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 K! BS\MWB\MagicFreebies\FreebiesD\"/>
    </mc:Choice>
  </mc:AlternateContent>
  <bookViews>
    <workbookView xWindow="200" yWindow="140" windowWidth="29040" windowHeight="13110"/>
  </bookViews>
  <sheets>
    <sheet name="WELCOME" sheetId="22" r:id="rId1"/>
    <sheet name="Navigation" sheetId="23" r:id="rId2"/>
    <sheet name="Daten" sheetId="2" r:id="rId3"/>
    <sheet name="GewinnDaten" sheetId="6" r:id="rId4"/>
    <sheet name="Lotto-Check1" sheetId="1" r:id="rId5"/>
    <sheet name="Lotto-Check2" sheetId="4" r:id="rId6"/>
    <sheet name="Lotto-Check3" sheetId="5" r:id="rId7"/>
    <sheet name="GesamtJahre" sheetId="7" r:id="rId8"/>
    <sheet name="GesamtStatus" sheetId="10" r:id="rId9"/>
    <sheet name="LottoJahre" sheetId="14" r:id="rId10"/>
    <sheet name="LottoStatus" sheetId="17" r:id="rId11"/>
    <sheet name="Spiel77Jahre" sheetId="15" r:id="rId12"/>
    <sheet name="Spiel77Status" sheetId="18" r:id="rId13"/>
    <sheet name="S6Jahre" sheetId="16" r:id="rId14"/>
    <sheet name="S6Status" sheetId="19" r:id="rId15"/>
    <sheet name="TopGewinne" sheetId="8" r:id="rId16"/>
    <sheet name="AnlageCheck" sheetId="20" r:id="rId17"/>
    <sheet name="StatistikGesamt" sheetId="3" r:id="rId18"/>
    <sheet name="StatistikLotto" sheetId="11" r:id="rId19"/>
    <sheet name="Statistik77" sheetId="12" r:id="rId20"/>
    <sheet name="StatistikS6" sheetId="13" r:id="rId21"/>
  </sheets>
  <definedNames>
    <definedName name="_xlnm._FilterDatabase" localSheetId="3" hidden="1">GewinnDaten!$N$6:$N$1000</definedName>
    <definedName name="_xlnm.Print_Area" localSheetId="16">AnlageCheck!$A$5:$K$18</definedName>
    <definedName name="_xlnm.Print_Area" localSheetId="7">GesamtJahre!$A$1:$N$15</definedName>
    <definedName name="_xlnm.Print_Area" localSheetId="8">GesamtStatus!$A$1:$K$15</definedName>
    <definedName name="_xlnm.Print_Area" localSheetId="3">GewinnDaten!$A$5:$K$1000</definedName>
    <definedName name="_xlnm.Print_Area" localSheetId="4">'Lotto-Check1'!$B$9:$M$32</definedName>
    <definedName name="_xlnm.Print_Area" localSheetId="5">'Lotto-Check2'!$B$9:$M$32</definedName>
    <definedName name="_xlnm.Print_Area" localSheetId="6">'Lotto-Check3'!$B$9:$M$32</definedName>
    <definedName name="_xlnm.Print_Area" localSheetId="9">LottoJahre!$A$1:$N$15</definedName>
    <definedName name="_xlnm.Print_Area" localSheetId="10">LottoStatus!$A$1:$K$15</definedName>
    <definedName name="_xlnm.Print_Area" localSheetId="1">Navigation!$A$1:$E$19</definedName>
    <definedName name="_xlnm.Print_Area" localSheetId="13">S6Jahre!$A$1:$N$16</definedName>
    <definedName name="_xlnm.Print_Area" localSheetId="14">S6Status!$A$1:$K$15</definedName>
    <definedName name="_xlnm.Print_Area" localSheetId="11">Spiel77Jahre!$A$1:$N$15</definedName>
    <definedName name="_xlnm.Print_Area" localSheetId="12">Spiel77Status!$A$1:$K$15</definedName>
    <definedName name="_xlnm.Print_Area" localSheetId="15">TopGewinne!$A$1:$B$23</definedName>
    <definedName name="_xlnm.Print_Area" localSheetId="0">WELCOME!$A$1:$A$51</definedName>
    <definedName name="_xlnm.Print_Titles" localSheetId="3">GewinnDaten!$5:$5</definedName>
  </definedNames>
  <calcPr calcId="152511"/>
</workbook>
</file>

<file path=xl/calcChain.xml><?xml version="1.0" encoding="utf-8"?>
<calcChain xmlns="http://schemas.openxmlformats.org/spreadsheetml/2006/main">
  <c r="H50" i="1" l="1"/>
  <c r="E1" i="23" l="1"/>
  <c r="D19" i="23"/>
  <c r="D18" i="23"/>
  <c r="D17" i="23"/>
  <c r="D16" i="23"/>
  <c r="D15" i="23"/>
  <c r="D14" i="23"/>
  <c r="D13" i="23"/>
  <c r="D12" i="23"/>
  <c r="D11" i="23"/>
  <c r="D10" i="23"/>
  <c r="D6" i="23"/>
  <c r="D5" i="23"/>
  <c r="C8" i="13" l="1"/>
  <c r="D8" i="13"/>
  <c r="C9" i="13"/>
  <c r="D9" i="13"/>
  <c r="C10" i="13"/>
  <c r="D10" i="13"/>
  <c r="C11" i="13"/>
  <c r="D11" i="13"/>
  <c r="C12" i="13"/>
  <c r="D12" i="13"/>
  <c r="C13" i="13"/>
  <c r="D13" i="13"/>
  <c r="E13" i="13" s="1"/>
  <c r="C14" i="13"/>
  <c r="D14" i="13"/>
  <c r="C15" i="13"/>
  <c r="D15" i="13"/>
  <c r="C16" i="13"/>
  <c r="D16" i="13"/>
  <c r="C17" i="13"/>
  <c r="D17" i="13"/>
  <c r="C18" i="13"/>
  <c r="D18" i="13"/>
  <c r="C19" i="13"/>
  <c r="D19" i="13"/>
  <c r="C20" i="13"/>
  <c r="D20" i="13"/>
  <c r="C21" i="13"/>
  <c r="D21" i="13"/>
  <c r="E21" i="13" s="1"/>
  <c r="C22" i="13"/>
  <c r="D22" i="13"/>
  <c r="C23" i="13"/>
  <c r="D23" i="13"/>
  <c r="C24" i="13"/>
  <c r="D24" i="13"/>
  <c r="C25" i="13"/>
  <c r="D25" i="13"/>
  <c r="C26" i="13"/>
  <c r="D26" i="13"/>
  <c r="C27" i="13"/>
  <c r="D27" i="13"/>
  <c r="C28" i="13"/>
  <c r="D28" i="13"/>
  <c r="C29" i="13"/>
  <c r="D29" i="13"/>
  <c r="E29" i="13" s="1"/>
  <c r="C30" i="13"/>
  <c r="D30" i="13"/>
  <c r="C31" i="13"/>
  <c r="D31" i="13"/>
  <c r="C32" i="13"/>
  <c r="D32" i="13"/>
  <c r="C33" i="13"/>
  <c r="D33" i="13"/>
  <c r="E33" i="13" s="1"/>
  <c r="C34" i="13"/>
  <c r="D34" i="13"/>
  <c r="C35" i="13"/>
  <c r="D35" i="13"/>
  <c r="C36" i="13"/>
  <c r="D36" i="13"/>
  <c r="C37" i="13"/>
  <c r="D37" i="13"/>
  <c r="C38" i="13"/>
  <c r="D38" i="13"/>
  <c r="C39" i="13"/>
  <c r="D39" i="13"/>
  <c r="C40" i="13"/>
  <c r="D40" i="13"/>
  <c r="C41" i="13"/>
  <c r="D41" i="13"/>
  <c r="C42" i="13"/>
  <c r="D42" i="13"/>
  <c r="C43" i="13"/>
  <c r="D43" i="13"/>
  <c r="C44" i="13"/>
  <c r="D44" i="13"/>
  <c r="C45" i="13"/>
  <c r="D45" i="13"/>
  <c r="C46" i="13"/>
  <c r="D46" i="13"/>
  <c r="C47" i="13"/>
  <c r="D47" i="13"/>
  <c r="C48" i="13"/>
  <c r="D48" i="13"/>
  <c r="C49" i="13"/>
  <c r="D49" i="13"/>
  <c r="E49" i="13" s="1"/>
  <c r="C50" i="13"/>
  <c r="D50" i="13"/>
  <c r="C51" i="13"/>
  <c r="D51" i="13"/>
  <c r="C52" i="13"/>
  <c r="D52" i="13"/>
  <c r="C53" i="13"/>
  <c r="D53" i="13"/>
  <c r="E53" i="13" s="1"/>
  <c r="C54" i="13"/>
  <c r="D54" i="13"/>
  <c r="C55" i="13"/>
  <c r="D55" i="13"/>
  <c r="C56" i="13"/>
  <c r="D56" i="13"/>
  <c r="C57" i="13"/>
  <c r="D57" i="13"/>
  <c r="C58" i="13"/>
  <c r="D58" i="13"/>
  <c r="C59" i="13"/>
  <c r="D59" i="13"/>
  <c r="C60" i="13"/>
  <c r="D60" i="13"/>
  <c r="C61" i="13"/>
  <c r="D61" i="13"/>
  <c r="E61" i="13" s="1"/>
  <c r="C62" i="13"/>
  <c r="D62" i="13"/>
  <c r="C63" i="13"/>
  <c r="D63" i="13"/>
  <c r="C64" i="13"/>
  <c r="D64" i="13"/>
  <c r="C65" i="13"/>
  <c r="D65" i="13"/>
  <c r="E65" i="13" s="1"/>
  <c r="C66" i="13"/>
  <c r="D66" i="13"/>
  <c r="C67" i="13"/>
  <c r="D67" i="13"/>
  <c r="C68" i="13"/>
  <c r="D68" i="13"/>
  <c r="C69" i="13"/>
  <c r="D69" i="13"/>
  <c r="C70" i="13"/>
  <c r="D70" i="13"/>
  <c r="C71" i="13"/>
  <c r="D71" i="13"/>
  <c r="C72" i="13"/>
  <c r="D72" i="13"/>
  <c r="C73" i="13"/>
  <c r="D73" i="13"/>
  <c r="C74" i="13"/>
  <c r="D74" i="13"/>
  <c r="C75" i="13"/>
  <c r="D75" i="13"/>
  <c r="C76" i="13"/>
  <c r="D76" i="13"/>
  <c r="C77" i="13"/>
  <c r="D77" i="13"/>
  <c r="C78" i="13"/>
  <c r="D78" i="13"/>
  <c r="C79" i="13"/>
  <c r="D79" i="13"/>
  <c r="C80" i="13"/>
  <c r="D80" i="13"/>
  <c r="C81" i="13"/>
  <c r="D81" i="13"/>
  <c r="E81" i="13" s="1"/>
  <c r="C82" i="13"/>
  <c r="D82" i="13"/>
  <c r="C83" i="13"/>
  <c r="D83" i="13"/>
  <c r="C84" i="13"/>
  <c r="D84" i="13"/>
  <c r="C85" i="13"/>
  <c r="D85" i="13"/>
  <c r="E85" i="13" s="1"/>
  <c r="C86" i="13"/>
  <c r="D86" i="13"/>
  <c r="C87" i="13"/>
  <c r="D87" i="13"/>
  <c r="C88" i="13"/>
  <c r="D88" i="13"/>
  <c r="C89" i="13"/>
  <c r="D89" i="13"/>
  <c r="C90" i="13"/>
  <c r="D90" i="13"/>
  <c r="C91" i="13"/>
  <c r="D91" i="13"/>
  <c r="C92" i="13"/>
  <c r="D92" i="13"/>
  <c r="C93" i="13"/>
  <c r="D93" i="13"/>
  <c r="E93" i="13" s="1"/>
  <c r="C94" i="13"/>
  <c r="D94" i="13"/>
  <c r="C95" i="13"/>
  <c r="D95" i="13"/>
  <c r="C96" i="13"/>
  <c r="D96" i="13"/>
  <c r="C97" i="13"/>
  <c r="D97" i="13"/>
  <c r="E97" i="13" s="1"/>
  <c r="C98" i="13"/>
  <c r="D98" i="13"/>
  <c r="C99" i="13"/>
  <c r="D99" i="13"/>
  <c r="C100" i="13"/>
  <c r="D100" i="13"/>
  <c r="C101" i="13"/>
  <c r="D101" i="13"/>
  <c r="C102" i="13"/>
  <c r="D102" i="13"/>
  <c r="C103" i="13"/>
  <c r="D103" i="13"/>
  <c r="C104" i="13"/>
  <c r="D104" i="13"/>
  <c r="C105" i="13"/>
  <c r="D105" i="13"/>
  <c r="C106" i="13"/>
  <c r="D106" i="13"/>
  <c r="C107" i="13"/>
  <c r="D107" i="13"/>
  <c r="C108" i="13"/>
  <c r="D108" i="13"/>
  <c r="C109" i="13"/>
  <c r="D109" i="13"/>
  <c r="C110" i="13"/>
  <c r="D110" i="13"/>
  <c r="C111" i="13"/>
  <c r="D111" i="13"/>
  <c r="C112" i="13"/>
  <c r="D112" i="13"/>
  <c r="C113" i="13"/>
  <c r="D113" i="13"/>
  <c r="C114" i="13"/>
  <c r="D114" i="13"/>
  <c r="C115" i="13"/>
  <c r="D115" i="13"/>
  <c r="C116" i="13"/>
  <c r="D116" i="13"/>
  <c r="C117" i="13"/>
  <c r="D117" i="13"/>
  <c r="C118" i="13"/>
  <c r="D118" i="13"/>
  <c r="C119" i="13"/>
  <c r="D119" i="13"/>
  <c r="C120" i="13"/>
  <c r="D120" i="13"/>
  <c r="C121" i="13"/>
  <c r="D121" i="13"/>
  <c r="C122" i="13"/>
  <c r="D122" i="13"/>
  <c r="C123" i="13"/>
  <c r="D123" i="13"/>
  <c r="C124" i="13"/>
  <c r="D124" i="13"/>
  <c r="C125" i="13"/>
  <c r="D125" i="13"/>
  <c r="C126" i="13"/>
  <c r="D126" i="13"/>
  <c r="C127" i="13"/>
  <c r="D127" i="13"/>
  <c r="C128" i="13"/>
  <c r="D128" i="13"/>
  <c r="C129" i="13"/>
  <c r="D129" i="13"/>
  <c r="C130" i="13"/>
  <c r="D130" i="13"/>
  <c r="C131" i="13"/>
  <c r="D131" i="13"/>
  <c r="C132" i="13"/>
  <c r="D132" i="13"/>
  <c r="C133" i="13"/>
  <c r="D133" i="13"/>
  <c r="E133" i="13" s="1"/>
  <c r="C134" i="13"/>
  <c r="D134" i="13"/>
  <c r="C135" i="13"/>
  <c r="D135" i="13"/>
  <c r="C136" i="13"/>
  <c r="D136" i="13"/>
  <c r="C137" i="13"/>
  <c r="D137" i="13"/>
  <c r="C138" i="13"/>
  <c r="D138" i="13"/>
  <c r="C139" i="13"/>
  <c r="D139" i="13"/>
  <c r="C140" i="13"/>
  <c r="D140" i="13"/>
  <c r="C141" i="13"/>
  <c r="D141" i="13"/>
  <c r="C142" i="13"/>
  <c r="D142" i="13"/>
  <c r="C143" i="13"/>
  <c r="D143" i="13"/>
  <c r="C144" i="13"/>
  <c r="D144" i="13"/>
  <c r="C145" i="13"/>
  <c r="D145" i="13"/>
  <c r="C146" i="13"/>
  <c r="D146" i="13"/>
  <c r="C147" i="13"/>
  <c r="D147" i="13"/>
  <c r="C148" i="13"/>
  <c r="D148" i="13"/>
  <c r="C149" i="13"/>
  <c r="D149" i="13"/>
  <c r="C150" i="13"/>
  <c r="D150" i="13"/>
  <c r="C151" i="13"/>
  <c r="D151" i="13"/>
  <c r="C152" i="13"/>
  <c r="D152" i="13"/>
  <c r="C153" i="13"/>
  <c r="D153" i="13"/>
  <c r="E153" i="13" s="1"/>
  <c r="C154" i="13"/>
  <c r="D154" i="13"/>
  <c r="C155" i="13"/>
  <c r="D155" i="13"/>
  <c r="C156" i="13"/>
  <c r="D156" i="13"/>
  <c r="C157" i="13"/>
  <c r="D157" i="13"/>
  <c r="C158" i="13"/>
  <c r="D158" i="13"/>
  <c r="C159" i="13"/>
  <c r="D159" i="13"/>
  <c r="C160" i="13"/>
  <c r="D160" i="13"/>
  <c r="C161" i="13"/>
  <c r="D161" i="13"/>
  <c r="E161" i="13" s="1"/>
  <c r="C162" i="13"/>
  <c r="D162" i="13"/>
  <c r="C163" i="13"/>
  <c r="D163" i="13"/>
  <c r="C164" i="13"/>
  <c r="D164" i="13"/>
  <c r="C165" i="13"/>
  <c r="D165" i="13"/>
  <c r="E165" i="13" s="1"/>
  <c r="C166" i="13"/>
  <c r="D166" i="13"/>
  <c r="C167" i="13"/>
  <c r="D167" i="13"/>
  <c r="C168" i="13"/>
  <c r="D168" i="13"/>
  <c r="C169" i="13"/>
  <c r="D169" i="13"/>
  <c r="C170" i="13"/>
  <c r="D170" i="13"/>
  <c r="C171" i="13"/>
  <c r="D171" i="13"/>
  <c r="C172" i="13"/>
  <c r="D172" i="13"/>
  <c r="C173" i="13"/>
  <c r="D173" i="13"/>
  <c r="E173" i="13" s="1"/>
  <c r="C174" i="13"/>
  <c r="D174" i="13"/>
  <c r="C175" i="13"/>
  <c r="D175" i="13"/>
  <c r="C176" i="13"/>
  <c r="D176" i="13"/>
  <c r="C177" i="13"/>
  <c r="D177" i="13"/>
  <c r="C178" i="13"/>
  <c r="D178" i="13"/>
  <c r="C179" i="13"/>
  <c r="D179" i="13"/>
  <c r="C180" i="13"/>
  <c r="D180" i="13"/>
  <c r="C181" i="13"/>
  <c r="D181" i="13"/>
  <c r="E181" i="13" s="1"/>
  <c r="C182" i="13"/>
  <c r="D182" i="13"/>
  <c r="C183" i="13"/>
  <c r="D183" i="13"/>
  <c r="C184" i="13"/>
  <c r="D184" i="13"/>
  <c r="C185" i="13"/>
  <c r="D185" i="13"/>
  <c r="C186" i="13"/>
  <c r="D186" i="13"/>
  <c r="C187" i="13"/>
  <c r="D187" i="13"/>
  <c r="C188" i="13"/>
  <c r="D188" i="13"/>
  <c r="C189" i="13"/>
  <c r="D189" i="13"/>
  <c r="E189" i="13" s="1"/>
  <c r="C190" i="13"/>
  <c r="D190" i="13"/>
  <c r="C191" i="13"/>
  <c r="D191" i="13"/>
  <c r="C192" i="13"/>
  <c r="D192" i="13"/>
  <c r="C193" i="13"/>
  <c r="D193" i="13"/>
  <c r="E193" i="13" s="1"/>
  <c r="C194" i="13"/>
  <c r="D194" i="13"/>
  <c r="C195" i="13"/>
  <c r="D195" i="13"/>
  <c r="C196" i="13"/>
  <c r="D196" i="13"/>
  <c r="C197" i="13"/>
  <c r="D197" i="13"/>
  <c r="C198" i="13"/>
  <c r="D198" i="13"/>
  <c r="C199" i="13"/>
  <c r="D199" i="13"/>
  <c r="C200" i="13"/>
  <c r="D200" i="13"/>
  <c r="C201" i="13"/>
  <c r="D201" i="13"/>
  <c r="E201" i="13" s="1"/>
  <c r="C202" i="13"/>
  <c r="D202" i="13"/>
  <c r="C203" i="13"/>
  <c r="D203" i="13"/>
  <c r="C204" i="13"/>
  <c r="D204" i="13"/>
  <c r="C205" i="13"/>
  <c r="D205" i="13"/>
  <c r="E205" i="13" s="1"/>
  <c r="C206" i="13"/>
  <c r="D206" i="13"/>
  <c r="C207" i="13"/>
  <c r="D207" i="13"/>
  <c r="C208" i="13"/>
  <c r="D208" i="13"/>
  <c r="C209" i="13"/>
  <c r="D209" i="13"/>
  <c r="C210" i="13"/>
  <c r="D210" i="13"/>
  <c r="C211" i="13"/>
  <c r="D211" i="13"/>
  <c r="C212" i="13"/>
  <c r="D212" i="13"/>
  <c r="C213" i="13"/>
  <c r="D213" i="13"/>
  <c r="C214" i="13"/>
  <c r="D214" i="13"/>
  <c r="C215" i="13"/>
  <c r="D215" i="13"/>
  <c r="C216" i="13"/>
  <c r="D216" i="13"/>
  <c r="C217" i="13"/>
  <c r="D217" i="13"/>
  <c r="C218" i="13"/>
  <c r="D218" i="13"/>
  <c r="C219" i="13"/>
  <c r="D219" i="13"/>
  <c r="C220" i="13"/>
  <c r="D220" i="13"/>
  <c r="C221" i="13"/>
  <c r="D221" i="13"/>
  <c r="E221" i="13" s="1"/>
  <c r="C222" i="13"/>
  <c r="D222" i="13"/>
  <c r="C223" i="13"/>
  <c r="D223" i="13"/>
  <c r="C224" i="13"/>
  <c r="D224" i="13"/>
  <c r="C225" i="13"/>
  <c r="D225" i="13"/>
  <c r="E225" i="13" s="1"/>
  <c r="C226" i="13"/>
  <c r="D226" i="13"/>
  <c r="C227" i="13"/>
  <c r="D227" i="13"/>
  <c r="C228" i="13"/>
  <c r="D228" i="13"/>
  <c r="C229" i="13"/>
  <c r="D229" i="13"/>
  <c r="C230" i="13"/>
  <c r="D230" i="13"/>
  <c r="C231" i="13"/>
  <c r="D231" i="13"/>
  <c r="C232" i="13"/>
  <c r="D232" i="13"/>
  <c r="C233" i="13"/>
  <c r="D233" i="13"/>
  <c r="E233" i="13" s="1"/>
  <c r="C234" i="13"/>
  <c r="D234" i="13"/>
  <c r="C235" i="13"/>
  <c r="D235" i="13"/>
  <c r="C236" i="13"/>
  <c r="D236" i="13"/>
  <c r="C237" i="13"/>
  <c r="D237" i="13"/>
  <c r="E237" i="13" s="1"/>
  <c r="C238" i="13"/>
  <c r="D238" i="13"/>
  <c r="C239" i="13"/>
  <c r="D239" i="13"/>
  <c r="C240" i="13"/>
  <c r="D240" i="13"/>
  <c r="C241" i="13"/>
  <c r="D241" i="13"/>
  <c r="E241" i="13" s="1"/>
  <c r="C242" i="13"/>
  <c r="D242" i="13"/>
  <c r="C243" i="13"/>
  <c r="D243" i="13"/>
  <c r="C244" i="13"/>
  <c r="D244" i="13"/>
  <c r="C245" i="13"/>
  <c r="D245" i="13"/>
  <c r="E245" i="13" s="1"/>
  <c r="C246" i="13"/>
  <c r="D246" i="13"/>
  <c r="C247" i="13"/>
  <c r="D247" i="13"/>
  <c r="C248" i="13"/>
  <c r="D248" i="13"/>
  <c r="C249" i="13"/>
  <c r="D249" i="13"/>
  <c r="C250" i="13"/>
  <c r="D250" i="13"/>
  <c r="C251" i="13"/>
  <c r="D251" i="13"/>
  <c r="C252" i="13"/>
  <c r="D252" i="13"/>
  <c r="C253" i="13"/>
  <c r="D253" i="13"/>
  <c r="E253" i="13" s="1"/>
  <c r="C254" i="13"/>
  <c r="D254" i="13"/>
  <c r="C255" i="13"/>
  <c r="D255" i="13"/>
  <c r="C256" i="13"/>
  <c r="D256" i="13"/>
  <c r="C257" i="13"/>
  <c r="D257" i="13"/>
  <c r="C258" i="13"/>
  <c r="D258" i="13"/>
  <c r="C259" i="13"/>
  <c r="D259" i="13"/>
  <c r="C260" i="13"/>
  <c r="D260" i="13"/>
  <c r="C261" i="13"/>
  <c r="D261" i="13"/>
  <c r="C262" i="13"/>
  <c r="D262" i="13"/>
  <c r="C263" i="13"/>
  <c r="D263" i="13"/>
  <c r="C264" i="13"/>
  <c r="D264" i="13"/>
  <c r="C265" i="13"/>
  <c r="D265" i="13"/>
  <c r="C266" i="13"/>
  <c r="D266" i="13"/>
  <c r="C267" i="13"/>
  <c r="D267" i="13"/>
  <c r="C268" i="13"/>
  <c r="D268" i="13"/>
  <c r="C269" i="13"/>
  <c r="D269" i="13"/>
  <c r="C270" i="13"/>
  <c r="D270" i="13"/>
  <c r="C271" i="13"/>
  <c r="D271" i="13"/>
  <c r="C272" i="13"/>
  <c r="D272" i="13"/>
  <c r="C273" i="13"/>
  <c r="D273" i="13"/>
  <c r="E273" i="13" s="1"/>
  <c r="C274" i="13"/>
  <c r="D274" i="13"/>
  <c r="C275" i="13"/>
  <c r="D275" i="13"/>
  <c r="C276" i="13"/>
  <c r="D276" i="13"/>
  <c r="C277" i="13"/>
  <c r="D277" i="13"/>
  <c r="E277" i="13" s="1"/>
  <c r="C278" i="13"/>
  <c r="D278" i="13"/>
  <c r="C279" i="13"/>
  <c r="D279" i="13"/>
  <c r="C280" i="13"/>
  <c r="D280" i="13"/>
  <c r="C281" i="13"/>
  <c r="D281" i="13"/>
  <c r="C282" i="13"/>
  <c r="D282" i="13"/>
  <c r="C283" i="13"/>
  <c r="D283" i="13"/>
  <c r="C284" i="13"/>
  <c r="D284" i="13"/>
  <c r="C285" i="13"/>
  <c r="D285" i="13"/>
  <c r="E285" i="13" s="1"/>
  <c r="C286" i="13"/>
  <c r="D286" i="13"/>
  <c r="C287" i="13"/>
  <c r="D287" i="13"/>
  <c r="C288" i="13"/>
  <c r="D288" i="13"/>
  <c r="C289" i="13"/>
  <c r="D289" i="13"/>
  <c r="C290" i="13"/>
  <c r="D290" i="13"/>
  <c r="C291" i="13"/>
  <c r="D291" i="13"/>
  <c r="C292" i="13"/>
  <c r="D292" i="13"/>
  <c r="C293" i="13"/>
  <c r="D293" i="13"/>
  <c r="E293" i="13" s="1"/>
  <c r="C294" i="13"/>
  <c r="D294" i="13"/>
  <c r="C295" i="13"/>
  <c r="D295" i="13"/>
  <c r="C296" i="13"/>
  <c r="D296" i="13"/>
  <c r="C297" i="13"/>
  <c r="D297" i="13"/>
  <c r="C298" i="13"/>
  <c r="D298" i="13"/>
  <c r="C299" i="13"/>
  <c r="D299" i="13"/>
  <c r="C300" i="13"/>
  <c r="D300" i="13"/>
  <c r="C301" i="13"/>
  <c r="D301" i="13"/>
  <c r="E301" i="13" s="1"/>
  <c r="C302" i="13"/>
  <c r="D302" i="13"/>
  <c r="C303" i="13"/>
  <c r="D303" i="13"/>
  <c r="C304" i="13"/>
  <c r="D304" i="13"/>
  <c r="C305" i="13"/>
  <c r="D305" i="13"/>
  <c r="C306" i="13"/>
  <c r="D306" i="13"/>
  <c r="C307" i="13"/>
  <c r="D307" i="13"/>
  <c r="C308" i="13"/>
  <c r="D308" i="13"/>
  <c r="C309" i="13"/>
  <c r="D309" i="13"/>
  <c r="C310" i="13"/>
  <c r="D310" i="13"/>
  <c r="C311" i="13"/>
  <c r="D311" i="13"/>
  <c r="C312" i="13"/>
  <c r="D312" i="13"/>
  <c r="C313" i="13"/>
  <c r="D313" i="13"/>
  <c r="E313" i="13" s="1"/>
  <c r="C314" i="13"/>
  <c r="D314" i="13"/>
  <c r="C315" i="13"/>
  <c r="D315" i="13"/>
  <c r="C316" i="13"/>
  <c r="D316" i="13"/>
  <c r="C317" i="13"/>
  <c r="D317" i="13"/>
  <c r="E317" i="13" s="1"/>
  <c r="C318" i="13"/>
  <c r="D318" i="13"/>
  <c r="C319" i="13"/>
  <c r="D319" i="13"/>
  <c r="C320" i="13"/>
  <c r="D320" i="13"/>
  <c r="C321" i="13"/>
  <c r="D321" i="13"/>
  <c r="E321" i="13" s="1"/>
  <c r="C322" i="13"/>
  <c r="D322" i="13"/>
  <c r="C323" i="13"/>
  <c r="D323" i="13"/>
  <c r="C324" i="13"/>
  <c r="D324" i="13"/>
  <c r="C325" i="13"/>
  <c r="D325" i="13"/>
  <c r="C326" i="13"/>
  <c r="D326" i="13"/>
  <c r="C327" i="13"/>
  <c r="D327" i="13"/>
  <c r="C328" i="13"/>
  <c r="D328" i="13"/>
  <c r="C329" i="13"/>
  <c r="D329" i="13"/>
  <c r="C330" i="13"/>
  <c r="D330" i="13"/>
  <c r="C331" i="13"/>
  <c r="D331" i="13"/>
  <c r="C332" i="13"/>
  <c r="D332" i="13"/>
  <c r="C333" i="13"/>
  <c r="D333" i="13"/>
  <c r="C334" i="13"/>
  <c r="D334" i="13"/>
  <c r="C335" i="13"/>
  <c r="D335" i="13"/>
  <c r="C336" i="13"/>
  <c r="D336" i="13"/>
  <c r="C337" i="13"/>
  <c r="D337" i="13"/>
  <c r="E337" i="13" s="1"/>
  <c r="C338" i="13"/>
  <c r="D338" i="13"/>
  <c r="C339" i="13"/>
  <c r="D339" i="13"/>
  <c r="C340" i="13"/>
  <c r="D340" i="13"/>
  <c r="C341" i="13"/>
  <c r="D341" i="13"/>
  <c r="C342" i="13"/>
  <c r="D342" i="13"/>
  <c r="C343" i="13"/>
  <c r="D343" i="13"/>
  <c r="C344" i="13"/>
  <c r="D344" i="13"/>
  <c r="C345" i="13"/>
  <c r="D345" i="13"/>
  <c r="C346" i="13"/>
  <c r="D346" i="13"/>
  <c r="C347" i="13"/>
  <c r="D347" i="13"/>
  <c r="C348" i="13"/>
  <c r="D348" i="13"/>
  <c r="C349" i="13"/>
  <c r="D349" i="13"/>
  <c r="C350" i="13"/>
  <c r="D350" i="13"/>
  <c r="C351" i="13"/>
  <c r="D351" i="13"/>
  <c r="C352" i="13"/>
  <c r="D352" i="13"/>
  <c r="C353" i="13"/>
  <c r="D353" i="13"/>
  <c r="C354" i="13"/>
  <c r="D354" i="13"/>
  <c r="C355" i="13"/>
  <c r="D355" i="13"/>
  <c r="C356" i="13"/>
  <c r="D356" i="13"/>
  <c r="C357" i="13"/>
  <c r="D357" i="13"/>
  <c r="E357" i="13" s="1"/>
  <c r="C358" i="13"/>
  <c r="D358" i="13"/>
  <c r="C359" i="13"/>
  <c r="D359" i="13"/>
  <c r="C360" i="13"/>
  <c r="D360" i="13"/>
  <c r="C361" i="13"/>
  <c r="D361" i="13"/>
  <c r="C362" i="13"/>
  <c r="D362" i="13"/>
  <c r="C363" i="13"/>
  <c r="D363" i="13"/>
  <c r="C364" i="13"/>
  <c r="D364" i="13"/>
  <c r="C365" i="13"/>
  <c r="D365" i="13"/>
  <c r="E365" i="13" s="1"/>
  <c r="C366" i="13"/>
  <c r="D366" i="13"/>
  <c r="C367" i="13"/>
  <c r="D367" i="13"/>
  <c r="C368" i="13"/>
  <c r="D368" i="13"/>
  <c r="C369" i="13"/>
  <c r="D369" i="13"/>
  <c r="C370" i="13"/>
  <c r="D370" i="13"/>
  <c r="C371" i="13"/>
  <c r="D371" i="13"/>
  <c r="C372" i="13"/>
  <c r="D372" i="13"/>
  <c r="C373" i="13"/>
  <c r="D373" i="13"/>
  <c r="E373" i="13" s="1"/>
  <c r="C374" i="13"/>
  <c r="D374" i="13"/>
  <c r="C375" i="13"/>
  <c r="D375" i="13"/>
  <c r="C376" i="13"/>
  <c r="D376" i="13"/>
  <c r="C377" i="13"/>
  <c r="D377" i="13"/>
  <c r="E377" i="13" s="1"/>
  <c r="C378" i="13"/>
  <c r="D378" i="13"/>
  <c r="C379" i="13"/>
  <c r="D379" i="13"/>
  <c r="C380" i="13"/>
  <c r="D380" i="13"/>
  <c r="C381" i="13"/>
  <c r="D381" i="13"/>
  <c r="C382" i="13"/>
  <c r="D382" i="13"/>
  <c r="C383" i="13"/>
  <c r="D383" i="13"/>
  <c r="C384" i="13"/>
  <c r="D384" i="13"/>
  <c r="C385" i="13"/>
  <c r="D385" i="13"/>
  <c r="E385" i="13" s="1"/>
  <c r="C386" i="13"/>
  <c r="D386" i="13"/>
  <c r="C387" i="13"/>
  <c r="D387" i="13"/>
  <c r="C388" i="13"/>
  <c r="D388" i="13"/>
  <c r="C389" i="13"/>
  <c r="D389" i="13"/>
  <c r="E389" i="13" s="1"/>
  <c r="C390" i="13"/>
  <c r="D390" i="13"/>
  <c r="C391" i="13"/>
  <c r="D391" i="13"/>
  <c r="C392" i="13"/>
  <c r="D392" i="13"/>
  <c r="C393" i="13"/>
  <c r="D393" i="13"/>
  <c r="C394" i="13"/>
  <c r="D394" i="13"/>
  <c r="C395" i="13"/>
  <c r="D395" i="13"/>
  <c r="C396" i="13"/>
  <c r="D396" i="13"/>
  <c r="C397" i="13"/>
  <c r="D397" i="13"/>
  <c r="E397" i="13" s="1"/>
  <c r="C398" i="13"/>
  <c r="D398" i="13"/>
  <c r="C399" i="13"/>
  <c r="D399" i="13"/>
  <c r="C400" i="13"/>
  <c r="D400" i="13"/>
  <c r="C401" i="13"/>
  <c r="D401" i="13"/>
  <c r="E401" i="13" s="1"/>
  <c r="C402" i="13"/>
  <c r="D402" i="13"/>
  <c r="C403" i="13"/>
  <c r="D403" i="13"/>
  <c r="C404" i="13"/>
  <c r="D404" i="13"/>
  <c r="C405" i="13"/>
  <c r="D405" i="13"/>
  <c r="E405" i="13" s="1"/>
  <c r="C406" i="13"/>
  <c r="D406" i="13"/>
  <c r="C407" i="13"/>
  <c r="D407" i="13"/>
  <c r="C408" i="13"/>
  <c r="D408" i="13"/>
  <c r="C409" i="13"/>
  <c r="D409" i="13"/>
  <c r="E409" i="13" s="1"/>
  <c r="C410" i="13"/>
  <c r="D410" i="13"/>
  <c r="C411" i="13"/>
  <c r="D411" i="13"/>
  <c r="C412" i="13"/>
  <c r="D412" i="13"/>
  <c r="C413" i="13"/>
  <c r="D413" i="13"/>
  <c r="C414" i="13"/>
  <c r="D414" i="13"/>
  <c r="C415" i="13"/>
  <c r="D415" i="13"/>
  <c r="C416" i="13"/>
  <c r="D416" i="13"/>
  <c r="C417" i="13"/>
  <c r="D417" i="13"/>
  <c r="C418" i="13"/>
  <c r="D418" i="13"/>
  <c r="C419" i="13"/>
  <c r="D419" i="13"/>
  <c r="C420" i="13"/>
  <c r="E420" i="13" s="1"/>
  <c r="D420" i="13"/>
  <c r="C421" i="13"/>
  <c r="D421" i="13"/>
  <c r="E421" i="13" s="1"/>
  <c r="C422" i="13"/>
  <c r="D422" i="13"/>
  <c r="C423" i="13"/>
  <c r="D423" i="13"/>
  <c r="C424" i="13"/>
  <c r="D424" i="13"/>
  <c r="C425" i="13"/>
  <c r="D425" i="13"/>
  <c r="E425" i="13" s="1"/>
  <c r="C426" i="13"/>
  <c r="D426" i="13"/>
  <c r="C427" i="13"/>
  <c r="D427" i="13"/>
  <c r="C428" i="13"/>
  <c r="D428" i="13"/>
  <c r="C429" i="13"/>
  <c r="D429" i="13"/>
  <c r="E429" i="13" s="1"/>
  <c r="C430" i="13"/>
  <c r="D430" i="13"/>
  <c r="C431" i="13"/>
  <c r="D431" i="13"/>
  <c r="C432" i="13"/>
  <c r="D432" i="13"/>
  <c r="C433" i="13"/>
  <c r="D433" i="13"/>
  <c r="C434" i="13"/>
  <c r="D434" i="13"/>
  <c r="C435" i="13"/>
  <c r="D435" i="13"/>
  <c r="C436" i="13"/>
  <c r="D436" i="13"/>
  <c r="C437" i="13"/>
  <c r="D437" i="13"/>
  <c r="E437" i="13" s="1"/>
  <c r="C438" i="13"/>
  <c r="D438" i="13"/>
  <c r="C439" i="13"/>
  <c r="D439" i="13"/>
  <c r="C440" i="13"/>
  <c r="D440" i="13"/>
  <c r="C441" i="13"/>
  <c r="D441" i="13"/>
  <c r="E441" i="13" s="1"/>
  <c r="C442" i="13"/>
  <c r="D442" i="13"/>
  <c r="C443" i="13"/>
  <c r="D443" i="13"/>
  <c r="C444" i="13"/>
  <c r="D444" i="13"/>
  <c r="C445" i="13"/>
  <c r="D445" i="13"/>
  <c r="C446" i="13"/>
  <c r="D446" i="13"/>
  <c r="C447" i="13"/>
  <c r="D447" i="13"/>
  <c r="C448" i="13"/>
  <c r="D448" i="13"/>
  <c r="C449" i="13"/>
  <c r="D449" i="13"/>
  <c r="E449" i="13" s="1"/>
  <c r="C450" i="13"/>
  <c r="D450" i="13"/>
  <c r="C451" i="13"/>
  <c r="D451" i="13"/>
  <c r="C452" i="13"/>
  <c r="D452" i="13"/>
  <c r="C453" i="13"/>
  <c r="D453" i="13"/>
  <c r="C454" i="13"/>
  <c r="D454" i="13"/>
  <c r="C455" i="13"/>
  <c r="D455" i="13"/>
  <c r="C456" i="13"/>
  <c r="D456" i="13"/>
  <c r="C457" i="13"/>
  <c r="D457" i="13"/>
  <c r="C458" i="13"/>
  <c r="D458" i="13"/>
  <c r="C459" i="13"/>
  <c r="D459" i="13"/>
  <c r="C460" i="13"/>
  <c r="D460" i="13"/>
  <c r="C461" i="13"/>
  <c r="D461" i="13"/>
  <c r="E461" i="13" s="1"/>
  <c r="C462" i="13"/>
  <c r="D462" i="13"/>
  <c r="C463" i="13"/>
  <c r="D463" i="13"/>
  <c r="C464" i="13"/>
  <c r="D464" i="13"/>
  <c r="C465" i="13"/>
  <c r="D465" i="13"/>
  <c r="C466" i="13"/>
  <c r="D466" i="13"/>
  <c r="C467" i="13"/>
  <c r="D467" i="13"/>
  <c r="C468" i="13"/>
  <c r="D468" i="13"/>
  <c r="C469" i="13"/>
  <c r="D469" i="13"/>
  <c r="E469" i="13" s="1"/>
  <c r="C470" i="13"/>
  <c r="D470" i="13"/>
  <c r="C471" i="13"/>
  <c r="D471" i="13"/>
  <c r="C472" i="13"/>
  <c r="D472" i="13"/>
  <c r="C473" i="13"/>
  <c r="D473" i="13"/>
  <c r="E473" i="13" s="1"/>
  <c r="C474" i="13"/>
  <c r="D474" i="13"/>
  <c r="C475" i="13"/>
  <c r="D475" i="13"/>
  <c r="C476" i="13"/>
  <c r="D476" i="13"/>
  <c r="C477" i="13"/>
  <c r="D477" i="13"/>
  <c r="C478" i="13"/>
  <c r="D478" i="13"/>
  <c r="C479" i="13"/>
  <c r="D479" i="13"/>
  <c r="C480" i="13"/>
  <c r="D480" i="13"/>
  <c r="C481" i="13"/>
  <c r="D481" i="13"/>
  <c r="E481" i="13" s="1"/>
  <c r="C482" i="13"/>
  <c r="D482" i="13"/>
  <c r="C483" i="13"/>
  <c r="D483" i="13"/>
  <c r="C484" i="13"/>
  <c r="D484" i="13"/>
  <c r="C485" i="13"/>
  <c r="D485" i="13"/>
  <c r="C486" i="13"/>
  <c r="D486" i="13"/>
  <c r="C487" i="13"/>
  <c r="D487" i="13"/>
  <c r="C488" i="13"/>
  <c r="D488" i="13"/>
  <c r="C489" i="13"/>
  <c r="D489" i="13"/>
  <c r="E489" i="13" s="1"/>
  <c r="C490" i="13"/>
  <c r="D490" i="13"/>
  <c r="C491" i="13"/>
  <c r="D491" i="13"/>
  <c r="C492" i="13"/>
  <c r="D492" i="13"/>
  <c r="C493" i="13"/>
  <c r="D493" i="13"/>
  <c r="E493" i="13" s="1"/>
  <c r="C494" i="13"/>
  <c r="D494" i="13"/>
  <c r="C495" i="13"/>
  <c r="D495" i="13"/>
  <c r="C496" i="13"/>
  <c r="D496" i="13"/>
  <c r="C497" i="13"/>
  <c r="D497" i="13"/>
  <c r="E497" i="13" s="1"/>
  <c r="C498" i="13"/>
  <c r="D498" i="13"/>
  <c r="C499" i="13"/>
  <c r="D499" i="13"/>
  <c r="C500" i="13"/>
  <c r="D500" i="13"/>
  <c r="C501" i="13"/>
  <c r="D501" i="13"/>
  <c r="C502" i="13"/>
  <c r="D502" i="13"/>
  <c r="C503" i="13"/>
  <c r="D503" i="13"/>
  <c r="C504" i="13"/>
  <c r="D504" i="13"/>
  <c r="C505" i="13"/>
  <c r="D505" i="13"/>
  <c r="C506" i="13"/>
  <c r="D506" i="13"/>
  <c r="C507" i="13"/>
  <c r="D507" i="13"/>
  <c r="C508" i="13"/>
  <c r="D508" i="13"/>
  <c r="C509" i="13"/>
  <c r="D509" i="13"/>
  <c r="C510" i="13"/>
  <c r="D510" i="13"/>
  <c r="C511" i="13"/>
  <c r="D511" i="13"/>
  <c r="C512" i="13"/>
  <c r="D512" i="13"/>
  <c r="C513" i="13"/>
  <c r="D513" i="13"/>
  <c r="C514" i="13"/>
  <c r="D514" i="13"/>
  <c r="C515" i="13"/>
  <c r="D515" i="13"/>
  <c r="C516" i="13"/>
  <c r="D516" i="13"/>
  <c r="C517" i="13"/>
  <c r="D517" i="13"/>
  <c r="E517" i="13" s="1"/>
  <c r="C518" i="13"/>
  <c r="D518" i="13"/>
  <c r="C519" i="13"/>
  <c r="D519" i="13"/>
  <c r="C520" i="13"/>
  <c r="D520" i="13"/>
  <c r="C521" i="13"/>
  <c r="D521" i="13"/>
  <c r="C522" i="13"/>
  <c r="D522" i="13"/>
  <c r="C523" i="13"/>
  <c r="D523" i="13"/>
  <c r="C524" i="13"/>
  <c r="D524" i="13"/>
  <c r="C525" i="13"/>
  <c r="D525" i="13"/>
  <c r="E525" i="13" s="1"/>
  <c r="C526" i="13"/>
  <c r="D526" i="13"/>
  <c r="C527" i="13"/>
  <c r="D527" i="13"/>
  <c r="C528" i="13"/>
  <c r="D528" i="13"/>
  <c r="C529" i="13"/>
  <c r="D529" i="13"/>
  <c r="E529" i="13" s="1"/>
  <c r="C530" i="13"/>
  <c r="D530" i="13"/>
  <c r="C531" i="13"/>
  <c r="D531" i="13"/>
  <c r="C532" i="13"/>
  <c r="D532" i="13"/>
  <c r="C533" i="13"/>
  <c r="D533" i="13"/>
  <c r="C534" i="13"/>
  <c r="D534" i="13"/>
  <c r="C535" i="13"/>
  <c r="D535" i="13"/>
  <c r="C536" i="13"/>
  <c r="D536" i="13"/>
  <c r="C537" i="13"/>
  <c r="D537" i="13"/>
  <c r="E537" i="13" s="1"/>
  <c r="C538" i="13"/>
  <c r="D538" i="13"/>
  <c r="C539" i="13"/>
  <c r="D539" i="13"/>
  <c r="C540" i="13"/>
  <c r="D540" i="13"/>
  <c r="C541" i="13"/>
  <c r="D541" i="13"/>
  <c r="E541" i="13" s="1"/>
  <c r="C542" i="13"/>
  <c r="D542" i="13"/>
  <c r="C543" i="13"/>
  <c r="D543" i="13"/>
  <c r="C544" i="13"/>
  <c r="D544" i="13"/>
  <c r="C545" i="13"/>
  <c r="D545" i="13"/>
  <c r="C546" i="13"/>
  <c r="D546" i="13"/>
  <c r="C547" i="13"/>
  <c r="D547" i="13"/>
  <c r="C548" i="13"/>
  <c r="D548" i="13"/>
  <c r="C549" i="13"/>
  <c r="D549" i="13"/>
  <c r="C550" i="13"/>
  <c r="D550" i="13"/>
  <c r="C551" i="13"/>
  <c r="D551" i="13"/>
  <c r="C552" i="13"/>
  <c r="D552" i="13"/>
  <c r="C553" i="13"/>
  <c r="D553" i="13"/>
  <c r="C554" i="13"/>
  <c r="D554" i="13"/>
  <c r="C555" i="13"/>
  <c r="D555" i="13"/>
  <c r="C556" i="13"/>
  <c r="D556" i="13"/>
  <c r="C557" i="13"/>
  <c r="D557" i="13"/>
  <c r="C558" i="13"/>
  <c r="D558" i="13"/>
  <c r="C559" i="13"/>
  <c r="D559" i="13"/>
  <c r="C560" i="13"/>
  <c r="D560" i="13"/>
  <c r="C561" i="13"/>
  <c r="D561" i="13"/>
  <c r="E561" i="13" s="1"/>
  <c r="C562" i="13"/>
  <c r="D562" i="13"/>
  <c r="C563" i="13"/>
  <c r="D563" i="13"/>
  <c r="C564" i="13"/>
  <c r="D564" i="13"/>
  <c r="C565" i="13"/>
  <c r="D565" i="13"/>
  <c r="E565" i="13" s="1"/>
  <c r="C566" i="13"/>
  <c r="D566" i="13"/>
  <c r="C567" i="13"/>
  <c r="D567" i="13"/>
  <c r="C568" i="13"/>
  <c r="D568" i="13"/>
  <c r="C569" i="13"/>
  <c r="D569" i="13"/>
  <c r="C570" i="13"/>
  <c r="D570" i="13"/>
  <c r="C571" i="13"/>
  <c r="D571" i="13"/>
  <c r="C572" i="13"/>
  <c r="D572" i="13"/>
  <c r="C573" i="13"/>
  <c r="D573" i="13"/>
  <c r="C574" i="13"/>
  <c r="D574" i="13"/>
  <c r="C575" i="13"/>
  <c r="D575" i="13"/>
  <c r="C576" i="13"/>
  <c r="D576" i="13"/>
  <c r="C577" i="13"/>
  <c r="D577" i="13"/>
  <c r="E577" i="13" s="1"/>
  <c r="C578" i="13"/>
  <c r="D578" i="13"/>
  <c r="C579" i="13"/>
  <c r="D579" i="13"/>
  <c r="C580" i="13"/>
  <c r="D580" i="13"/>
  <c r="C581" i="13"/>
  <c r="D581" i="13"/>
  <c r="C582" i="13"/>
  <c r="D582" i="13"/>
  <c r="C583" i="13"/>
  <c r="D583" i="13"/>
  <c r="C584" i="13"/>
  <c r="D584" i="13"/>
  <c r="C585" i="13"/>
  <c r="D585" i="13"/>
  <c r="C586" i="13"/>
  <c r="D586" i="13"/>
  <c r="C587" i="13"/>
  <c r="D587" i="13"/>
  <c r="C588" i="13"/>
  <c r="D588" i="13"/>
  <c r="C589" i="13"/>
  <c r="D589" i="13"/>
  <c r="C590" i="13"/>
  <c r="D590" i="13"/>
  <c r="C591" i="13"/>
  <c r="D591" i="13"/>
  <c r="C592" i="13"/>
  <c r="D592" i="13"/>
  <c r="C593" i="13"/>
  <c r="D593" i="13"/>
  <c r="C594" i="13"/>
  <c r="D594" i="13"/>
  <c r="C595" i="13"/>
  <c r="D595" i="13"/>
  <c r="C596" i="13"/>
  <c r="D596" i="13"/>
  <c r="C597" i="13"/>
  <c r="D597" i="13"/>
  <c r="C598" i="13"/>
  <c r="D598" i="13"/>
  <c r="C599" i="13"/>
  <c r="D599" i="13"/>
  <c r="C600" i="13"/>
  <c r="D600" i="13"/>
  <c r="C601" i="13"/>
  <c r="D601" i="13"/>
  <c r="C602" i="13"/>
  <c r="D602" i="13"/>
  <c r="C603" i="13"/>
  <c r="D603" i="13"/>
  <c r="C604" i="13"/>
  <c r="D604" i="13"/>
  <c r="C605" i="13"/>
  <c r="D605" i="13"/>
  <c r="C606" i="13"/>
  <c r="D606" i="13"/>
  <c r="C607" i="13"/>
  <c r="D607" i="13"/>
  <c r="C608" i="13"/>
  <c r="D608" i="13"/>
  <c r="C609" i="13"/>
  <c r="D609" i="13"/>
  <c r="C610" i="13"/>
  <c r="D610" i="13"/>
  <c r="C611" i="13"/>
  <c r="D611" i="13"/>
  <c r="C612" i="13"/>
  <c r="D612" i="13"/>
  <c r="C613" i="13"/>
  <c r="D613" i="13"/>
  <c r="E613" i="13" s="1"/>
  <c r="C614" i="13"/>
  <c r="D614" i="13"/>
  <c r="C615" i="13"/>
  <c r="D615" i="13"/>
  <c r="C616" i="13"/>
  <c r="D616" i="13"/>
  <c r="C617" i="13"/>
  <c r="D617" i="13"/>
  <c r="C618" i="13"/>
  <c r="D618" i="13"/>
  <c r="C619" i="13"/>
  <c r="D619" i="13"/>
  <c r="C620" i="13"/>
  <c r="D620" i="13"/>
  <c r="C621" i="13"/>
  <c r="D621" i="13"/>
  <c r="C622" i="13"/>
  <c r="D622" i="13"/>
  <c r="C623" i="13"/>
  <c r="D623" i="13"/>
  <c r="C624" i="13"/>
  <c r="D624" i="13"/>
  <c r="C625" i="13"/>
  <c r="D625" i="13"/>
  <c r="E625" i="13" s="1"/>
  <c r="C626" i="13"/>
  <c r="D626" i="13"/>
  <c r="C627" i="13"/>
  <c r="D627" i="13"/>
  <c r="C628" i="13"/>
  <c r="D628" i="13"/>
  <c r="C629" i="13"/>
  <c r="D629" i="13"/>
  <c r="C630" i="13"/>
  <c r="D630" i="13"/>
  <c r="C631" i="13"/>
  <c r="D631" i="13"/>
  <c r="C632" i="13"/>
  <c r="D632" i="13"/>
  <c r="C633" i="13"/>
  <c r="D633" i="13"/>
  <c r="C634" i="13"/>
  <c r="D634" i="13"/>
  <c r="C635" i="13"/>
  <c r="D635" i="13"/>
  <c r="C636" i="13"/>
  <c r="D636" i="13"/>
  <c r="C637" i="13"/>
  <c r="D637" i="13"/>
  <c r="C638" i="13"/>
  <c r="D638" i="13"/>
  <c r="C639" i="13"/>
  <c r="D639" i="13"/>
  <c r="C640" i="13"/>
  <c r="D640" i="13"/>
  <c r="C641" i="13"/>
  <c r="D641" i="13"/>
  <c r="E641" i="13" s="1"/>
  <c r="C642" i="13"/>
  <c r="D642" i="13"/>
  <c r="C643" i="13"/>
  <c r="D643" i="13"/>
  <c r="C644" i="13"/>
  <c r="D644" i="13"/>
  <c r="C645" i="13"/>
  <c r="D645" i="13"/>
  <c r="C646" i="13"/>
  <c r="D646" i="13"/>
  <c r="C647" i="13"/>
  <c r="D647" i="13"/>
  <c r="C648" i="13"/>
  <c r="D648" i="13"/>
  <c r="C649" i="13"/>
  <c r="D649" i="13"/>
  <c r="C650" i="13"/>
  <c r="D650" i="13"/>
  <c r="C651" i="13"/>
  <c r="D651" i="13"/>
  <c r="C652" i="13"/>
  <c r="D652" i="13"/>
  <c r="C653" i="13"/>
  <c r="D653" i="13"/>
  <c r="E653" i="13" s="1"/>
  <c r="C654" i="13"/>
  <c r="D654" i="13"/>
  <c r="C655" i="13"/>
  <c r="D655" i="13"/>
  <c r="C656" i="13"/>
  <c r="D656" i="13"/>
  <c r="C657" i="13"/>
  <c r="D657" i="13"/>
  <c r="C658" i="13"/>
  <c r="D658" i="13"/>
  <c r="C659" i="13"/>
  <c r="D659" i="13"/>
  <c r="C660" i="13"/>
  <c r="D660" i="13"/>
  <c r="C661" i="13"/>
  <c r="D661" i="13"/>
  <c r="C662" i="13"/>
  <c r="D662" i="13"/>
  <c r="C663" i="13"/>
  <c r="D663" i="13"/>
  <c r="C664" i="13"/>
  <c r="D664" i="13"/>
  <c r="C665" i="13"/>
  <c r="D665" i="13"/>
  <c r="C666" i="13"/>
  <c r="D666" i="13"/>
  <c r="C667" i="13"/>
  <c r="D667" i="13"/>
  <c r="C668" i="13"/>
  <c r="D668" i="13"/>
  <c r="C669" i="13"/>
  <c r="D669" i="13"/>
  <c r="E669" i="13" s="1"/>
  <c r="C670" i="13"/>
  <c r="D670" i="13"/>
  <c r="C671" i="13"/>
  <c r="D671" i="13"/>
  <c r="C672" i="13"/>
  <c r="D672" i="13"/>
  <c r="C673" i="13"/>
  <c r="D673" i="13"/>
  <c r="C674" i="13"/>
  <c r="D674" i="13"/>
  <c r="C675" i="13"/>
  <c r="D675" i="13"/>
  <c r="C676" i="13"/>
  <c r="D676" i="13"/>
  <c r="C677" i="13"/>
  <c r="D677" i="13"/>
  <c r="C678" i="13"/>
  <c r="D678" i="13"/>
  <c r="C679" i="13"/>
  <c r="D679" i="13"/>
  <c r="C680" i="13"/>
  <c r="D680" i="13"/>
  <c r="C681" i="13"/>
  <c r="D681" i="13"/>
  <c r="C682" i="13"/>
  <c r="D682" i="13"/>
  <c r="C683" i="13"/>
  <c r="D683" i="13"/>
  <c r="C684" i="13"/>
  <c r="D684" i="13"/>
  <c r="C685" i="13"/>
  <c r="D685" i="13"/>
  <c r="E685" i="13" s="1"/>
  <c r="C686" i="13"/>
  <c r="D686" i="13"/>
  <c r="C687" i="13"/>
  <c r="D687" i="13"/>
  <c r="C688" i="13"/>
  <c r="D688" i="13"/>
  <c r="C689" i="13"/>
  <c r="D689" i="13"/>
  <c r="E689" i="13" s="1"/>
  <c r="C690" i="13"/>
  <c r="D690" i="13"/>
  <c r="C691" i="13"/>
  <c r="D691" i="13"/>
  <c r="C692" i="13"/>
  <c r="D692" i="13"/>
  <c r="C693" i="13"/>
  <c r="D693" i="13"/>
  <c r="C694" i="13"/>
  <c r="D694" i="13"/>
  <c r="C695" i="13"/>
  <c r="D695" i="13"/>
  <c r="C696" i="13"/>
  <c r="D696" i="13"/>
  <c r="C697" i="13"/>
  <c r="D697" i="13"/>
  <c r="E697" i="13" s="1"/>
  <c r="C698" i="13"/>
  <c r="D698" i="13"/>
  <c r="C699" i="13"/>
  <c r="D699" i="13"/>
  <c r="C700" i="13"/>
  <c r="D700" i="13"/>
  <c r="C701" i="13"/>
  <c r="D701" i="13"/>
  <c r="C702" i="13"/>
  <c r="D702" i="13"/>
  <c r="C703" i="13"/>
  <c r="D703" i="13"/>
  <c r="C704" i="13"/>
  <c r="D704" i="13"/>
  <c r="C705" i="13"/>
  <c r="D705" i="13"/>
  <c r="E705" i="13" s="1"/>
  <c r="C706" i="13"/>
  <c r="D706" i="13"/>
  <c r="C707" i="13"/>
  <c r="D707" i="13"/>
  <c r="C708" i="13"/>
  <c r="D708" i="13"/>
  <c r="C709" i="13"/>
  <c r="D709" i="13"/>
  <c r="C710" i="13"/>
  <c r="D710" i="13"/>
  <c r="C711" i="13"/>
  <c r="D711" i="13"/>
  <c r="C712" i="13"/>
  <c r="D712" i="13"/>
  <c r="C713" i="13"/>
  <c r="D713" i="13"/>
  <c r="C714" i="13"/>
  <c r="D714" i="13"/>
  <c r="C715" i="13"/>
  <c r="D715" i="13"/>
  <c r="C716" i="13"/>
  <c r="D716" i="13"/>
  <c r="C717" i="13"/>
  <c r="D717" i="13"/>
  <c r="E717" i="13" s="1"/>
  <c r="C718" i="13"/>
  <c r="D718" i="13"/>
  <c r="C719" i="13"/>
  <c r="D719" i="13"/>
  <c r="C720" i="13"/>
  <c r="D720" i="13"/>
  <c r="C721" i="13"/>
  <c r="D721" i="13"/>
  <c r="C722" i="13"/>
  <c r="D722" i="13"/>
  <c r="C723" i="13"/>
  <c r="D723" i="13"/>
  <c r="C724" i="13"/>
  <c r="D724" i="13"/>
  <c r="C725" i="13"/>
  <c r="D725" i="13"/>
  <c r="E725" i="13" s="1"/>
  <c r="C726" i="13"/>
  <c r="D726" i="13"/>
  <c r="C727" i="13"/>
  <c r="D727" i="13"/>
  <c r="C728" i="13"/>
  <c r="D728" i="13"/>
  <c r="C729" i="13"/>
  <c r="D729" i="13"/>
  <c r="C730" i="13"/>
  <c r="D730" i="13"/>
  <c r="C731" i="13"/>
  <c r="D731" i="13"/>
  <c r="C732" i="13"/>
  <c r="D732" i="13"/>
  <c r="C733" i="13"/>
  <c r="D733" i="13"/>
  <c r="E733" i="13" s="1"/>
  <c r="C734" i="13"/>
  <c r="D734" i="13"/>
  <c r="C735" i="13"/>
  <c r="D735" i="13"/>
  <c r="C736" i="13"/>
  <c r="D736" i="13"/>
  <c r="C737" i="13"/>
  <c r="D737" i="13"/>
  <c r="C738" i="13"/>
  <c r="D738" i="13"/>
  <c r="C739" i="13"/>
  <c r="D739" i="13"/>
  <c r="C740" i="13"/>
  <c r="D740" i="13"/>
  <c r="C741" i="13"/>
  <c r="D741" i="13"/>
  <c r="E741" i="13" s="1"/>
  <c r="C742" i="13"/>
  <c r="D742" i="13"/>
  <c r="C743" i="13"/>
  <c r="D743" i="13"/>
  <c r="C744" i="13"/>
  <c r="D744" i="13"/>
  <c r="C745" i="13"/>
  <c r="D745" i="13"/>
  <c r="E745" i="13" s="1"/>
  <c r="C746" i="13"/>
  <c r="D746" i="13"/>
  <c r="C747" i="13"/>
  <c r="D747" i="13"/>
  <c r="C748" i="13"/>
  <c r="D748" i="13"/>
  <c r="C749" i="13"/>
  <c r="D749" i="13"/>
  <c r="E749" i="13" s="1"/>
  <c r="C750" i="13"/>
  <c r="D750" i="13"/>
  <c r="C751" i="13"/>
  <c r="D751" i="13"/>
  <c r="C752" i="13"/>
  <c r="D752" i="13"/>
  <c r="C753" i="13"/>
  <c r="D753" i="13"/>
  <c r="C754" i="13"/>
  <c r="D754" i="13"/>
  <c r="C755" i="13"/>
  <c r="D755" i="13"/>
  <c r="C756" i="13"/>
  <c r="D756" i="13"/>
  <c r="C757" i="13"/>
  <c r="D757" i="13"/>
  <c r="C758" i="13"/>
  <c r="D758" i="13"/>
  <c r="C759" i="13"/>
  <c r="D759" i="13"/>
  <c r="C760" i="13"/>
  <c r="D760" i="13"/>
  <c r="C761" i="13"/>
  <c r="D761" i="13"/>
  <c r="C762" i="13"/>
  <c r="D762" i="13"/>
  <c r="C763" i="13"/>
  <c r="D763" i="13"/>
  <c r="C764" i="13"/>
  <c r="D764" i="13"/>
  <c r="C765" i="13"/>
  <c r="D765" i="13"/>
  <c r="E765" i="13" s="1"/>
  <c r="C766" i="13"/>
  <c r="D766" i="13"/>
  <c r="C767" i="13"/>
  <c r="D767" i="13"/>
  <c r="C768" i="13"/>
  <c r="D768" i="13"/>
  <c r="C769" i="13"/>
  <c r="D769" i="13"/>
  <c r="E769" i="13" s="1"/>
  <c r="C770" i="13"/>
  <c r="D770" i="13"/>
  <c r="C771" i="13"/>
  <c r="D771" i="13"/>
  <c r="C772" i="13"/>
  <c r="D772" i="13"/>
  <c r="C773" i="13"/>
  <c r="D773" i="13"/>
  <c r="C774" i="13"/>
  <c r="D774" i="13"/>
  <c r="C775" i="13"/>
  <c r="D775" i="13"/>
  <c r="C776" i="13"/>
  <c r="D776" i="13"/>
  <c r="C777" i="13"/>
  <c r="D777" i="13"/>
  <c r="C778" i="13"/>
  <c r="D778" i="13"/>
  <c r="C779" i="13"/>
  <c r="D779" i="13"/>
  <c r="C780" i="13"/>
  <c r="D780" i="13"/>
  <c r="C781" i="13"/>
  <c r="D781" i="13"/>
  <c r="E781" i="13" s="1"/>
  <c r="C782" i="13"/>
  <c r="D782" i="13"/>
  <c r="C783" i="13"/>
  <c r="D783" i="13"/>
  <c r="C784" i="13"/>
  <c r="E784" i="13" s="1"/>
  <c r="D784" i="13"/>
  <c r="C785" i="13"/>
  <c r="D785" i="13"/>
  <c r="E785" i="13" s="1"/>
  <c r="C786" i="13"/>
  <c r="D786" i="13"/>
  <c r="C787" i="13"/>
  <c r="D787" i="13"/>
  <c r="C788" i="13"/>
  <c r="D788" i="13"/>
  <c r="C789" i="13"/>
  <c r="D789" i="13"/>
  <c r="C790" i="13"/>
  <c r="D790" i="13"/>
  <c r="C791" i="13"/>
  <c r="D791" i="13"/>
  <c r="C792" i="13"/>
  <c r="D792" i="13"/>
  <c r="C793" i="13"/>
  <c r="D793" i="13"/>
  <c r="C794" i="13"/>
  <c r="D794" i="13"/>
  <c r="C795" i="13"/>
  <c r="D795" i="13"/>
  <c r="C796" i="13"/>
  <c r="D796" i="13"/>
  <c r="C797" i="13"/>
  <c r="D797" i="13"/>
  <c r="C798" i="13"/>
  <c r="D798" i="13"/>
  <c r="C799" i="13"/>
  <c r="D799" i="13"/>
  <c r="C800" i="13"/>
  <c r="D800" i="13"/>
  <c r="C801" i="13"/>
  <c r="D801" i="13"/>
  <c r="E801" i="13" s="1"/>
  <c r="C802" i="13"/>
  <c r="D802" i="13"/>
  <c r="C803" i="13"/>
  <c r="D803" i="13"/>
  <c r="C804" i="13"/>
  <c r="D804" i="13"/>
  <c r="C805" i="13"/>
  <c r="D805" i="13"/>
  <c r="C806" i="13"/>
  <c r="D806" i="13"/>
  <c r="C807" i="13"/>
  <c r="D807" i="13"/>
  <c r="C808" i="13"/>
  <c r="D808" i="13"/>
  <c r="C809" i="13"/>
  <c r="D809" i="13"/>
  <c r="C810" i="13"/>
  <c r="D810" i="13"/>
  <c r="C811" i="13"/>
  <c r="D811" i="13"/>
  <c r="C812" i="13"/>
  <c r="D812" i="13"/>
  <c r="C813" i="13"/>
  <c r="D813" i="13"/>
  <c r="E813" i="13" s="1"/>
  <c r="C814" i="13"/>
  <c r="D814" i="13"/>
  <c r="C815" i="13"/>
  <c r="D815" i="13"/>
  <c r="C816" i="13"/>
  <c r="D816" i="13"/>
  <c r="C817" i="13"/>
  <c r="D817" i="13"/>
  <c r="E817" i="13" s="1"/>
  <c r="C818" i="13"/>
  <c r="D818" i="13"/>
  <c r="C819" i="13"/>
  <c r="D819" i="13"/>
  <c r="C820" i="13"/>
  <c r="D820" i="13"/>
  <c r="C821" i="13"/>
  <c r="D821" i="13"/>
  <c r="E821" i="13" s="1"/>
  <c r="C822" i="13"/>
  <c r="D822" i="13"/>
  <c r="C823" i="13"/>
  <c r="D823" i="13"/>
  <c r="C824" i="13"/>
  <c r="D824" i="13"/>
  <c r="C825" i="13"/>
  <c r="D825" i="13"/>
  <c r="C826" i="13"/>
  <c r="D826" i="13"/>
  <c r="C827" i="13"/>
  <c r="D827" i="13"/>
  <c r="C828" i="13"/>
  <c r="D828" i="13"/>
  <c r="C829" i="13"/>
  <c r="D829" i="13"/>
  <c r="C830" i="13"/>
  <c r="D830" i="13"/>
  <c r="C831" i="13"/>
  <c r="D831" i="13"/>
  <c r="C832" i="13"/>
  <c r="D832" i="13"/>
  <c r="C833" i="13"/>
  <c r="D833" i="13"/>
  <c r="C834" i="13"/>
  <c r="D834" i="13"/>
  <c r="C835" i="13"/>
  <c r="D835" i="13"/>
  <c r="C836" i="13"/>
  <c r="D836" i="13"/>
  <c r="C837" i="13"/>
  <c r="D837" i="13"/>
  <c r="C838" i="13"/>
  <c r="D838" i="13"/>
  <c r="C839" i="13"/>
  <c r="D839" i="13"/>
  <c r="C840" i="13"/>
  <c r="D840" i="13"/>
  <c r="C841" i="13"/>
  <c r="D841" i="13"/>
  <c r="E841" i="13" s="1"/>
  <c r="C842" i="13"/>
  <c r="D842" i="13"/>
  <c r="C843" i="13"/>
  <c r="D843" i="13"/>
  <c r="C844" i="13"/>
  <c r="D844" i="13"/>
  <c r="C845" i="13"/>
  <c r="D845" i="13"/>
  <c r="E845" i="13" s="1"/>
  <c r="C846" i="13"/>
  <c r="D846" i="13"/>
  <c r="C847" i="13"/>
  <c r="D847" i="13"/>
  <c r="C848" i="13"/>
  <c r="D848" i="13"/>
  <c r="C849" i="13"/>
  <c r="D849" i="13"/>
  <c r="E849" i="13" s="1"/>
  <c r="C850" i="13"/>
  <c r="D850" i="13"/>
  <c r="C851" i="13"/>
  <c r="D851" i="13"/>
  <c r="C852" i="13"/>
  <c r="D852" i="13"/>
  <c r="C853" i="13"/>
  <c r="D853" i="13"/>
  <c r="C854" i="13"/>
  <c r="D854" i="13"/>
  <c r="C855" i="13"/>
  <c r="D855" i="13"/>
  <c r="C856" i="13"/>
  <c r="D856" i="13"/>
  <c r="C857" i="13"/>
  <c r="D857" i="13"/>
  <c r="E857" i="13" s="1"/>
  <c r="C858" i="13"/>
  <c r="D858" i="13"/>
  <c r="C859" i="13"/>
  <c r="D859" i="13"/>
  <c r="C860" i="13"/>
  <c r="D860" i="13"/>
  <c r="C861" i="13"/>
  <c r="D861" i="13"/>
  <c r="C862" i="13"/>
  <c r="D862" i="13"/>
  <c r="C863" i="13"/>
  <c r="D863" i="13"/>
  <c r="C864" i="13"/>
  <c r="D864" i="13"/>
  <c r="C865" i="13"/>
  <c r="D865" i="13"/>
  <c r="C866" i="13"/>
  <c r="D866" i="13"/>
  <c r="C867" i="13"/>
  <c r="D867" i="13"/>
  <c r="C868" i="13"/>
  <c r="D868" i="13"/>
  <c r="C869" i="13"/>
  <c r="D869" i="13"/>
  <c r="E869" i="13" s="1"/>
  <c r="C870" i="13"/>
  <c r="D870" i="13"/>
  <c r="C871" i="13"/>
  <c r="D871" i="13"/>
  <c r="C872" i="13"/>
  <c r="D872" i="13"/>
  <c r="C873" i="13"/>
  <c r="D873" i="13"/>
  <c r="C874" i="13"/>
  <c r="D874" i="13"/>
  <c r="C875" i="13"/>
  <c r="D875" i="13"/>
  <c r="C876" i="13"/>
  <c r="D876" i="13"/>
  <c r="C877" i="13"/>
  <c r="D877" i="13"/>
  <c r="C878" i="13"/>
  <c r="D878" i="13"/>
  <c r="C879" i="13"/>
  <c r="D879" i="13"/>
  <c r="C880" i="13"/>
  <c r="D880" i="13"/>
  <c r="C881" i="13"/>
  <c r="D881" i="13"/>
  <c r="C882" i="13"/>
  <c r="D882" i="13"/>
  <c r="C883" i="13"/>
  <c r="D883" i="13"/>
  <c r="C884" i="13"/>
  <c r="D884" i="13"/>
  <c r="C885" i="13"/>
  <c r="D885" i="13"/>
  <c r="E885" i="13" s="1"/>
  <c r="C886" i="13"/>
  <c r="D886" i="13"/>
  <c r="C887" i="13"/>
  <c r="D887" i="13"/>
  <c r="C888" i="13"/>
  <c r="D888" i="13"/>
  <c r="C889" i="13"/>
  <c r="D889" i="13"/>
  <c r="C890" i="13"/>
  <c r="D890" i="13"/>
  <c r="C891" i="13"/>
  <c r="D891" i="13"/>
  <c r="C892" i="13"/>
  <c r="D892" i="13"/>
  <c r="C893" i="13"/>
  <c r="D893" i="13"/>
  <c r="E893" i="13" s="1"/>
  <c r="C894" i="13"/>
  <c r="D894" i="13"/>
  <c r="C895" i="13"/>
  <c r="D895" i="13"/>
  <c r="C896" i="13"/>
  <c r="D896" i="13"/>
  <c r="C897" i="13"/>
  <c r="D897" i="13"/>
  <c r="E897" i="13" s="1"/>
  <c r="C898" i="13"/>
  <c r="D898" i="13"/>
  <c r="C899" i="13"/>
  <c r="D899" i="13"/>
  <c r="C900" i="13"/>
  <c r="D900" i="13"/>
  <c r="C901" i="13"/>
  <c r="D901" i="13"/>
  <c r="C902" i="13"/>
  <c r="D902" i="13"/>
  <c r="C903" i="13"/>
  <c r="D903" i="13"/>
  <c r="C904" i="13"/>
  <c r="D904" i="13"/>
  <c r="C905" i="13"/>
  <c r="D905" i="13"/>
  <c r="C906" i="13"/>
  <c r="D906" i="13"/>
  <c r="C907" i="13"/>
  <c r="D907" i="13"/>
  <c r="C908" i="13"/>
  <c r="D908" i="13"/>
  <c r="C909" i="13"/>
  <c r="D909" i="13"/>
  <c r="C910" i="13"/>
  <c r="D910" i="13"/>
  <c r="C911" i="13"/>
  <c r="D911" i="13"/>
  <c r="C912" i="13"/>
  <c r="D912" i="13"/>
  <c r="C913" i="13"/>
  <c r="D913" i="13"/>
  <c r="C914" i="13"/>
  <c r="D914" i="13"/>
  <c r="C915" i="13"/>
  <c r="D915" i="13"/>
  <c r="C916" i="13"/>
  <c r="D916" i="13"/>
  <c r="C917" i="13"/>
  <c r="D917" i="13"/>
  <c r="C918" i="13"/>
  <c r="D918" i="13"/>
  <c r="C919" i="13"/>
  <c r="D919" i="13"/>
  <c r="C920" i="13"/>
  <c r="D920" i="13"/>
  <c r="C921" i="13"/>
  <c r="D921" i="13"/>
  <c r="C922" i="13"/>
  <c r="D922" i="13"/>
  <c r="C923" i="13"/>
  <c r="D923" i="13"/>
  <c r="C924" i="13"/>
  <c r="D924" i="13"/>
  <c r="C925" i="13"/>
  <c r="D925" i="13"/>
  <c r="E925" i="13" s="1"/>
  <c r="C926" i="13"/>
  <c r="D926" i="13"/>
  <c r="C927" i="13"/>
  <c r="D927" i="13"/>
  <c r="C928" i="13"/>
  <c r="D928" i="13"/>
  <c r="C929" i="13"/>
  <c r="D929" i="13"/>
  <c r="C930" i="13"/>
  <c r="D930" i="13"/>
  <c r="C931" i="13"/>
  <c r="D931" i="13"/>
  <c r="C932" i="13"/>
  <c r="D932" i="13"/>
  <c r="C933" i="13"/>
  <c r="D933" i="13"/>
  <c r="C934" i="13"/>
  <c r="D934" i="13"/>
  <c r="C935" i="13"/>
  <c r="D935" i="13"/>
  <c r="C936" i="13"/>
  <c r="D936" i="13"/>
  <c r="C937" i="13"/>
  <c r="D937" i="13"/>
  <c r="E937" i="13" s="1"/>
  <c r="C938" i="13"/>
  <c r="D938" i="13"/>
  <c r="C939" i="13"/>
  <c r="D939" i="13"/>
  <c r="C940" i="13"/>
  <c r="D940" i="13"/>
  <c r="C941" i="13"/>
  <c r="D941" i="13"/>
  <c r="C942" i="13"/>
  <c r="D942" i="13"/>
  <c r="C943" i="13"/>
  <c r="D943" i="13"/>
  <c r="C944" i="13"/>
  <c r="D944" i="13"/>
  <c r="C945" i="13"/>
  <c r="D945" i="13"/>
  <c r="C946" i="13"/>
  <c r="D946" i="13"/>
  <c r="C947" i="13"/>
  <c r="D947" i="13"/>
  <c r="C948" i="13"/>
  <c r="D948" i="13"/>
  <c r="C949" i="13"/>
  <c r="D949" i="13"/>
  <c r="E949" i="13" s="1"/>
  <c r="C950" i="13"/>
  <c r="D950" i="13"/>
  <c r="C951" i="13"/>
  <c r="D951" i="13"/>
  <c r="C952" i="13"/>
  <c r="D952" i="13"/>
  <c r="C953" i="13"/>
  <c r="D953" i="13"/>
  <c r="E953" i="13" s="1"/>
  <c r="C954" i="13"/>
  <c r="D954" i="13"/>
  <c r="C955" i="13"/>
  <c r="D955" i="13"/>
  <c r="C956" i="13"/>
  <c r="D956" i="13"/>
  <c r="C957" i="13"/>
  <c r="D957" i="13"/>
  <c r="C958" i="13"/>
  <c r="D958" i="13"/>
  <c r="C959" i="13"/>
  <c r="D959" i="13"/>
  <c r="C960" i="13"/>
  <c r="D960" i="13"/>
  <c r="C961" i="13"/>
  <c r="D961" i="13"/>
  <c r="E961" i="13" s="1"/>
  <c r="C962" i="13"/>
  <c r="D962" i="13"/>
  <c r="C963" i="13"/>
  <c r="D963" i="13"/>
  <c r="C964" i="13"/>
  <c r="D964" i="13"/>
  <c r="C965" i="13"/>
  <c r="D965" i="13"/>
  <c r="C966" i="13"/>
  <c r="D966" i="13"/>
  <c r="C967" i="13"/>
  <c r="D967" i="13"/>
  <c r="C968" i="13"/>
  <c r="D968" i="13"/>
  <c r="C969" i="13"/>
  <c r="D969" i="13"/>
  <c r="C970" i="13"/>
  <c r="D970" i="13"/>
  <c r="C971" i="13"/>
  <c r="D971" i="13"/>
  <c r="C972" i="13"/>
  <c r="D972" i="13"/>
  <c r="C973" i="13"/>
  <c r="D973" i="13"/>
  <c r="E973" i="13" s="1"/>
  <c r="C974" i="13"/>
  <c r="D974" i="13"/>
  <c r="C975" i="13"/>
  <c r="D975" i="13"/>
  <c r="C976" i="13"/>
  <c r="D976" i="13"/>
  <c r="C977" i="13"/>
  <c r="D977" i="13"/>
  <c r="C978" i="13"/>
  <c r="D978" i="13"/>
  <c r="C979" i="13"/>
  <c r="D979" i="13"/>
  <c r="C980" i="13"/>
  <c r="D980" i="13"/>
  <c r="C981" i="13"/>
  <c r="D981" i="13"/>
  <c r="C982" i="13"/>
  <c r="D982" i="13"/>
  <c r="C983" i="13"/>
  <c r="D983" i="13"/>
  <c r="C984" i="13"/>
  <c r="D984" i="13"/>
  <c r="C985" i="13"/>
  <c r="D985" i="13"/>
  <c r="C986" i="13"/>
  <c r="D986" i="13"/>
  <c r="C987" i="13"/>
  <c r="D987" i="13"/>
  <c r="C988" i="13"/>
  <c r="D988" i="13"/>
  <c r="C989" i="13"/>
  <c r="D989" i="13"/>
  <c r="C990" i="13"/>
  <c r="D990" i="13"/>
  <c r="C991" i="13"/>
  <c r="D991" i="13"/>
  <c r="C992" i="13"/>
  <c r="D992" i="13"/>
  <c r="C993" i="13"/>
  <c r="D993" i="13"/>
  <c r="C994" i="13"/>
  <c r="D994" i="13"/>
  <c r="C995" i="13"/>
  <c r="D995" i="13"/>
  <c r="C996" i="13"/>
  <c r="D996" i="13"/>
  <c r="C997" i="13"/>
  <c r="D997" i="13"/>
  <c r="E997" i="13" s="1"/>
  <c r="C998" i="13"/>
  <c r="D998" i="13"/>
  <c r="C999" i="13"/>
  <c r="D999" i="13"/>
  <c r="C1000" i="13"/>
  <c r="D1000" i="13"/>
  <c r="D7" i="13"/>
  <c r="C7" i="13"/>
  <c r="G7" i="13" s="1"/>
  <c r="E884" i="13"/>
  <c r="E776" i="13"/>
  <c r="E696" i="13"/>
  <c r="E616" i="13"/>
  <c r="E612" i="13"/>
  <c r="E564" i="13"/>
  <c r="E508" i="13"/>
  <c r="E464" i="13"/>
  <c r="E360" i="13"/>
  <c r="E340" i="13"/>
  <c r="E304" i="13"/>
  <c r="E236" i="13"/>
  <c r="E232" i="13"/>
  <c r="E200" i="13"/>
  <c r="E164" i="13"/>
  <c r="E148" i="13"/>
  <c r="E132" i="13"/>
  <c r="E84" i="13"/>
  <c r="E80" i="13"/>
  <c r="E48" i="13"/>
  <c r="E16" i="13"/>
  <c r="E8" i="13"/>
  <c r="C8" i="12"/>
  <c r="D8" i="12"/>
  <c r="C9" i="12"/>
  <c r="D9" i="12"/>
  <c r="C10" i="12"/>
  <c r="D10" i="12"/>
  <c r="C11" i="12"/>
  <c r="D11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C22" i="12"/>
  <c r="D22" i="12"/>
  <c r="C23" i="12"/>
  <c r="D23" i="12"/>
  <c r="C24" i="12"/>
  <c r="D24" i="12"/>
  <c r="C25" i="12"/>
  <c r="D25" i="12"/>
  <c r="C26" i="12"/>
  <c r="D26" i="12"/>
  <c r="C27" i="12"/>
  <c r="D27" i="12"/>
  <c r="C28" i="12"/>
  <c r="D28" i="12"/>
  <c r="C29" i="12"/>
  <c r="D29" i="12"/>
  <c r="E29" i="12" s="1"/>
  <c r="C30" i="12"/>
  <c r="D30" i="12"/>
  <c r="C31" i="12"/>
  <c r="D31" i="12"/>
  <c r="C32" i="12"/>
  <c r="D32" i="12"/>
  <c r="C33" i="12"/>
  <c r="D33" i="12"/>
  <c r="E33" i="12" s="1"/>
  <c r="C34" i="12"/>
  <c r="D34" i="12"/>
  <c r="C35" i="12"/>
  <c r="D35" i="12"/>
  <c r="C36" i="12"/>
  <c r="D36" i="12"/>
  <c r="C37" i="12"/>
  <c r="D37" i="12"/>
  <c r="E37" i="12" s="1"/>
  <c r="C38" i="12"/>
  <c r="D38" i="12"/>
  <c r="C39" i="12"/>
  <c r="D39" i="12"/>
  <c r="C40" i="12"/>
  <c r="D40" i="12"/>
  <c r="C41" i="12"/>
  <c r="D41" i="12"/>
  <c r="E41" i="12" s="1"/>
  <c r="C42" i="12"/>
  <c r="D42" i="12"/>
  <c r="C43" i="12"/>
  <c r="D43" i="12"/>
  <c r="C44" i="12"/>
  <c r="D44" i="12"/>
  <c r="C45" i="12"/>
  <c r="D45" i="12"/>
  <c r="E45" i="12" s="1"/>
  <c r="C46" i="12"/>
  <c r="D46" i="12"/>
  <c r="C47" i="12"/>
  <c r="D47" i="12"/>
  <c r="C48" i="12"/>
  <c r="D48" i="12"/>
  <c r="C49" i="12"/>
  <c r="D49" i="12"/>
  <c r="E49" i="12" s="1"/>
  <c r="C50" i="12"/>
  <c r="D50" i="12"/>
  <c r="C51" i="12"/>
  <c r="D51" i="12"/>
  <c r="C52" i="12"/>
  <c r="D52" i="12"/>
  <c r="C53" i="12"/>
  <c r="D53" i="12"/>
  <c r="E53" i="12" s="1"/>
  <c r="C54" i="12"/>
  <c r="D54" i="12"/>
  <c r="C55" i="12"/>
  <c r="D55" i="12"/>
  <c r="C56" i="12"/>
  <c r="D56" i="12"/>
  <c r="C57" i="12"/>
  <c r="D57" i="12"/>
  <c r="E57" i="12" s="1"/>
  <c r="C58" i="12"/>
  <c r="D58" i="12"/>
  <c r="C59" i="12"/>
  <c r="D59" i="12"/>
  <c r="C60" i="12"/>
  <c r="D60" i="12"/>
  <c r="C61" i="12"/>
  <c r="D61" i="12"/>
  <c r="E61" i="12" s="1"/>
  <c r="C62" i="12"/>
  <c r="D62" i="12"/>
  <c r="C63" i="12"/>
  <c r="D63" i="12"/>
  <c r="C64" i="12"/>
  <c r="D64" i="12"/>
  <c r="C65" i="12"/>
  <c r="D65" i="12"/>
  <c r="E65" i="12" s="1"/>
  <c r="C66" i="12"/>
  <c r="D66" i="12"/>
  <c r="C67" i="12"/>
  <c r="D67" i="12"/>
  <c r="C68" i="12"/>
  <c r="D68" i="12"/>
  <c r="C69" i="12"/>
  <c r="D69" i="12"/>
  <c r="E69" i="12" s="1"/>
  <c r="C70" i="12"/>
  <c r="D70" i="12"/>
  <c r="C71" i="12"/>
  <c r="D71" i="12"/>
  <c r="C72" i="12"/>
  <c r="D72" i="12"/>
  <c r="C73" i="12"/>
  <c r="D73" i="12"/>
  <c r="E73" i="12" s="1"/>
  <c r="C74" i="12"/>
  <c r="D74" i="12"/>
  <c r="C75" i="12"/>
  <c r="D75" i="12"/>
  <c r="C76" i="12"/>
  <c r="D76" i="12"/>
  <c r="C77" i="12"/>
  <c r="D77" i="12"/>
  <c r="E77" i="12" s="1"/>
  <c r="C78" i="12"/>
  <c r="D78" i="12"/>
  <c r="C79" i="12"/>
  <c r="D79" i="12"/>
  <c r="C80" i="12"/>
  <c r="D80" i="12"/>
  <c r="C81" i="12"/>
  <c r="D81" i="12"/>
  <c r="E81" i="12" s="1"/>
  <c r="C82" i="12"/>
  <c r="D82" i="12"/>
  <c r="C83" i="12"/>
  <c r="D83" i="12"/>
  <c r="C84" i="12"/>
  <c r="D84" i="12"/>
  <c r="C85" i="12"/>
  <c r="D85" i="12"/>
  <c r="E85" i="12" s="1"/>
  <c r="C86" i="12"/>
  <c r="D86" i="12"/>
  <c r="C87" i="12"/>
  <c r="D87" i="12"/>
  <c r="C88" i="12"/>
  <c r="D88" i="12"/>
  <c r="C89" i="12"/>
  <c r="D89" i="12"/>
  <c r="E89" i="12" s="1"/>
  <c r="C90" i="12"/>
  <c r="D90" i="12"/>
  <c r="C91" i="12"/>
  <c r="D91" i="12"/>
  <c r="C92" i="12"/>
  <c r="D92" i="12"/>
  <c r="C93" i="12"/>
  <c r="D93" i="12"/>
  <c r="C94" i="12"/>
  <c r="D94" i="12"/>
  <c r="C95" i="12"/>
  <c r="D95" i="12"/>
  <c r="C96" i="12"/>
  <c r="D96" i="12"/>
  <c r="C97" i="12"/>
  <c r="D97" i="12"/>
  <c r="E97" i="12" s="1"/>
  <c r="C98" i="12"/>
  <c r="D98" i="12"/>
  <c r="C99" i="12"/>
  <c r="D99" i="12"/>
  <c r="C100" i="12"/>
  <c r="D100" i="12"/>
  <c r="C101" i="12"/>
  <c r="D101" i="12"/>
  <c r="E101" i="12" s="1"/>
  <c r="C102" i="12"/>
  <c r="D102" i="12"/>
  <c r="C103" i="12"/>
  <c r="D103" i="12"/>
  <c r="C104" i="12"/>
  <c r="D104" i="12"/>
  <c r="C105" i="12"/>
  <c r="D105" i="12"/>
  <c r="E105" i="12" s="1"/>
  <c r="C106" i="12"/>
  <c r="D106" i="12"/>
  <c r="C107" i="12"/>
  <c r="D107" i="12"/>
  <c r="C108" i="12"/>
  <c r="D108" i="12"/>
  <c r="C109" i="12"/>
  <c r="D109" i="12"/>
  <c r="E109" i="12" s="1"/>
  <c r="C110" i="12"/>
  <c r="D110" i="12"/>
  <c r="C111" i="12"/>
  <c r="D111" i="12"/>
  <c r="C112" i="12"/>
  <c r="D112" i="12"/>
  <c r="C113" i="12"/>
  <c r="D113" i="12"/>
  <c r="E113" i="12" s="1"/>
  <c r="C114" i="12"/>
  <c r="D114" i="12"/>
  <c r="C115" i="12"/>
  <c r="D115" i="12"/>
  <c r="C116" i="12"/>
  <c r="D116" i="12"/>
  <c r="C117" i="12"/>
  <c r="D117" i="12"/>
  <c r="E117" i="12" s="1"/>
  <c r="C118" i="12"/>
  <c r="D118" i="12"/>
  <c r="C119" i="12"/>
  <c r="D119" i="12"/>
  <c r="C120" i="12"/>
  <c r="D120" i="12"/>
  <c r="C121" i="12"/>
  <c r="D121" i="12"/>
  <c r="E121" i="12" s="1"/>
  <c r="C122" i="12"/>
  <c r="D122" i="12"/>
  <c r="C123" i="12"/>
  <c r="D123" i="12"/>
  <c r="C124" i="12"/>
  <c r="D124" i="12"/>
  <c r="C125" i="12"/>
  <c r="D125" i="12"/>
  <c r="E125" i="12" s="1"/>
  <c r="C126" i="12"/>
  <c r="D126" i="12"/>
  <c r="C127" i="12"/>
  <c r="D127" i="12"/>
  <c r="C128" i="12"/>
  <c r="D128" i="12"/>
  <c r="C129" i="12"/>
  <c r="D129" i="12"/>
  <c r="E129" i="12" s="1"/>
  <c r="C130" i="12"/>
  <c r="D130" i="12"/>
  <c r="C131" i="12"/>
  <c r="D131" i="12"/>
  <c r="C132" i="12"/>
  <c r="D132" i="12"/>
  <c r="C133" i="12"/>
  <c r="D133" i="12"/>
  <c r="E133" i="12" s="1"/>
  <c r="C134" i="12"/>
  <c r="D134" i="12"/>
  <c r="C135" i="12"/>
  <c r="D135" i="12"/>
  <c r="C136" i="12"/>
  <c r="D136" i="12"/>
  <c r="C137" i="12"/>
  <c r="D137" i="12"/>
  <c r="E137" i="12" s="1"/>
  <c r="C138" i="12"/>
  <c r="D138" i="12"/>
  <c r="C139" i="12"/>
  <c r="D139" i="12"/>
  <c r="C140" i="12"/>
  <c r="D140" i="12"/>
  <c r="C141" i="12"/>
  <c r="D141" i="12"/>
  <c r="C142" i="12"/>
  <c r="D142" i="12"/>
  <c r="C143" i="12"/>
  <c r="D143" i="12"/>
  <c r="C144" i="12"/>
  <c r="D144" i="12"/>
  <c r="C145" i="12"/>
  <c r="D145" i="12"/>
  <c r="E145" i="12" s="1"/>
  <c r="C146" i="12"/>
  <c r="D146" i="12"/>
  <c r="C147" i="12"/>
  <c r="D147" i="12"/>
  <c r="C148" i="12"/>
  <c r="D148" i="12"/>
  <c r="C149" i="12"/>
  <c r="D149" i="12"/>
  <c r="C150" i="12"/>
  <c r="D150" i="12"/>
  <c r="C151" i="12"/>
  <c r="D151" i="12"/>
  <c r="C152" i="12"/>
  <c r="D152" i="12"/>
  <c r="C153" i="12"/>
  <c r="D153" i="12"/>
  <c r="E153" i="12" s="1"/>
  <c r="C154" i="12"/>
  <c r="D154" i="12"/>
  <c r="C155" i="12"/>
  <c r="D155" i="12"/>
  <c r="C156" i="12"/>
  <c r="D156" i="12"/>
  <c r="C157" i="12"/>
  <c r="D157" i="12"/>
  <c r="C158" i="12"/>
  <c r="D158" i="12"/>
  <c r="C159" i="12"/>
  <c r="D159" i="12"/>
  <c r="C160" i="12"/>
  <c r="D160" i="12"/>
  <c r="C161" i="12"/>
  <c r="D161" i="12"/>
  <c r="E161" i="12" s="1"/>
  <c r="C162" i="12"/>
  <c r="D162" i="12"/>
  <c r="C163" i="12"/>
  <c r="D163" i="12"/>
  <c r="C164" i="12"/>
  <c r="D164" i="12"/>
  <c r="C165" i="12"/>
  <c r="D165" i="12"/>
  <c r="E165" i="12" s="1"/>
  <c r="C166" i="12"/>
  <c r="D166" i="12"/>
  <c r="C167" i="12"/>
  <c r="D167" i="12"/>
  <c r="C168" i="12"/>
  <c r="D168" i="12"/>
  <c r="C169" i="12"/>
  <c r="D169" i="12"/>
  <c r="E169" i="12" s="1"/>
  <c r="C170" i="12"/>
  <c r="D170" i="12"/>
  <c r="C171" i="12"/>
  <c r="D171" i="12"/>
  <c r="C172" i="12"/>
  <c r="D172" i="12"/>
  <c r="C173" i="12"/>
  <c r="D173" i="12"/>
  <c r="E173" i="12" s="1"/>
  <c r="C174" i="12"/>
  <c r="D174" i="12"/>
  <c r="C175" i="12"/>
  <c r="D175" i="12"/>
  <c r="C176" i="12"/>
  <c r="D176" i="12"/>
  <c r="C177" i="12"/>
  <c r="D177" i="12"/>
  <c r="E177" i="12" s="1"/>
  <c r="C178" i="12"/>
  <c r="D178" i="12"/>
  <c r="C179" i="12"/>
  <c r="D179" i="12"/>
  <c r="C180" i="12"/>
  <c r="D180" i="12"/>
  <c r="C181" i="12"/>
  <c r="D181" i="12"/>
  <c r="E181" i="12" s="1"/>
  <c r="C182" i="12"/>
  <c r="D182" i="12"/>
  <c r="C183" i="12"/>
  <c r="D183" i="12"/>
  <c r="C184" i="12"/>
  <c r="D184" i="12"/>
  <c r="C185" i="12"/>
  <c r="D185" i="12"/>
  <c r="E185" i="12" s="1"/>
  <c r="C186" i="12"/>
  <c r="D186" i="12"/>
  <c r="C187" i="12"/>
  <c r="D187" i="12"/>
  <c r="C188" i="12"/>
  <c r="D188" i="12"/>
  <c r="C189" i="12"/>
  <c r="D189" i="12"/>
  <c r="E189" i="12" s="1"/>
  <c r="C190" i="12"/>
  <c r="D190" i="12"/>
  <c r="C191" i="12"/>
  <c r="D191" i="12"/>
  <c r="C192" i="12"/>
  <c r="D192" i="12"/>
  <c r="C193" i="12"/>
  <c r="D193" i="12"/>
  <c r="E193" i="12" s="1"/>
  <c r="C194" i="12"/>
  <c r="D194" i="12"/>
  <c r="C195" i="12"/>
  <c r="D195" i="12"/>
  <c r="C196" i="12"/>
  <c r="D196" i="12"/>
  <c r="C197" i="12"/>
  <c r="D197" i="12"/>
  <c r="E197" i="12" s="1"/>
  <c r="C198" i="12"/>
  <c r="D198" i="12"/>
  <c r="C199" i="12"/>
  <c r="D199" i="12"/>
  <c r="C200" i="12"/>
  <c r="D200" i="12"/>
  <c r="C201" i="12"/>
  <c r="D201" i="12"/>
  <c r="E201" i="12" s="1"/>
  <c r="C202" i="12"/>
  <c r="D202" i="12"/>
  <c r="C203" i="12"/>
  <c r="D203" i="12"/>
  <c r="C204" i="12"/>
  <c r="D204" i="12"/>
  <c r="C205" i="12"/>
  <c r="D205" i="12"/>
  <c r="C206" i="12"/>
  <c r="D206" i="12"/>
  <c r="C207" i="12"/>
  <c r="D207" i="12"/>
  <c r="C208" i="12"/>
  <c r="D208" i="12"/>
  <c r="C209" i="12"/>
  <c r="D209" i="12"/>
  <c r="E209" i="12" s="1"/>
  <c r="C210" i="12"/>
  <c r="D210" i="12"/>
  <c r="C211" i="12"/>
  <c r="D211" i="12"/>
  <c r="C212" i="12"/>
  <c r="D212" i="12"/>
  <c r="C213" i="12"/>
  <c r="D213" i="12"/>
  <c r="C214" i="12"/>
  <c r="D214" i="12"/>
  <c r="C215" i="12"/>
  <c r="D215" i="12"/>
  <c r="C216" i="12"/>
  <c r="D216" i="12"/>
  <c r="C217" i="12"/>
  <c r="D217" i="12"/>
  <c r="E217" i="12" s="1"/>
  <c r="C218" i="12"/>
  <c r="D218" i="12"/>
  <c r="C219" i="12"/>
  <c r="D219" i="12"/>
  <c r="C220" i="12"/>
  <c r="D220" i="12"/>
  <c r="C221" i="12"/>
  <c r="D221" i="12"/>
  <c r="C222" i="12"/>
  <c r="D222" i="12"/>
  <c r="C223" i="12"/>
  <c r="D223" i="12"/>
  <c r="C224" i="12"/>
  <c r="D224" i="12"/>
  <c r="C225" i="12"/>
  <c r="D225" i="12"/>
  <c r="E225" i="12" s="1"/>
  <c r="C226" i="12"/>
  <c r="D226" i="12"/>
  <c r="C227" i="12"/>
  <c r="D227" i="12"/>
  <c r="C228" i="12"/>
  <c r="D228" i="12"/>
  <c r="C229" i="12"/>
  <c r="D229" i="12"/>
  <c r="E229" i="12" s="1"/>
  <c r="C230" i="12"/>
  <c r="D230" i="12"/>
  <c r="C231" i="12"/>
  <c r="D231" i="12"/>
  <c r="C232" i="12"/>
  <c r="D232" i="12"/>
  <c r="C233" i="12"/>
  <c r="D233" i="12"/>
  <c r="E233" i="12" s="1"/>
  <c r="C234" i="12"/>
  <c r="D234" i="12"/>
  <c r="C235" i="12"/>
  <c r="D235" i="12"/>
  <c r="C236" i="12"/>
  <c r="D236" i="12"/>
  <c r="C237" i="12"/>
  <c r="D237" i="12"/>
  <c r="E237" i="12" s="1"/>
  <c r="C238" i="12"/>
  <c r="D238" i="12"/>
  <c r="C239" i="12"/>
  <c r="D239" i="12"/>
  <c r="C240" i="12"/>
  <c r="D240" i="12"/>
  <c r="C241" i="12"/>
  <c r="D241" i="12"/>
  <c r="E241" i="12" s="1"/>
  <c r="C242" i="12"/>
  <c r="D242" i="12"/>
  <c r="C243" i="12"/>
  <c r="D243" i="12"/>
  <c r="C244" i="12"/>
  <c r="D244" i="12"/>
  <c r="C245" i="12"/>
  <c r="D245" i="12"/>
  <c r="E245" i="12" s="1"/>
  <c r="C246" i="12"/>
  <c r="D246" i="12"/>
  <c r="C247" i="12"/>
  <c r="D247" i="12"/>
  <c r="C248" i="12"/>
  <c r="D248" i="12"/>
  <c r="C249" i="12"/>
  <c r="D249" i="12"/>
  <c r="E249" i="12" s="1"/>
  <c r="C250" i="12"/>
  <c r="D250" i="12"/>
  <c r="C251" i="12"/>
  <c r="D251" i="12"/>
  <c r="C252" i="12"/>
  <c r="D252" i="12"/>
  <c r="C253" i="12"/>
  <c r="D253" i="12"/>
  <c r="E253" i="12" s="1"/>
  <c r="C254" i="12"/>
  <c r="D254" i="12"/>
  <c r="C255" i="12"/>
  <c r="D255" i="12"/>
  <c r="C256" i="12"/>
  <c r="D256" i="12"/>
  <c r="C257" i="12"/>
  <c r="D257" i="12"/>
  <c r="E257" i="12" s="1"/>
  <c r="C258" i="12"/>
  <c r="D258" i="12"/>
  <c r="C259" i="12"/>
  <c r="D259" i="12"/>
  <c r="C260" i="12"/>
  <c r="D260" i="12"/>
  <c r="C261" i="12"/>
  <c r="D261" i="12"/>
  <c r="E261" i="12" s="1"/>
  <c r="C262" i="12"/>
  <c r="D262" i="12"/>
  <c r="C263" i="12"/>
  <c r="D263" i="12"/>
  <c r="C264" i="12"/>
  <c r="D264" i="12"/>
  <c r="C265" i="12"/>
  <c r="D265" i="12"/>
  <c r="E265" i="12" s="1"/>
  <c r="C266" i="12"/>
  <c r="D266" i="12"/>
  <c r="C267" i="12"/>
  <c r="D267" i="12"/>
  <c r="C268" i="12"/>
  <c r="D268" i="12"/>
  <c r="C269" i="12"/>
  <c r="D269" i="12"/>
  <c r="E269" i="12" s="1"/>
  <c r="C270" i="12"/>
  <c r="D270" i="12"/>
  <c r="C271" i="12"/>
  <c r="D271" i="12"/>
  <c r="C272" i="12"/>
  <c r="D272" i="12"/>
  <c r="C273" i="12"/>
  <c r="D273" i="12"/>
  <c r="E273" i="12" s="1"/>
  <c r="C274" i="12"/>
  <c r="D274" i="12"/>
  <c r="C275" i="12"/>
  <c r="D275" i="12"/>
  <c r="C276" i="12"/>
  <c r="D276" i="12"/>
  <c r="C277" i="12"/>
  <c r="D277" i="12"/>
  <c r="E277" i="12" s="1"/>
  <c r="C278" i="12"/>
  <c r="D278" i="12"/>
  <c r="C279" i="12"/>
  <c r="D279" i="12"/>
  <c r="C280" i="12"/>
  <c r="D280" i="12"/>
  <c r="C281" i="12"/>
  <c r="D281" i="12"/>
  <c r="E281" i="12" s="1"/>
  <c r="C282" i="12"/>
  <c r="D282" i="12"/>
  <c r="C283" i="12"/>
  <c r="D283" i="12"/>
  <c r="C284" i="12"/>
  <c r="D284" i="12"/>
  <c r="C285" i="12"/>
  <c r="D285" i="12"/>
  <c r="E285" i="12" s="1"/>
  <c r="C286" i="12"/>
  <c r="D286" i="12"/>
  <c r="C287" i="12"/>
  <c r="D287" i="12"/>
  <c r="C288" i="12"/>
  <c r="D288" i="12"/>
  <c r="C289" i="12"/>
  <c r="D289" i="12"/>
  <c r="E289" i="12" s="1"/>
  <c r="C290" i="12"/>
  <c r="D290" i="12"/>
  <c r="C291" i="12"/>
  <c r="D291" i="12"/>
  <c r="C292" i="12"/>
  <c r="D292" i="12"/>
  <c r="C293" i="12"/>
  <c r="D293" i="12"/>
  <c r="E293" i="12" s="1"/>
  <c r="C294" i="12"/>
  <c r="D294" i="12"/>
  <c r="C295" i="12"/>
  <c r="D295" i="12"/>
  <c r="C296" i="12"/>
  <c r="D296" i="12"/>
  <c r="C297" i="12"/>
  <c r="D297" i="12"/>
  <c r="E297" i="12" s="1"/>
  <c r="C298" i="12"/>
  <c r="D298" i="12"/>
  <c r="C299" i="12"/>
  <c r="D299" i="12"/>
  <c r="C300" i="12"/>
  <c r="D300" i="12"/>
  <c r="C301" i="12"/>
  <c r="D301" i="12"/>
  <c r="C302" i="12"/>
  <c r="D302" i="12"/>
  <c r="C303" i="12"/>
  <c r="D303" i="12"/>
  <c r="C304" i="12"/>
  <c r="D304" i="12"/>
  <c r="C305" i="12"/>
  <c r="D305" i="12"/>
  <c r="E305" i="12" s="1"/>
  <c r="C306" i="12"/>
  <c r="D306" i="12"/>
  <c r="C307" i="12"/>
  <c r="D307" i="12"/>
  <c r="C308" i="12"/>
  <c r="D308" i="12"/>
  <c r="C309" i="12"/>
  <c r="D309" i="12"/>
  <c r="E309" i="12" s="1"/>
  <c r="C310" i="12"/>
  <c r="D310" i="12"/>
  <c r="C311" i="12"/>
  <c r="D311" i="12"/>
  <c r="C312" i="12"/>
  <c r="D312" i="12"/>
  <c r="C313" i="12"/>
  <c r="D313" i="12"/>
  <c r="E313" i="12" s="1"/>
  <c r="C314" i="12"/>
  <c r="D314" i="12"/>
  <c r="C315" i="12"/>
  <c r="D315" i="12"/>
  <c r="C316" i="12"/>
  <c r="D316" i="12"/>
  <c r="C317" i="12"/>
  <c r="D317" i="12"/>
  <c r="E317" i="12" s="1"/>
  <c r="C318" i="12"/>
  <c r="D318" i="12"/>
  <c r="C319" i="12"/>
  <c r="D319" i="12"/>
  <c r="C320" i="12"/>
  <c r="D320" i="12"/>
  <c r="C321" i="12"/>
  <c r="D321" i="12"/>
  <c r="E321" i="12" s="1"/>
  <c r="C322" i="12"/>
  <c r="D322" i="12"/>
  <c r="C323" i="12"/>
  <c r="D323" i="12"/>
  <c r="C324" i="12"/>
  <c r="D324" i="12"/>
  <c r="C325" i="12"/>
  <c r="D325" i="12"/>
  <c r="E325" i="12" s="1"/>
  <c r="C326" i="12"/>
  <c r="D326" i="12"/>
  <c r="C327" i="12"/>
  <c r="D327" i="12"/>
  <c r="C328" i="12"/>
  <c r="D328" i="12"/>
  <c r="C329" i="12"/>
  <c r="D329" i="12"/>
  <c r="E329" i="12" s="1"/>
  <c r="C330" i="12"/>
  <c r="D330" i="12"/>
  <c r="C331" i="12"/>
  <c r="D331" i="12"/>
  <c r="C332" i="12"/>
  <c r="D332" i="12"/>
  <c r="C333" i="12"/>
  <c r="D333" i="12"/>
  <c r="E333" i="12" s="1"/>
  <c r="C334" i="12"/>
  <c r="D334" i="12"/>
  <c r="C335" i="12"/>
  <c r="D335" i="12"/>
  <c r="C336" i="12"/>
  <c r="D336" i="12"/>
  <c r="C337" i="12"/>
  <c r="D337" i="12"/>
  <c r="C338" i="12"/>
  <c r="D338" i="12"/>
  <c r="C339" i="12"/>
  <c r="D339" i="12"/>
  <c r="C340" i="12"/>
  <c r="D340" i="12"/>
  <c r="C341" i="12"/>
  <c r="D341" i="12"/>
  <c r="C342" i="12"/>
  <c r="D342" i="12"/>
  <c r="C343" i="12"/>
  <c r="D343" i="12"/>
  <c r="C344" i="12"/>
  <c r="D344" i="12"/>
  <c r="C345" i="12"/>
  <c r="D345" i="12"/>
  <c r="E345" i="12" s="1"/>
  <c r="C346" i="12"/>
  <c r="D346" i="12"/>
  <c r="C347" i="12"/>
  <c r="D347" i="12"/>
  <c r="C348" i="12"/>
  <c r="D348" i="12"/>
  <c r="C349" i="12"/>
  <c r="D349" i="12"/>
  <c r="E349" i="12" s="1"/>
  <c r="C350" i="12"/>
  <c r="D350" i="12"/>
  <c r="C351" i="12"/>
  <c r="D351" i="12"/>
  <c r="C352" i="12"/>
  <c r="D352" i="12"/>
  <c r="C353" i="12"/>
  <c r="D353" i="12"/>
  <c r="C354" i="12"/>
  <c r="D354" i="12"/>
  <c r="C355" i="12"/>
  <c r="D355" i="12"/>
  <c r="C356" i="12"/>
  <c r="D356" i="12"/>
  <c r="C357" i="12"/>
  <c r="D357" i="12"/>
  <c r="E357" i="12" s="1"/>
  <c r="C358" i="12"/>
  <c r="D358" i="12"/>
  <c r="C359" i="12"/>
  <c r="D359" i="12"/>
  <c r="C360" i="12"/>
  <c r="D360" i="12"/>
  <c r="C361" i="12"/>
  <c r="D361" i="12"/>
  <c r="E361" i="12" s="1"/>
  <c r="C362" i="12"/>
  <c r="D362" i="12"/>
  <c r="C363" i="12"/>
  <c r="D363" i="12"/>
  <c r="C364" i="12"/>
  <c r="D364" i="12"/>
  <c r="C365" i="12"/>
  <c r="D365" i="12"/>
  <c r="E365" i="12" s="1"/>
  <c r="C366" i="12"/>
  <c r="D366" i="12"/>
  <c r="C367" i="12"/>
  <c r="D367" i="12"/>
  <c r="C368" i="12"/>
  <c r="D368" i="12"/>
  <c r="C369" i="12"/>
  <c r="D369" i="12"/>
  <c r="E369" i="12" s="1"/>
  <c r="C370" i="12"/>
  <c r="D370" i="12"/>
  <c r="C371" i="12"/>
  <c r="D371" i="12"/>
  <c r="C372" i="12"/>
  <c r="D372" i="12"/>
  <c r="C373" i="12"/>
  <c r="D373" i="12"/>
  <c r="E373" i="12" s="1"/>
  <c r="C374" i="12"/>
  <c r="D374" i="12"/>
  <c r="C375" i="12"/>
  <c r="D375" i="12"/>
  <c r="C376" i="12"/>
  <c r="D376" i="12"/>
  <c r="C377" i="12"/>
  <c r="D377" i="12"/>
  <c r="E377" i="12" s="1"/>
  <c r="C378" i="12"/>
  <c r="D378" i="12"/>
  <c r="C379" i="12"/>
  <c r="D379" i="12"/>
  <c r="C380" i="12"/>
  <c r="D380" i="12"/>
  <c r="C381" i="12"/>
  <c r="D381" i="12"/>
  <c r="C382" i="12"/>
  <c r="D382" i="12"/>
  <c r="C383" i="12"/>
  <c r="D383" i="12"/>
  <c r="C384" i="12"/>
  <c r="D384" i="12"/>
  <c r="C385" i="12"/>
  <c r="D385" i="12"/>
  <c r="E385" i="12" s="1"/>
  <c r="C386" i="12"/>
  <c r="D386" i="12"/>
  <c r="C387" i="12"/>
  <c r="D387" i="12"/>
  <c r="C388" i="12"/>
  <c r="D388" i="12"/>
  <c r="C389" i="12"/>
  <c r="D389" i="12"/>
  <c r="E389" i="12" s="1"/>
  <c r="C390" i="12"/>
  <c r="D390" i="12"/>
  <c r="C391" i="12"/>
  <c r="D391" i="12"/>
  <c r="C392" i="12"/>
  <c r="D392" i="12"/>
  <c r="C393" i="12"/>
  <c r="D393" i="12"/>
  <c r="E393" i="12" s="1"/>
  <c r="C394" i="12"/>
  <c r="D394" i="12"/>
  <c r="C395" i="12"/>
  <c r="D395" i="12"/>
  <c r="C396" i="12"/>
  <c r="D396" i="12"/>
  <c r="C397" i="12"/>
  <c r="D397" i="12"/>
  <c r="E397" i="12" s="1"/>
  <c r="C398" i="12"/>
  <c r="D398" i="12"/>
  <c r="C399" i="12"/>
  <c r="D399" i="12"/>
  <c r="C400" i="12"/>
  <c r="D400" i="12"/>
  <c r="C401" i="12"/>
  <c r="D401" i="12"/>
  <c r="E401" i="12" s="1"/>
  <c r="C402" i="12"/>
  <c r="D402" i="12"/>
  <c r="C403" i="12"/>
  <c r="D403" i="12"/>
  <c r="C404" i="12"/>
  <c r="D404" i="12"/>
  <c r="C405" i="12"/>
  <c r="D405" i="12"/>
  <c r="E405" i="12" s="1"/>
  <c r="C406" i="12"/>
  <c r="D406" i="12"/>
  <c r="C407" i="12"/>
  <c r="D407" i="12"/>
  <c r="C408" i="12"/>
  <c r="D408" i="12"/>
  <c r="C409" i="12"/>
  <c r="D409" i="12"/>
  <c r="E409" i="12" s="1"/>
  <c r="C410" i="12"/>
  <c r="D410" i="12"/>
  <c r="C411" i="12"/>
  <c r="D411" i="12"/>
  <c r="C412" i="12"/>
  <c r="D412" i="12"/>
  <c r="C413" i="12"/>
  <c r="D413" i="12"/>
  <c r="E413" i="12" s="1"/>
  <c r="C414" i="12"/>
  <c r="D414" i="12"/>
  <c r="C415" i="12"/>
  <c r="D415" i="12"/>
  <c r="C416" i="12"/>
  <c r="D416" i="12"/>
  <c r="C417" i="12"/>
  <c r="D417" i="12"/>
  <c r="E417" i="12" s="1"/>
  <c r="C418" i="12"/>
  <c r="D418" i="12"/>
  <c r="C419" i="12"/>
  <c r="D419" i="12"/>
  <c r="C420" i="12"/>
  <c r="D420" i="12"/>
  <c r="C421" i="12"/>
  <c r="D421" i="12"/>
  <c r="E421" i="12" s="1"/>
  <c r="C422" i="12"/>
  <c r="D422" i="12"/>
  <c r="C423" i="12"/>
  <c r="D423" i="12"/>
  <c r="C424" i="12"/>
  <c r="D424" i="12"/>
  <c r="C425" i="12"/>
  <c r="D425" i="12"/>
  <c r="E425" i="12" s="1"/>
  <c r="C426" i="12"/>
  <c r="D426" i="12"/>
  <c r="C427" i="12"/>
  <c r="D427" i="12"/>
  <c r="C428" i="12"/>
  <c r="D428" i="12"/>
  <c r="C429" i="12"/>
  <c r="D429" i="12"/>
  <c r="E429" i="12" s="1"/>
  <c r="C430" i="12"/>
  <c r="D430" i="12"/>
  <c r="C431" i="12"/>
  <c r="D431" i="12"/>
  <c r="C432" i="12"/>
  <c r="D432" i="12"/>
  <c r="C433" i="12"/>
  <c r="D433" i="12"/>
  <c r="E433" i="12" s="1"/>
  <c r="C434" i="12"/>
  <c r="D434" i="12"/>
  <c r="C435" i="12"/>
  <c r="D435" i="12"/>
  <c r="C436" i="12"/>
  <c r="D436" i="12"/>
  <c r="C437" i="12"/>
  <c r="D437" i="12"/>
  <c r="E437" i="12" s="1"/>
  <c r="C438" i="12"/>
  <c r="D438" i="12"/>
  <c r="C439" i="12"/>
  <c r="D439" i="12"/>
  <c r="C440" i="12"/>
  <c r="D440" i="12"/>
  <c r="C441" i="12"/>
  <c r="D441" i="12"/>
  <c r="E441" i="12" s="1"/>
  <c r="C442" i="12"/>
  <c r="D442" i="12"/>
  <c r="C443" i="12"/>
  <c r="D443" i="12"/>
  <c r="C444" i="12"/>
  <c r="D444" i="12"/>
  <c r="C445" i="12"/>
  <c r="D445" i="12"/>
  <c r="E445" i="12" s="1"/>
  <c r="C446" i="12"/>
  <c r="D446" i="12"/>
  <c r="C447" i="12"/>
  <c r="D447" i="12"/>
  <c r="C448" i="12"/>
  <c r="D448" i="12"/>
  <c r="C449" i="12"/>
  <c r="D449" i="12"/>
  <c r="E449" i="12" s="1"/>
  <c r="C450" i="12"/>
  <c r="D450" i="12"/>
  <c r="C451" i="12"/>
  <c r="D451" i="12"/>
  <c r="C452" i="12"/>
  <c r="D452" i="12"/>
  <c r="C453" i="12"/>
  <c r="D453" i="12"/>
  <c r="E453" i="12" s="1"/>
  <c r="C454" i="12"/>
  <c r="D454" i="12"/>
  <c r="C455" i="12"/>
  <c r="D455" i="12"/>
  <c r="C456" i="12"/>
  <c r="D456" i="12"/>
  <c r="C457" i="12"/>
  <c r="D457" i="12"/>
  <c r="E457" i="12" s="1"/>
  <c r="C458" i="12"/>
  <c r="D458" i="12"/>
  <c r="C459" i="12"/>
  <c r="D459" i="12"/>
  <c r="C460" i="12"/>
  <c r="D460" i="12"/>
  <c r="C461" i="12"/>
  <c r="D461" i="12"/>
  <c r="E461" i="12" s="1"/>
  <c r="C462" i="12"/>
  <c r="D462" i="12"/>
  <c r="C463" i="12"/>
  <c r="D463" i="12"/>
  <c r="C464" i="12"/>
  <c r="D464" i="12"/>
  <c r="C465" i="12"/>
  <c r="D465" i="12"/>
  <c r="E465" i="12" s="1"/>
  <c r="C466" i="12"/>
  <c r="D466" i="12"/>
  <c r="C467" i="12"/>
  <c r="D467" i="12"/>
  <c r="C468" i="12"/>
  <c r="D468" i="12"/>
  <c r="C469" i="12"/>
  <c r="D469" i="12"/>
  <c r="E469" i="12" s="1"/>
  <c r="C470" i="12"/>
  <c r="D470" i="12"/>
  <c r="C471" i="12"/>
  <c r="D471" i="12"/>
  <c r="C472" i="12"/>
  <c r="D472" i="12"/>
  <c r="C473" i="12"/>
  <c r="D473" i="12"/>
  <c r="C474" i="12"/>
  <c r="D474" i="12"/>
  <c r="C475" i="12"/>
  <c r="D475" i="12"/>
  <c r="C476" i="12"/>
  <c r="D476" i="12"/>
  <c r="C477" i="12"/>
  <c r="D477" i="12"/>
  <c r="C478" i="12"/>
  <c r="D478" i="12"/>
  <c r="C479" i="12"/>
  <c r="D479" i="12"/>
  <c r="C480" i="12"/>
  <c r="D480" i="12"/>
  <c r="C481" i="12"/>
  <c r="D481" i="12"/>
  <c r="E481" i="12" s="1"/>
  <c r="C482" i="12"/>
  <c r="D482" i="12"/>
  <c r="C483" i="12"/>
  <c r="D483" i="12"/>
  <c r="C484" i="12"/>
  <c r="D484" i="12"/>
  <c r="C485" i="12"/>
  <c r="D485" i="12"/>
  <c r="E485" i="12" s="1"/>
  <c r="C486" i="12"/>
  <c r="D486" i="12"/>
  <c r="C487" i="12"/>
  <c r="D487" i="12"/>
  <c r="C488" i="12"/>
  <c r="D488" i="12"/>
  <c r="C489" i="12"/>
  <c r="D489" i="12"/>
  <c r="E489" i="12" s="1"/>
  <c r="C490" i="12"/>
  <c r="D490" i="12"/>
  <c r="C491" i="12"/>
  <c r="D491" i="12"/>
  <c r="C492" i="12"/>
  <c r="D492" i="12"/>
  <c r="C493" i="12"/>
  <c r="D493" i="12"/>
  <c r="E493" i="12" s="1"/>
  <c r="C494" i="12"/>
  <c r="D494" i="12"/>
  <c r="C495" i="12"/>
  <c r="D495" i="12"/>
  <c r="C496" i="12"/>
  <c r="D496" i="12"/>
  <c r="C497" i="12"/>
  <c r="D497" i="12"/>
  <c r="E497" i="12" s="1"/>
  <c r="C498" i="12"/>
  <c r="D498" i="12"/>
  <c r="C499" i="12"/>
  <c r="D499" i="12"/>
  <c r="C500" i="12"/>
  <c r="D500" i="12"/>
  <c r="C501" i="12"/>
  <c r="D501" i="12"/>
  <c r="E501" i="12" s="1"/>
  <c r="C502" i="12"/>
  <c r="D502" i="12"/>
  <c r="C503" i="12"/>
  <c r="D503" i="12"/>
  <c r="C504" i="12"/>
  <c r="D504" i="12"/>
  <c r="C505" i="12"/>
  <c r="D505" i="12"/>
  <c r="C506" i="12"/>
  <c r="D506" i="12"/>
  <c r="C507" i="12"/>
  <c r="D507" i="12"/>
  <c r="C508" i="12"/>
  <c r="D508" i="12"/>
  <c r="C509" i="12"/>
  <c r="D509" i="12"/>
  <c r="C510" i="12"/>
  <c r="D510" i="12"/>
  <c r="C511" i="12"/>
  <c r="D511" i="12"/>
  <c r="C512" i="12"/>
  <c r="D512" i="12"/>
  <c r="C513" i="12"/>
  <c r="D513" i="12"/>
  <c r="E513" i="12" s="1"/>
  <c r="C514" i="12"/>
  <c r="D514" i="12"/>
  <c r="C515" i="12"/>
  <c r="D515" i="12"/>
  <c r="C516" i="12"/>
  <c r="D516" i="12"/>
  <c r="C517" i="12"/>
  <c r="D517" i="12"/>
  <c r="E517" i="12" s="1"/>
  <c r="C518" i="12"/>
  <c r="D518" i="12"/>
  <c r="C519" i="12"/>
  <c r="D519" i="12"/>
  <c r="C520" i="12"/>
  <c r="D520" i="12"/>
  <c r="C521" i="12"/>
  <c r="D521" i="12"/>
  <c r="E521" i="12" s="1"/>
  <c r="C522" i="12"/>
  <c r="D522" i="12"/>
  <c r="C523" i="12"/>
  <c r="D523" i="12"/>
  <c r="C524" i="12"/>
  <c r="D524" i="12"/>
  <c r="C525" i="12"/>
  <c r="D525" i="12"/>
  <c r="E525" i="12" s="1"/>
  <c r="C526" i="12"/>
  <c r="D526" i="12"/>
  <c r="C527" i="12"/>
  <c r="D527" i="12"/>
  <c r="C528" i="12"/>
  <c r="D528" i="12"/>
  <c r="C529" i="12"/>
  <c r="D529" i="12"/>
  <c r="E529" i="12" s="1"/>
  <c r="C530" i="12"/>
  <c r="D530" i="12"/>
  <c r="C531" i="12"/>
  <c r="D531" i="12"/>
  <c r="C532" i="12"/>
  <c r="D532" i="12"/>
  <c r="C533" i="12"/>
  <c r="D533" i="12"/>
  <c r="E533" i="12" s="1"/>
  <c r="C534" i="12"/>
  <c r="D534" i="12"/>
  <c r="C535" i="12"/>
  <c r="D535" i="12"/>
  <c r="C536" i="12"/>
  <c r="D536" i="12"/>
  <c r="C537" i="12"/>
  <c r="D537" i="12"/>
  <c r="C538" i="12"/>
  <c r="D538" i="12"/>
  <c r="C539" i="12"/>
  <c r="D539" i="12"/>
  <c r="C540" i="12"/>
  <c r="D540" i="12"/>
  <c r="C541" i="12"/>
  <c r="D541" i="12"/>
  <c r="C542" i="12"/>
  <c r="D542" i="12"/>
  <c r="C543" i="12"/>
  <c r="D543" i="12"/>
  <c r="C544" i="12"/>
  <c r="D544" i="12"/>
  <c r="C545" i="12"/>
  <c r="D545" i="12"/>
  <c r="E545" i="12" s="1"/>
  <c r="C546" i="12"/>
  <c r="D546" i="12"/>
  <c r="C547" i="12"/>
  <c r="D547" i="12"/>
  <c r="C548" i="12"/>
  <c r="D548" i="12"/>
  <c r="C549" i="12"/>
  <c r="D549" i="12"/>
  <c r="E549" i="12" s="1"/>
  <c r="C550" i="12"/>
  <c r="D550" i="12"/>
  <c r="C551" i="12"/>
  <c r="D551" i="12"/>
  <c r="C552" i="12"/>
  <c r="D552" i="12"/>
  <c r="C553" i="12"/>
  <c r="D553" i="12"/>
  <c r="E553" i="12" s="1"/>
  <c r="C554" i="12"/>
  <c r="D554" i="12"/>
  <c r="C555" i="12"/>
  <c r="D555" i="12"/>
  <c r="C556" i="12"/>
  <c r="D556" i="12"/>
  <c r="C557" i="12"/>
  <c r="D557" i="12"/>
  <c r="E557" i="12" s="1"/>
  <c r="C558" i="12"/>
  <c r="D558" i="12"/>
  <c r="C559" i="12"/>
  <c r="D559" i="12"/>
  <c r="C560" i="12"/>
  <c r="D560" i="12"/>
  <c r="C561" i="12"/>
  <c r="D561" i="12"/>
  <c r="C562" i="12"/>
  <c r="D562" i="12"/>
  <c r="C563" i="12"/>
  <c r="D563" i="12"/>
  <c r="C564" i="12"/>
  <c r="D564" i="12"/>
  <c r="C565" i="12"/>
  <c r="D565" i="12"/>
  <c r="E565" i="12" s="1"/>
  <c r="C566" i="12"/>
  <c r="D566" i="12"/>
  <c r="C567" i="12"/>
  <c r="D567" i="12"/>
  <c r="C568" i="12"/>
  <c r="D568" i="12"/>
  <c r="C569" i="12"/>
  <c r="D569" i="12"/>
  <c r="E569" i="12" s="1"/>
  <c r="C570" i="12"/>
  <c r="D570" i="12"/>
  <c r="C571" i="12"/>
  <c r="D571" i="12"/>
  <c r="C572" i="12"/>
  <c r="D572" i="12"/>
  <c r="C573" i="12"/>
  <c r="D573" i="12"/>
  <c r="E573" i="12" s="1"/>
  <c r="C574" i="12"/>
  <c r="D574" i="12"/>
  <c r="C575" i="12"/>
  <c r="D575" i="12"/>
  <c r="C576" i="12"/>
  <c r="D576" i="12"/>
  <c r="C577" i="12"/>
  <c r="D577" i="12"/>
  <c r="E577" i="12" s="1"/>
  <c r="C578" i="12"/>
  <c r="D578" i="12"/>
  <c r="C579" i="12"/>
  <c r="D579" i="12"/>
  <c r="C580" i="12"/>
  <c r="D580" i="12"/>
  <c r="C581" i="12"/>
  <c r="D581" i="12"/>
  <c r="E581" i="12" s="1"/>
  <c r="C582" i="12"/>
  <c r="D582" i="12"/>
  <c r="C583" i="12"/>
  <c r="D583" i="12"/>
  <c r="C584" i="12"/>
  <c r="D584" i="12"/>
  <c r="C585" i="12"/>
  <c r="D585" i="12"/>
  <c r="E585" i="12" s="1"/>
  <c r="C586" i="12"/>
  <c r="D586" i="12"/>
  <c r="C587" i="12"/>
  <c r="D587" i="12"/>
  <c r="C588" i="12"/>
  <c r="D588" i="12"/>
  <c r="C589" i="12"/>
  <c r="D589" i="12"/>
  <c r="E589" i="12" s="1"/>
  <c r="C590" i="12"/>
  <c r="D590" i="12"/>
  <c r="C591" i="12"/>
  <c r="D591" i="12"/>
  <c r="C592" i="12"/>
  <c r="D592" i="12"/>
  <c r="C593" i="12"/>
  <c r="D593" i="12"/>
  <c r="E593" i="12" s="1"/>
  <c r="C594" i="12"/>
  <c r="D594" i="12"/>
  <c r="C595" i="12"/>
  <c r="D595" i="12"/>
  <c r="C596" i="12"/>
  <c r="D596" i="12"/>
  <c r="C597" i="12"/>
  <c r="D597" i="12"/>
  <c r="E597" i="12" s="1"/>
  <c r="C598" i="12"/>
  <c r="D598" i="12"/>
  <c r="C599" i="12"/>
  <c r="D599" i="12"/>
  <c r="C600" i="12"/>
  <c r="D600" i="12"/>
  <c r="C601" i="12"/>
  <c r="D601" i="12"/>
  <c r="E601" i="12" s="1"/>
  <c r="C602" i="12"/>
  <c r="D602" i="12"/>
  <c r="C603" i="12"/>
  <c r="D603" i="12"/>
  <c r="C604" i="12"/>
  <c r="D604" i="12"/>
  <c r="C605" i="12"/>
  <c r="D605" i="12"/>
  <c r="E605" i="12" s="1"/>
  <c r="C606" i="12"/>
  <c r="D606" i="12"/>
  <c r="C607" i="12"/>
  <c r="D607" i="12"/>
  <c r="C608" i="12"/>
  <c r="D608" i="12"/>
  <c r="C609" i="12"/>
  <c r="D609" i="12"/>
  <c r="C610" i="12"/>
  <c r="D610" i="12"/>
  <c r="C611" i="12"/>
  <c r="D611" i="12"/>
  <c r="C612" i="12"/>
  <c r="D612" i="12"/>
  <c r="C613" i="12"/>
  <c r="D613" i="12"/>
  <c r="C614" i="12"/>
  <c r="D614" i="12"/>
  <c r="C615" i="12"/>
  <c r="D615" i="12"/>
  <c r="C616" i="12"/>
  <c r="D616" i="12"/>
  <c r="C617" i="12"/>
  <c r="D617" i="12"/>
  <c r="C618" i="12"/>
  <c r="D618" i="12"/>
  <c r="C619" i="12"/>
  <c r="D619" i="12"/>
  <c r="C620" i="12"/>
  <c r="D620" i="12"/>
  <c r="C621" i="12"/>
  <c r="D621" i="12"/>
  <c r="E621" i="12" s="1"/>
  <c r="C622" i="12"/>
  <c r="D622" i="12"/>
  <c r="C623" i="12"/>
  <c r="D623" i="12"/>
  <c r="C624" i="12"/>
  <c r="D624" i="12"/>
  <c r="C625" i="12"/>
  <c r="D625" i="12"/>
  <c r="E625" i="12" s="1"/>
  <c r="C626" i="12"/>
  <c r="D626" i="12"/>
  <c r="C627" i="12"/>
  <c r="D627" i="12"/>
  <c r="C628" i="12"/>
  <c r="D628" i="12"/>
  <c r="C629" i="12"/>
  <c r="D629" i="12"/>
  <c r="E629" i="12" s="1"/>
  <c r="C630" i="12"/>
  <c r="D630" i="12"/>
  <c r="C631" i="12"/>
  <c r="D631" i="12"/>
  <c r="C632" i="12"/>
  <c r="D632" i="12"/>
  <c r="C633" i="12"/>
  <c r="D633" i="12"/>
  <c r="E633" i="12" s="1"/>
  <c r="C634" i="12"/>
  <c r="D634" i="12"/>
  <c r="C635" i="12"/>
  <c r="D635" i="12"/>
  <c r="C636" i="12"/>
  <c r="D636" i="12"/>
  <c r="C637" i="12"/>
  <c r="D637" i="12"/>
  <c r="E637" i="12" s="1"/>
  <c r="C638" i="12"/>
  <c r="D638" i="12"/>
  <c r="C639" i="12"/>
  <c r="D639" i="12"/>
  <c r="C640" i="12"/>
  <c r="D640" i="12"/>
  <c r="C641" i="12"/>
  <c r="D641" i="12"/>
  <c r="C642" i="12"/>
  <c r="D642" i="12"/>
  <c r="C643" i="12"/>
  <c r="D643" i="12"/>
  <c r="C644" i="12"/>
  <c r="D644" i="12"/>
  <c r="C645" i="12"/>
  <c r="D645" i="12"/>
  <c r="C646" i="12"/>
  <c r="D646" i="12"/>
  <c r="C647" i="12"/>
  <c r="D647" i="12"/>
  <c r="C648" i="12"/>
  <c r="D648" i="12"/>
  <c r="C649" i="12"/>
  <c r="D649" i="12"/>
  <c r="C650" i="12"/>
  <c r="D650" i="12"/>
  <c r="C651" i="12"/>
  <c r="D651" i="12"/>
  <c r="C652" i="12"/>
  <c r="D652" i="12"/>
  <c r="C653" i="12"/>
  <c r="D653" i="12"/>
  <c r="E653" i="12" s="1"/>
  <c r="C654" i="12"/>
  <c r="D654" i="12"/>
  <c r="C655" i="12"/>
  <c r="D655" i="12"/>
  <c r="C656" i="12"/>
  <c r="D656" i="12"/>
  <c r="C657" i="12"/>
  <c r="D657" i="12"/>
  <c r="E657" i="12" s="1"/>
  <c r="C658" i="12"/>
  <c r="D658" i="12"/>
  <c r="C659" i="12"/>
  <c r="D659" i="12"/>
  <c r="C660" i="12"/>
  <c r="D660" i="12"/>
  <c r="C661" i="12"/>
  <c r="D661" i="12"/>
  <c r="E661" i="12" s="1"/>
  <c r="C662" i="12"/>
  <c r="D662" i="12"/>
  <c r="C663" i="12"/>
  <c r="D663" i="12"/>
  <c r="C664" i="12"/>
  <c r="D664" i="12"/>
  <c r="C665" i="12"/>
  <c r="D665" i="12"/>
  <c r="E665" i="12" s="1"/>
  <c r="C666" i="12"/>
  <c r="D666" i="12"/>
  <c r="C667" i="12"/>
  <c r="D667" i="12"/>
  <c r="C668" i="12"/>
  <c r="D668" i="12"/>
  <c r="C669" i="12"/>
  <c r="D669" i="12"/>
  <c r="E669" i="12" s="1"/>
  <c r="C670" i="12"/>
  <c r="D670" i="12"/>
  <c r="C671" i="12"/>
  <c r="D671" i="12"/>
  <c r="C672" i="12"/>
  <c r="D672" i="12"/>
  <c r="C673" i="12"/>
  <c r="D673" i="12"/>
  <c r="C674" i="12"/>
  <c r="D674" i="12"/>
  <c r="C675" i="12"/>
  <c r="D675" i="12"/>
  <c r="C676" i="12"/>
  <c r="D676" i="12"/>
  <c r="C677" i="12"/>
  <c r="D677" i="12"/>
  <c r="C678" i="12"/>
  <c r="D678" i="12"/>
  <c r="C679" i="12"/>
  <c r="D679" i="12"/>
  <c r="C680" i="12"/>
  <c r="D680" i="12"/>
  <c r="C681" i="12"/>
  <c r="D681" i="12"/>
  <c r="C682" i="12"/>
  <c r="D682" i="12"/>
  <c r="C683" i="12"/>
  <c r="D683" i="12"/>
  <c r="C684" i="12"/>
  <c r="D684" i="12"/>
  <c r="C685" i="12"/>
  <c r="D685" i="12"/>
  <c r="E685" i="12" s="1"/>
  <c r="C686" i="12"/>
  <c r="D686" i="12"/>
  <c r="C687" i="12"/>
  <c r="D687" i="12"/>
  <c r="C688" i="12"/>
  <c r="D688" i="12"/>
  <c r="C689" i="12"/>
  <c r="D689" i="12"/>
  <c r="E689" i="12" s="1"/>
  <c r="C690" i="12"/>
  <c r="D690" i="12"/>
  <c r="C691" i="12"/>
  <c r="D691" i="12"/>
  <c r="C692" i="12"/>
  <c r="D692" i="12"/>
  <c r="C693" i="12"/>
  <c r="D693" i="12"/>
  <c r="E693" i="12" s="1"/>
  <c r="C694" i="12"/>
  <c r="D694" i="12"/>
  <c r="C695" i="12"/>
  <c r="D695" i="12"/>
  <c r="C696" i="12"/>
  <c r="D696" i="12"/>
  <c r="C697" i="12"/>
  <c r="D697" i="12"/>
  <c r="E697" i="12" s="1"/>
  <c r="C698" i="12"/>
  <c r="D698" i="12"/>
  <c r="C699" i="12"/>
  <c r="D699" i="12"/>
  <c r="C700" i="12"/>
  <c r="D700" i="12"/>
  <c r="C701" i="12"/>
  <c r="D701" i="12"/>
  <c r="E701" i="12" s="1"/>
  <c r="C702" i="12"/>
  <c r="D702" i="12"/>
  <c r="C703" i="12"/>
  <c r="D703" i="12"/>
  <c r="C704" i="12"/>
  <c r="D704" i="12"/>
  <c r="C705" i="12"/>
  <c r="D705" i="12"/>
  <c r="C706" i="12"/>
  <c r="D706" i="12"/>
  <c r="C707" i="12"/>
  <c r="D707" i="12"/>
  <c r="C708" i="12"/>
  <c r="D708" i="12"/>
  <c r="C709" i="12"/>
  <c r="D709" i="12"/>
  <c r="E709" i="12" s="1"/>
  <c r="C710" i="12"/>
  <c r="D710" i="12"/>
  <c r="C711" i="12"/>
  <c r="D711" i="12"/>
  <c r="C712" i="12"/>
  <c r="D712" i="12"/>
  <c r="C713" i="12"/>
  <c r="D713" i="12"/>
  <c r="E713" i="12" s="1"/>
  <c r="C714" i="12"/>
  <c r="D714" i="12"/>
  <c r="C715" i="12"/>
  <c r="D715" i="12"/>
  <c r="C716" i="12"/>
  <c r="D716" i="12"/>
  <c r="C717" i="12"/>
  <c r="D717" i="12"/>
  <c r="E717" i="12" s="1"/>
  <c r="C718" i="12"/>
  <c r="D718" i="12"/>
  <c r="C719" i="12"/>
  <c r="D719" i="12"/>
  <c r="C720" i="12"/>
  <c r="D720" i="12"/>
  <c r="C721" i="12"/>
  <c r="D721" i="12"/>
  <c r="E721" i="12" s="1"/>
  <c r="C722" i="12"/>
  <c r="D722" i="12"/>
  <c r="C723" i="12"/>
  <c r="D723" i="12"/>
  <c r="C724" i="12"/>
  <c r="D724" i="12"/>
  <c r="C725" i="12"/>
  <c r="D725" i="12"/>
  <c r="C726" i="12"/>
  <c r="D726" i="12"/>
  <c r="C727" i="12"/>
  <c r="D727" i="12"/>
  <c r="C728" i="12"/>
  <c r="D728" i="12"/>
  <c r="C729" i="12"/>
  <c r="D729" i="12"/>
  <c r="E729" i="12" s="1"/>
  <c r="C730" i="12"/>
  <c r="D730" i="12"/>
  <c r="C731" i="12"/>
  <c r="D731" i="12"/>
  <c r="C732" i="12"/>
  <c r="D732" i="12"/>
  <c r="C733" i="12"/>
  <c r="D733" i="12"/>
  <c r="E733" i="12" s="1"/>
  <c r="C734" i="12"/>
  <c r="D734" i="12"/>
  <c r="C735" i="12"/>
  <c r="D735" i="12"/>
  <c r="C736" i="12"/>
  <c r="D736" i="12"/>
  <c r="C737" i="12"/>
  <c r="D737" i="12"/>
  <c r="E737" i="12" s="1"/>
  <c r="C738" i="12"/>
  <c r="D738" i="12"/>
  <c r="C739" i="12"/>
  <c r="D739" i="12"/>
  <c r="C740" i="12"/>
  <c r="D740" i="12"/>
  <c r="C741" i="12"/>
  <c r="D741" i="12"/>
  <c r="E741" i="12" s="1"/>
  <c r="C742" i="12"/>
  <c r="D742" i="12"/>
  <c r="C743" i="12"/>
  <c r="D743" i="12"/>
  <c r="C744" i="12"/>
  <c r="D744" i="12"/>
  <c r="C745" i="12"/>
  <c r="D745" i="12"/>
  <c r="E745" i="12" s="1"/>
  <c r="C746" i="12"/>
  <c r="D746" i="12"/>
  <c r="C747" i="12"/>
  <c r="D747" i="12"/>
  <c r="C748" i="12"/>
  <c r="D748" i="12"/>
  <c r="C749" i="12"/>
  <c r="D749" i="12"/>
  <c r="E749" i="12" s="1"/>
  <c r="C750" i="12"/>
  <c r="D750" i="12"/>
  <c r="C751" i="12"/>
  <c r="D751" i="12"/>
  <c r="C752" i="12"/>
  <c r="D752" i="12"/>
  <c r="C753" i="12"/>
  <c r="D753" i="12"/>
  <c r="E753" i="12" s="1"/>
  <c r="C754" i="12"/>
  <c r="D754" i="12"/>
  <c r="C755" i="12"/>
  <c r="D755" i="12"/>
  <c r="C756" i="12"/>
  <c r="D756" i="12"/>
  <c r="C757" i="12"/>
  <c r="D757" i="12"/>
  <c r="E757" i="12" s="1"/>
  <c r="C758" i="12"/>
  <c r="D758" i="12"/>
  <c r="C759" i="12"/>
  <c r="D759" i="12"/>
  <c r="C760" i="12"/>
  <c r="D760" i="12"/>
  <c r="C761" i="12"/>
  <c r="D761" i="12"/>
  <c r="E761" i="12" s="1"/>
  <c r="C762" i="12"/>
  <c r="D762" i="12"/>
  <c r="C763" i="12"/>
  <c r="D763" i="12"/>
  <c r="C764" i="12"/>
  <c r="D764" i="12"/>
  <c r="C765" i="12"/>
  <c r="D765" i="12"/>
  <c r="E765" i="12" s="1"/>
  <c r="C766" i="12"/>
  <c r="D766" i="12"/>
  <c r="C767" i="12"/>
  <c r="D767" i="12"/>
  <c r="C768" i="12"/>
  <c r="D768" i="12"/>
  <c r="C769" i="12"/>
  <c r="D769" i="12"/>
  <c r="E769" i="12" s="1"/>
  <c r="C770" i="12"/>
  <c r="D770" i="12"/>
  <c r="C771" i="12"/>
  <c r="D771" i="12"/>
  <c r="C772" i="12"/>
  <c r="D772" i="12"/>
  <c r="C773" i="12"/>
  <c r="D773" i="12"/>
  <c r="E773" i="12" s="1"/>
  <c r="C774" i="12"/>
  <c r="D774" i="12"/>
  <c r="C775" i="12"/>
  <c r="D775" i="12"/>
  <c r="C776" i="12"/>
  <c r="D776" i="12"/>
  <c r="C777" i="12"/>
  <c r="D777" i="12"/>
  <c r="E777" i="12" s="1"/>
  <c r="C778" i="12"/>
  <c r="D778" i="12"/>
  <c r="C779" i="12"/>
  <c r="D779" i="12"/>
  <c r="C780" i="12"/>
  <c r="D780" i="12"/>
  <c r="C781" i="12"/>
  <c r="D781" i="12"/>
  <c r="E781" i="12" s="1"/>
  <c r="C782" i="12"/>
  <c r="D782" i="12"/>
  <c r="C783" i="12"/>
  <c r="D783" i="12"/>
  <c r="C784" i="12"/>
  <c r="D784" i="12"/>
  <c r="C785" i="12"/>
  <c r="D785" i="12"/>
  <c r="E785" i="12" s="1"/>
  <c r="C786" i="12"/>
  <c r="D786" i="12"/>
  <c r="C787" i="12"/>
  <c r="D787" i="12"/>
  <c r="C788" i="12"/>
  <c r="D788" i="12"/>
  <c r="C789" i="12"/>
  <c r="D789" i="12"/>
  <c r="E789" i="12" s="1"/>
  <c r="C790" i="12"/>
  <c r="D790" i="12"/>
  <c r="C791" i="12"/>
  <c r="D791" i="12"/>
  <c r="C792" i="12"/>
  <c r="D792" i="12"/>
  <c r="C793" i="12"/>
  <c r="D793" i="12"/>
  <c r="E793" i="12" s="1"/>
  <c r="C794" i="12"/>
  <c r="D794" i="12"/>
  <c r="C795" i="12"/>
  <c r="D795" i="12"/>
  <c r="C796" i="12"/>
  <c r="D796" i="12"/>
  <c r="C797" i="12"/>
  <c r="D797" i="12"/>
  <c r="E797" i="12" s="1"/>
  <c r="C798" i="12"/>
  <c r="D798" i="12"/>
  <c r="C799" i="12"/>
  <c r="D799" i="12"/>
  <c r="C800" i="12"/>
  <c r="D800" i="12"/>
  <c r="C801" i="12"/>
  <c r="D801" i="12"/>
  <c r="E801" i="12" s="1"/>
  <c r="C802" i="12"/>
  <c r="D802" i="12"/>
  <c r="C803" i="12"/>
  <c r="D803" i="12"/>
  <c r="C804" i="12"/>
  <c r="D804" i="12"/>
  <c r="C805" i="12"/>
  <c r="D805" i="12"/>
  <c r="E805" i="12" s="1"/>
  <c r="C806" i="12"/>
  <c r="D806" i="12"/>
  <c r="C807" i="12"/>
  <c r="D807" i="12"/>
  <c r="C808" i="12"/>
  <c r="D808" i="12"/>
  <c r="C809" i="12"/>
  <c r="D809" i="12"/>
  <c r="E809" i="12" s="1"/>
  <c r="C810" i="12"/>
  <c r="D810" i="12"/>
  <c r="C811" i="12"/>
  <c r="D811" i="12"/>
  <c r="C812" i="12"/>
  <c r="D812" i="12"/>
  <c r="C813" i="12"/>
  <c r="D813" i="12"/>
  <c r="E813" i="12" s="1"/>
  <c r="C814" i="12"/>
  <c r="D814" i="12"/>
  <c r="C815" i="12"/>
  <c r="D815" i="12"/>
  <c r="C816" i="12"/>
  <c r="D816" i="12"/>
  <c r="C817" i="12"/>
  <c r="D817" i="12"/>
  <c r="E817" i="12" s="1"/>
  <c r="C818" i="12"/>
  <c r="D818" i="12"/>
  <c r="C819" i="12"/>
  <c r="D819" i="12"/>
  <c r="C820" i="12"/>
  <c r="D820" i="12"/>
  <c r="C821" i="12"/>
  <c r="D821" i="12"/>
  <c r="E821" i="12" s="1"/>
  <c r="C822" i="12"/>
  <c r="D822" i="12"/>
  <c r="C823" i="12"/>
  <c r="D823" i="12"/>
  <c r="C824" i="12"/>
  <c r="D824" i="12"/>
  <c r="C825" i="12"/>
  <c r="D825" i="12"/>
  <c r="E825" i="12" s="1"/>
  <c r="C826" i="12"/>
  <c r="D826" i="12"/>
  <c r="C827" i="12"/>
  <c r="D827" i="12"/>
  <c r="C828" i="12"/>
  <c r="D828" i="12"/>
  <c r="C829" i="12"/>
  <c r="D829" i="12"/>
  <c r="E829" i="12" s="1"/>
  <c r="C830" i="12"/>
  <c r="D830" i="12"/>
  <c r="C831" i="12"/>
  <c r="D831" i="12"/>
  <c r="C832" i="12"/>
  <c r="D832" i="12"/>
  <c r="C833" i="12"/>
  <c r="D833" i="12"/>
  <c r="E833" i="12" s="1"/>
  <c r="C834" i="12"/>
  <c r="D834" i="12"/>
  <c r="C835" i="12"/>
  <c r="D835" i="12"/>
  <c r="C836" i="12"/>
  <c r="D836" i="12"/>
  <c r="C837" i="12"/>
  <c r="D837" i="12"/>
  <c r="E837" i="12" s="1"/>
  <c r="C838" i="12"/>
  <c r="D838" i="12"/>
  <c r="C839" i="12"/>
  <c r="D839" i="12"/>
  <c r="C840" i="12"/>
  <c r="D840" i="12"/>
  <c r="C841" i="12"/>
  <c r="D841" i="12"/>
  <c r="E841" i="12" s="1"/>
  <c r="C842" i="12"/>
  <c r="D842" i="12"/>
  <c r="C843" i="12"/>
  <c r="D843" i="12"/>
  <c r="C844" i="12"/>
  <c r="D844" i="12"/>
  <c r="C845" i="12"/>
  <c r="D845" i="12"/>
  <c r="E845" i="12" s="1"/>
  <c r="C846" i="12"/>
  <c r="D846" i="12"/>
  <c r="C847" i="12"/>
  <c r="D847" i="12"/>
  <c r="C848" i="12"/>
  <c r="D848" i="12"/>
  <c r="C849" i="12"/>
  <c r="D849" i="12"/>
  <c r="E849" i="12" s="1"/>
  <c r="C850" i="12"/>
  <c r="D850" i="12"/>
  <c r="C851" i="12"/>
  <c r="D851" i="12"/>
  <c r="C852" i="12"/>
  <c r="D852" i="12"/>
  <c r="C853" i="12"/>
  <c r="D853" i="12"/>
  <c r="E853" i="12" s="1"/>
  <c r="C854" i="12"/>
  <c r="D854" i="12"/>
  <c r="C855" i="12"/>
  <c r="D855" i="12"/>
  <c r="C856" i="12"/>
  <c r="D856" i="12"/>
  <c r="C857" i="12"/>
  <c r="D857" i="12"/>
  <c r="E857" i="12" s="1"/>
  <c r="C858" i="12"/>
  <c r="D858" i="12"/>
  <c r="C859" i="12"/>
  <c r="D859" i="12"/>
  <c r="C860" i="12"/>
  <c r="D860" i="12"/>
  <c r="C861" i="12"/>
  <c r="D861" i="12"/>
  <c r="E861" i="12" s="1"/>
  <c r="C862" i="12"/>
  <c r="D862" i="12"/>
  <c r="C863" i="12"/>
  <c r="D863" i="12"/>
  <c r="C864" i="12"/>
  <c r="D864" i="12"/>
  <c r="C865" i="12"/>
  <c r="D865" i="12"/>
  <c r="C866" i="12"/>
  <c r="D866" i="12"/>
  <c r="C867" i="12"/>
  <c r="D867" i="12"/>
  <c r="C868" i="12"/>
  <c r="D868" i="12"/>
  <c r="C869" i="12"/>
  <c r="D869" i="12"/>
  <c r="E869" i="12" s="1"/>
  <c r="C870" i="12"/>
  <c r="D870" i="12"/>
  <c r="C871" i="12"/>
  <c r="D871" i="12"/>
  <c r="C872" i="12"/>
  <c r="D872" i="12"/>
  <c r="C873" i="12"/>
  <c r="D873" i="12"/>
  <c r="C874" i="12"/>
  <c r="D874" i="12"/>
  <c r="C875" i="12"/>
  <c r="D875" i="12"/>
  <c r="C876" i="12"/>
  <c r="D876" i="12"/>
  <c r="C877" i="12"/>
  <c r="D877" i="12"/>
  <c r="E877" i="12" s="1"/>
  <c r="C878" i="12"/>
  <c r="D878" i="12"/>
  <c r="C879" i="12"/>
  <c r="D879" i="12"/>
  <c r="C880" i="12"/>
  <c r="D880" i="12"/>
  <c r="C881" i="12"/>
  <c r="D881" i="12"/>
  <c r="E881" i="12" s="1"/>
  <c r="C882" i="12"/>
  <c r="D882" i="12"/>
  <c r="C883" i="12"/>
  <c r="D883" i="12"/>
  <c r="C884" i="12"/>
  <c r="D884" i="12"/>
  <c r="C885" i="12"/>
  <c r="D885" i="12"/>
  <c r="E885" i="12" s="1"/>
  <c r="C886" i="12"/>
  <c r="D886" i="12"/>
  <c r="C887" i="12"/>
  <c r="D887" i="12"/>
  <c r="C888" i="12"/>
  <c r="D888" i="12"/>
  <c r="C889" i="12"/>
  <c r="D889" i="12"/>
  <c r="E889" i="12" s="1"/>
  <c r="C890" i="12"/>
  <c r="D890" i="12"/>
  <c r="C891" i="12"/>
  <c r="D891" i="12"/>
  <c r="C892" i="12"/>
  <c r="D892" i="12"/>
  <c r="C893" i="12"/>
  <c r="D893" i="12"/>
  <c r="E893" i="12" s="1"/>
  <c r="C894" i="12"/>
  <c r="D894" i="12"/>
  <c r="C895" i="12"/>
  <c r="D895" i="12"/>
  <c r="C896" i="12"/>
  <c r="D896" i="12"/>
  <c r="C897" i="12"/>
  <c r="D897" i="12"/>
  <c r="E897" i="12" s="1"/>
  <c r="C898" i="12"/>
  <c r="D898" i="12"/>
  <c r="C899" i="12"/>
  <c r="D899" i="12"/>
  <c r="C900" i="12"/>
  <c r="D900" i="12"/>
  <c r="C901" i="12"/>
  <c r="D901" i="12"/>
  <c r="C902" i="12"/>
  <c r="D902" i="12"/>
  <c r="C903" i="12"/>
  <c r="D903" i="12"/>
  <c r="C904" i="12"/>
  <c r="D904" i="12"/>
  <c r="C905" i="12"/>
  <c r="D905" i="12"/>
  <c r="E905" i="12" s="1"/>
  <c r="C906" i="12"/>
  <c r="D906" i="12"/>
  <c r="C907" i="12"/>
  <c r="D907" i="12"/>
  <c r="C908" i="12"/>
  <c r="D908" i="12"/>
  <c r="C909" i="12"/>
  <c r="D909" i="12"/>
  <c r="E909" i="12" s="1"/>
  <c r="C910" i="12"/>
  <c r="D910" i="12"/>
  <c r="C911" i="12"/>
  <c r="D911" i="12"/>
  <c r="C912" i="12"/>
  <c r="D912" i="12"/>
  <c r="C913" i="12"/>
  <c r="D913" i="12"/>
  <c r="E913" i="12" s="1"/>
  <c r="C914" i="12"/>
  <c r="D914" i="12"/>
  <c r="C915" i="12"/>
  <c r="D915" i="12"/>
  <c r="C916" i="12"/>
  <c r="D916" i="12"/>
  <c r="C917" i="12"/>
  <c r="D917" i="12"/>
  <c r="C918" i="12"/>
  <c r="D918" i="12"/>
  <c r="C919" i="12"/>
  <c r="D919" i="12"/>
  <c r="C920" i="12"/>
  <c r="D920" i="12"/>
  <c r="C921" i="12"/>
  <c r="D921" i="12"/>
  <c r="E921" i="12" s="1"/>
  <c r="C922" i="12"/>
  <c r="D922" i="12"/>
  <c r="C923" i="12"/>
  <c r="D923" i="12"/>
  <c r="C924" i="12"/>
  <c r="D924" i="12"/>
  <c r="C925" i="12"/>
  <c r="D925" i="12"/>
  <c r="E925" i="12" s="1"/>
  <c r="C926" i="12"/>
  <c r="D926" i="12"/>
  <c r="C927" i="12"/>
  <c r="D927" i="12"/>
  <c r="C928" i="12"/>
  <c r="D928" i="12"/>
  <c r="C929" i="12"/>
  <c r="D929" i="12"/>
  <c r="E929" i="12" s="1"/>
  <c r="C930" i="12"/>
  <c r="D930" i="12"/>
  <c r="C931" i="12"/>
  <c r="D931" i="12"/>
  <c r="C932" i="12"/>
  <c r="D932" i="12"/>
  <c r="C933" i="12"/>
  <c r="D933" i="12"/>
  <c r="E933" i="12" s="1"/>
  <c r="C934" i="12"/>
  <c r="D934" i="12"/>
  <c r="C935" i="12"/>
  <c r="D935" i="12"/>
  <c r="C936" i="12"/>
  <c r="D936" i="12"/>
  <c r="C937" i="12"/>
  <c r="D937" i="12"/>
  <c r="C938" i="12"/>
  <c r="D938" i="12"/>
  <c r="C939" i="12"/>
  <c r="D939" i="12"/>
  <c r="C940" i="12"/>
  <c r="D940" i="12"/>
  <c r="C941" i="12"/>
  <c r="D941" i="12"/>
  <c r="E941" i="12" s="1"/>
  <c r="C942" i="12"/>
  <c r="D942" i="12"/>
  <c r="C943" i="12"/>
  <c r="D943" i="12"/>
  <c r="C944" i="12"/>
  <c r="D944" i="12"/>
  <c r="C945" i="12"/>
  <c r="D945" i="12"/>
  <c r="E945" i="12" s="1"/>
  <c r="C946" i="12"/>
  <c r="D946" i="12"/>
  <c r="C947" i="12"/>
  <c r="D947" i="12"/>
  <c r="C948" i="12"/>
  <c r="D948" i="12"/>
  <c r="C949" i="12"/>
  <c r="D949" i="12"/>
  <c r="E949" i="12" s="1"/>
  <c r="C950" i="12"/>
  <c r="D950" i="12"/>
  <c r="C951" i="12"/>
  <c r="D951" i="12"/>
  <c r="C952" i="12"/>
  <c r="D952" i="12"/>
  <c r="C953" i="12"/>
  <c r="D953" i="12"/>
  <c r="E953" i="12" s="1"/>
  <c r="C954" i="12"/>
  <c r="D954" i="12"/>
  <c r="C955" i="12"/>
  <c r="D955" i="12"/>
  <c r="C956" i="12"/>
  <c r="D956" i="12"/>
  <c r="C957" i="12"/>
  <c r="D957" i="12"/>
  <c r="E957" i="12" s="1"/>
  <c r="C958" i="12"/>
  <c r="D958" i="12"/>
  <c r="C959" i="12"/>
  <c r="D959" i="12"/>
  <c r="C960" i="12"/>
  <c r="D960" i="12"/>
  <c r="C961" i="12"/>
  <c r="D961" i="12"/>
  <c r="E961" i="12" s="1"/>
  <c r="C962" i="12"/>
  <c r="D962" i="12"/>
  <c r="C963" i="12"/>
  <c r="D963" i="12"/>
  <c r="C964" i="12"/>
  <c r="D964" i="12"/>
  <c r="C965" i="12"/>
  <c r="D965" i="12"/>
  <c r="E965" i="12" s="1"/>
  <c r="C966" i="12"/>
  <c r="D966" i="12"/>
  <c r="C967" i="12"/>
  <c r="D967" i="12"/>
  <c r="C968" i="12"/>
  <c r="D968" i="12"/>
  <c r="C969" i="12"/>
  <c r="D969" i="12"/>
  <c r="C970" i="12"/>
  <c r="D970" i="12"/>
  <c r="C971" i="12"/>
  <c r="D971" i="12"/>
  <c r="C972" i="12"/>
  <c r="D972" i="12"/>
  <c r="C973" i="12"/>
  <c r="D973" i="12"/>
  <c r="E973" i="12" s="1"/>
  <c r="C974" i="12"/>
  <c r="D974" i="12"/>
  <c r="C975" i="12"/>
  <c r="D975" i="12"/>
  <c r="C976" i="12"/>
  <c r="D976" i="12"/>
  <c r="C977" i="12"/>
  <c r="D977" i="12"/>
  <c r="E977" i="12" s="1"/>
  <c r="C978" i="12"/>
  <c r="D978" i="12"/>
  <c r="C979" i="12"/>
  <c r="D979" i="12"/>
  <c r="C980" i="12"/>
  <c r="D980" i="12"/>
  <c r="C981" i="12"/>
  <c r="D981" i="12"/>
  <c r="E981" i="12" s="1"/>
  <c r="C982" i="12"/>
  <c r="D982" i="12"/>
  <c r="C983" i="12"/>
  <c r="D983" i="12"/>
  <c r="C984" i="12"/>
  <c r="D984" i="12"/>
  <c r="C985" i="12"/>
  <c r="D985" i="12"/>
  <c r="C986" i="12"/>
  <c r="D986" i="12"/>
  <c r="C987" i="12"/>
  <c r="D987" i="12"/>
  <c r="C988" i="12"/>
  <c r="D988" i="12"/>
  <c r="C989" i="12"/>
  <c r="D989" i="12"/>
  <c r="E989" i="12" s="1"/>
  <c r="C990" i="12"/>
  <c r="D990" i="12"/>
  <c r="C991" i="12"/>
  <c r="D991" i="12"/>
  <c r="C992" i="12"/>
  <c r="D992" i="12"/>
  <c r="C993" i="12"/>
  <c r="D993" i="12"/>
  <c r="C994" i="12"/>
  <c r="D994" i="12"/>
  <c r="C995" i="12"/>
  <c r="D995" i="12"/>
  <c r="C996" i="12"/>
  <c r="D996" i="12"/>
  <c r="C997" i="12"/>
  <c r="D997" i="12"/>
  <c r="E997" i="12" s="1"/>
  <c r="C998" i="12"/>
  <c r="D998" i="12"/>
  <c r="C999" i="12"/>
  <c r="D999" i="12"/>
  <c r="C1000" i="12"/>
  <c r="D1000" i="12"/>
  <c r="D7" i="12"/>
  <c r="C7" i="12"/>
  <c r="G7" i="12" s="1"/>
  <c r="C8" i="11"/>
  <c r="D8" i="11"/>
  <c r="C9" i="11"/>
  <c r="D9" i="11"/>
  <c r="C10" i="11"/>
  <c r="D10" i="11"/>
  <c r="C11" i="11"/>
  <c r="D11" i="11"/>
  <c r="C12" i="11"/>
  <c r="D12" i="11"/>
  <c r="C13" i="11"/>
  <c r="D13" i="11"/>
  <c r="C14" i="11"/>
  <c r="D14" i="11"/>
  <c r="C15" i="11"/>
  <c r="D15" i="11"/>
  <c r="C16" i="11"/>
  <c r="D16" i="11"/>
  <c r="C17" i="11"/>
  <c r="D17" i="11"/>
  <c r="C18" i="11"/>
  <c r="D18" i="11"/>
  <c r="C19" i="11"/>
  <c r="D19" i="11"/>
  <c r="C20" i="11"/>
  <c r="D20" i="11"/>
  <c r="C21" i="11"/>
  <c r="D21" i="11"/>
  <c r="C22" i="11"/>
  <c r="D22" i="11"/>
  <c r="C23" i="11"/>
  <c r="D23" i="11"/>
  <c r="E23" i="11" s="1"/>
  <c r="C24" i="11"/>
  <c r="D24" i="11"/>
  <c r="C25" i="11"/>
  <c r="D25" i="11"/>
  <c r="C26" i="11"/>
  <c r="D26" i="11"/>
  <c r="C27" i="11"/>
  <c r="D27" i="11"/>
  <c r="E27" i="11" s="1"/>
  <c r="C28" i="11"/>
  <c r="D28" i="11"/>
  <c r="C29" i="11"/>
  <c r="D29" i="11"/>
  <c r="C30" i="11"/>
  <c r="D30" i="11"/>
  <c r="C31" i="11"/>
  <c r="D31" i="11"/>
  <c r="E31" i="11" s="1"/>
  <c r="C32" i="11"/>
  <c r="D32" i="11"/>
  <c r="C33" i="11"/>
  <c r="D33" i="11"/>
  <c r="C34" i="11"/>
  <c r="D34" i="11"/>
  <c r="C35" i="11"/>
  <c r="D35" i="11"/>
  <c r="E35" i="11" s="1"/>
  <c r="C36" i="11"/>
  <c r="D36" i="11"/>
  <c r="C37" i="11"/>
  <c r="D37" i="11"/>
  <c r="C38" i="11"/>
  <c r="D38" i="11"/>
  <c r="C39" i="11"/>
  <c r="D39" i="11"/>
  <c r="C40" i="11"/>
  <c r="D40" i="11"/>
  <c r="C41" i="11"/>
  <c r="D41" i="11"/>
  <c r="C42" i="11"/>
  <c r="D42" i="11"/>
  <c r="C43" i="11"/>
  <c r="D43" i="11"/>
  <c r="E43" i="11" s="1"/>
  <c r="C44" i="11"/>
  <c r="D44" i="11"/>
  <c r="C45" i="11"/>
  <c r="D45" i="11"/>
  <c r="C46" i="11"/>
  <c r="D46" i="11"/>
  <c r="C47" i="11"/>
  <c r="D47" i="11"/>
  <c r="E47" i="11" s="1"/>
  <c r="C48" i="11"/>
  <c r="D48" i="11"/>
  <c r="C49" i="11"/>
  <c r="D49" i="11"/>
  <c r="C50" i="11"/>
  <c r="D50" i="11"/>
  <c r="C51" i="11"/>
  <c r="D51" i="11"/>
  <c r="E51" i="11" s="1"/>
  <c r="C52" i="11"/>
  <c r="D52" i="11"/>
  <c r="C53" i="11"/>
  <c r="D53" i="11"/>
  <c r="C54" i="11"/>
  <c r="D54" i="11"/>
  <c r="C55" i="11"/>
  <c r="D55" i="11"/>
  <c r="E55" i="11" s="1"/>
  <c r="C56" i="1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E63" i="11" s="1"/>
  <c r="C64" i="11"/>
  <c r="D64" i="11"/>
  <c r="C65" i="11"/>
  <c r="D65" i="11"/>
  <c r="C66" i="11"/>
  <c r="D66" i="11"/>
  <c r="C67" i="11"/>
  <c r="D67" i="11"/>
  <c r="E67" i="11" s="1"/>
  <c r="C68" i="11"/>
  <c r="D68" i="11"/>
  <c r="C69" i="11"/>
  <c r="D69" i="11"/>
  <c r="C70" i="11"/>
  <c r="D70" i="11"/>
  <c r="C71" i="11"/>
  <c r="D71" i="11"/>
  <c r="C72" i="11"/>
  <c r="D72" i="11"/>
  <c r="C73" i="11"/>
  <c r="D73" i="11"/>
  <c r="C74" i="11"/>
  <c r="D74" i="11"/>
  <c r="C75" i="11"/>
  <c r="D75" i="11"/>
  <c r="C76" i="11"/>
  <c r="D76" i="11"/>
  <c r="C77" i="11"/>
  <c r="D77" i="11"/>
  <c r="C78" i="11"/>
  <c r="D78" i="11"/>
  <c r="C79" i="11"/>
  <c r="D79" i="11"/>
  <c r="E79" i="11" s="1"/>
  <c r="C80" i="11"/>
  <c r="D80" i="11"/>
  <c r="C81" i="11"/>
  <c r="D81" i="11"/>
  <c r="C82" i="11"/>
  <c r="D82" i="11"/>
  <c r="C83" i="11"/>
  <c r="D83" i="11"/>
  <c r="C84" i="11"/>
  <c r="D84" i="11"/>
  <c r="C85" i="11"/>
  <c r="D85" i="11"/>
  <c r="C86" i="11"/>
  <c r="D86" i="11"/>
  <c r="C87" i="11"/>
  <c r="D87" i="11"/>
  <c r="C88" i="11"/>
  <c r="D88" i="11"/>
  <c r="C89" i="11"/>
  <c r="D89" i="11"/>
  <c r="C90" i="11"/>
  <c r="D90" i="11"/>
  <c r="C91" i="11"/>
  <c r="D91" i="11"/>
  <c r="E91" i="11" s="1"/>
  <c r="C92" i="11"/>
  <c r="D92" i="11"/>
  <c r="C93" i="11"/>
  <c r="D93" i="11"/>
  <c r="C94" i="11"/>
  <c r="D94" i="11"/>
  <c r="C95" i="11"/>
  <c r="D95" i="11"/>
  <c r="E95" i="11" s="1"/>
  <c r="C96" i="11"/>
  <c r="D96" i="11"/>
  <c r="C97" i="11"/>
  <c r="D97" i="11"/>
  <c r="C98" i="11"/>
  <c r="D98" i="11"/>
  <c r="C99" i="11"/>
  <c r="D99" i="11"/>
  <c r="E99" i="11" s="1"/>
  <c r="C100" i="11"/>
  <c r="D100" i="11"/>
  <c r="C101" i="11"/>
  <c r="D101" i="11"/>
  <c r="C102" i="11"/>
  <c r="D102" i="11"/>
  <c r="C103" i="11"/>
  <c r="D103" i="11"/>
  <c r="E103" i="11" s="1"/>
  <c r="C104" i="11"/>
  <c r="D104" i="11"/>
  <c r="C105" i="11"/>
  <c r="D105" i="11"/>
  <c r="C106" i="11"/>
  <c r="D106" i="11"/>
  <c r="C107" i="11"/>
  <c r="D107" i="11"/>
  <c r="C108" i="11"/>
  <c r="D108" i="11"/>
  <c r="C109" i="11"/>
  <c r="D109" i="11"/>
  <c r="C110" i="11"/>
  <c r="D110" i="11"/>
  <c r="C111" i="11"/>
  <c r="D111" i="11"/>
  <c r="E111" i="11" s="1"/>
  <c r="C112" i="11"/>
  <c r="D112" i="11"/>
  <c r="C113" i="11"/>
  <c r="D113" i="11"/>
  <c r="C114" i="11"/>
  <c r="D114" i="11"/>
  <c r="C115" i="11"/>
  <c r="D115" i="11"/>
  <c r="E115" i="11" s="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C126" i="11"/>
  <c r="D126" i="11"/>
  <c r="C127" i="11"/>
  <c r="D127" i="11"/>
  <c r="C128" i="11"/>
  <c r="D128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E147" i="11" s="1"/>
  <c r="C148" i="11"/>
  <c r="D148" i="11"/>
  <c r="C149" i="11"/>
  <c r="D149" i="11"/>
  <c r="C150" i="11"/>
  <c r="D150" i="11"/>
  <c r="C151" i="11"/>
  <c r="D151" i="11"/>
  <c r="E151" i="11" s="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C158" i="11"/>
  <c r="D158" i="11"/>
  <c r="C159" i="11"/>
  <c r="D159" i="11"/>
  <c r="C160" i="11"/>
  <c r="D160" i="11"/>
  <c r="C161" i="11"/>
  <c r="D161" i="11"/>
  <c r="C162" i="11"/>
  <c r="D162" i="11"/>
  <c r="C163" i="11"/>
  <c r="D163" i="11"/>
  <c r="C164" i="11"/>
  <c r="D164" i="11"/>
  <c r="C165" i="11"/>
  <c r="D165" i="11"/>
  <c r="C166" i="11"/>
  <c r="D166" i="11"/>
  <c r="C167" i="11"/>
  <c r="D167" i="11"/>
  <c r="C168" i="11"/>
  <c r="D168" i="11"/>
  <c r="C169" i="11"/>
  <c r="D169" i="11"/>
  <c r="C170" i="11"/>
  <c r="D170" i="11"/>
  <c r="C171" i="11"/>
  <c r="D171" i="11"/>
  <c r="C172" i="11"/>
  <c r="D172" i="11"/>
  <c r="C173" i="11"/>
  <c r="D173" i="11"/>
  <c r="C174" i="11"/>
  <c r="D174" i="11"/>
  <c r="C175" i="11"/>
  <c r="D175" i="11"/>
  <c r="C176" i="11"/>
  <c r="D176" i="11"/>
  <c r="C177" i="11"/>
  <c r="D177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E183" i="11" s="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E191" i="11" s="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E211" i="11" s="1"/>
  <c r="C212" i="11"/>
  <c r="D212" i="11"/>
  <c r="C213" i="11"/>
  <c r="D213" i="11"/>
  <c r="C214" i="11"/>
  <c r="D214" i="11"/>
  <c r="C215" i="11"/>
  <c r="D215" i="11"/>
  <c r="E215" i="11" s="1"/>
  <c r="C216" i="11"/>
  <c r="D216" i="11"/>
  <c r="C217" i="11"/>
  <c r="D217" i="11"/>
  <c r="C218" i="11"/>
  <c r="D218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E231" i="11" s="1"/>
  <c r="C232" i="11"/>
  <c r="D232" i="11"/>
  <c r="C233" i="11"/>
  <c r="D233" i="11"/>
  <c r="C234" i="11"/>
  <c r="D234" i="11"/>
  <c r="C235" i="11"/>
  <c r="D235" i="11"/>
  <c r="E235" i="11" s="1"/>
  <c r="C236" i="11"/>
  <c r="D236" i="11"/>
  <c r="C237" i="11"/>
  <c r="D237" i="11"/>
  <c r="C238" i="11"/>
  <c r="D238" i="11"/>
  <c r="C239" i="11"/>
  <c r="D239" i="11"/>
  <c r="C240" i="11"/>
  <c r="D240" i="11"/>
  <c r="C241" i="11"/>
  <c r="D241" i="11"/>
  <c r="E241" i="11" s="1"/>
  <c r="C242" i="11"/>
  <c r="D242" i="11"/>
  <c r="C243" i="11"/>
  <c r="D243" i="11"/>
  <c r="E243" i="11" s="1"/>
  <c r="C244" i="11"/>
  <c r="D244" i="11"/>
  <c r="C245" i="11"/>
  <c r="D245" i="11"/>
  <c r="C246" i="11"/>
  <c r="D246" i="11"/>
  <c r="C247" i="11"/>
  <c r="D247" i="11"/>
  <c r="E247" i="11" s="1"/>
  <c r="C248" i="11"/>
  <c r="D248" i="11"/>
  <c r="C249" i="11"/>
  <c r="D249" i="11"/>
  <c r="C250" i="11"/>
  <c r="D250" i="11"/>
  <c r="C251" i="11"/>
  <c r="D251" i="11"/>
  <c r="E251" i="11" s="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C258" i="11"/>
  <c r="D258" i="11"/>
  <c r="C259" i="11"/>
  <c r="D259" i="11"/>
  <c r="E259" i="11" s="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E267" i="11" s="1"/>
  <c r="C268" i="11"/>
  <c r="D268" i="11"/>
  <c r="C269" i="11"/>
  <c r="D269" i="11"/>
  <c r="C270" i="11"/>
  <c r="D270" i="11"/>
  <c r="C271" i="11"/>
  <c r="D271" i="11"/>
  <c r="C272" i="11"/>
  <c r="D272" i="11"/>
  <c r="C273" i="11"/>
  <c r="D273" i="11"/>
  <c r="C274" i="11"/>
  <c r="D274" i="11"/>
  <c r="C275" i="11"/>
  <c r="D275" i="11"/>
  <c r="C276" i="11"/>
  <c r="D276" i="11"/>
  <c r="C277" i="11"/>
  <c r="D277" i="11"/>
  <c r="C278" i="11"/>
  <c r="D278" i="11"/>
  <c r="C279" i="11"/>
  <c r="D279" i="11"/>
  <c r="E279" i="11" s="1"/>
  <c r="C280" i="11"/>
  <c r="D280" i="11"/>
  <c r="C281" i="11"/>
  <c r="D281" i="11"/>
  <c r="C282" i="11"/>
  <c r="D282" i="11"/>
  <c r="C283" i="11"/>
  <c r="D283" i="11"/>
  <c r="E283" i="11" s="1"/>
  <c r="C284" i="11"/>
  <c r="D284" i="11"/>
  <c r="C285" i="11"/>
  <c r="D285" i="11"/>
  <c r="C286" i="11"/>
  <c r="D286" i="11"/>
  <c r="C287" i="11"/>
  <c r="D287" i="11"/>
  <c r="C288" i="11"/>
  <c r="D288" i="11"/>
  <c r="C289" i="11"/>
  <c r="D289" i="11"/>
  <c r="C290" i="11"/>
  <c r="D290" i="11"/>
  <c r="C291" i="11"/>
  <c r="D291" i="11"/>
  <c r="C292" i="11"/>
  <c r="D292" i="11"/>
  <c r="C293" i="11"/>
  <c r="D293" i="11"/>
  <c r="C294" i="11"/>
  <c r="D294" i="11"/>
  <c r="C295" i="11"/>
  <c r="D295" i="11"/>
  <c r="C296" i="11"/>
  <c r="D296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E311" i="11" s="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C318" i="11"/>
  <c r="D318" i="11"/>
  <c r="C319" i="11"/>
  <c r="D319" i="11"/>
  <c r="C320" i="11"/>
  <c r="D320" i="11"/>
  <c r="C321" i="11"/>
  <c r="D321" i="11"/>
  <c r="C322" i="11"/>
  <c r="D322" i="11"/>
  <c r="C323" i="11"/>
  <c r="D323" i="11"/>
  <c r="E323" i="11" s="1"/>
  <c r="C324" i="11"/>
  <c r="D324" i="11"/>
  <c r="C325" i="11"/>
  <c r="D325" i="11"/>
  <c r="C326" i="11"/>
  <c r="D326" i="11"/>
  <c r="C327" i="11"/>
  <c r="D327" i="11"/>
  <c r="E327" i="11" s="1"/>
  <c r="C328" i="11"/>
  <c r="D328" i="11"/>
  <c r="C329" i="11"/>
  <c r="D329" i="11"/>
  <c r="C330" i="11"/>
  <c r="D330" i="11"/>
  <c r="C331" i="11"/>
  <c r="D331" i="11"/>
  <c r="C332" i="11"/>
  <c r="D332" i="11"/>
  <c r="C333" i="11"/>
  <c r="D333" i="11"/>
  <c r="C334" i="11"/>
  <c r="D334" i="11"/>
  <c r="C335" i="11"/>
  <c r="D335" i="11"/>
  <c r="E335" i="11" s="1"/>
  <c r="C336" i="11"/>
  <c r="D336" i="11"/>
  <c r="C337" i="11"/>
  <c r="D337" i="11"/>
  <c r="C338" i="11"/>
  <c r="D338" i="11"/>
  <c r="C339" i="11"/>
  <c r="D339" i="11"/>
  <c r="E339" i="11" s="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E347" i="11" s="1"/>
  <c r="C348" i="11"/>
  <c r="D348" i="11"/>
  <c r="C349" i="11"/>
  <c r="D349" i="11"/>
  <c r="C350" i="11"/>
  <c r="D350" i="11"/>
  <c r="C351" i="11"/>
  <c r="D351" i="11"/>
  <c r="E351" i="11" s="1"/>
  <c r="C352" i="11"/>
  <c r="D352" i="11"/>
  <c r="C353" i="11"/>
  <c r="D353" i="11"/>
  <c r="C354" i="11"/>
  <c r="D354" i="11"/>
  <c r="C355" i="11"/>
  <c r="D355" i="11"/>
  <c r="E355" i="11" s="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C363" i="11"/>
  <c r="D363" i="11"/>
  <c r="C364" i="11"/>
  <c r="D364" i="11"/>
  <c r="C365" i="11"/>
  <c r="D365" i="11"/>
  <c r="C366" i="11"/>
  <c r="D366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C381" i="11"/>
  <c r="D381" i="11"/>
  <c r="C382" i="11"/>
  <c r="D382" i="11"/>
  <c r="C383" i="11"/>
  <c r="D383" i="11"/>
  <c r="E383" i="11" s="1"/>
  <c r="C384" i="11"/>
  <c r="D384" i="11"/>
  <c r="C385" i="11"/>
  <c r="D385" i="11"/>
  <c r="C386" i="11"/>
  <c r="D386" i="11"/>
  <c r="C387" i="11"/>
  <c r="D387" i="11"/>
  <c r="E387" i="11" s="1"/>
  <c r="C388" i="11"/>
  <c r="D388" i="11"/>
  <c r="C389" i="11"/>
  <c r="D389" i="11"/>
  <c r="C390" i="11"/>
  <c r="D390" i="11"/>
  <c r="C391" i="11"/>
  <c r="D391" i="11"/>
  <c r="E391" i="11" s="1"/>
  <c r="C392" i="11"/>
  <c r="D392" i="11"/>
  <c r="C393" i="11"/>
  <c r="D393" i="11"/>
  <c r="C394" i="11"/>
  <c r="D394" i="11"/>
  <c r="C395" i="11"/>
  <c r="D395" i="11"/>
  <c r="C396" i="11"/>
  <c r="D396" i="11"/>
  <c r="C397" i="11"/>
  <c r="D397" i="11"/>
  <c r="C398" i="11"/>
  <c r="D398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C405" i="11"/>
  <c r="D405" i="11"/>
  <c r="C406" i="11"/>
  <c r="D406" i="11"/>
  <c r="C407" i="11"/>
  <c r="D407" i="11"/>
  <c r="C408" i="11"/>
  <c r="D408" i="11"/>
  <c r="C409" i="11"/>
  <c r="D409" i="11"/>
  <c r="C410" i="11"/>
  <c r="D410" i="11"/>
  <c r="C411" i="11"/>
  <c r="D411" i="11"/>
  <c r="C412" i="11"/>
  <c r="D412" i="11"/>
  <c r="C413" i="11"/>
  <c r="D413" i="11"/>
  <c r="C414" i="11"/>
  <c r="D414" i="11"/>
  <c r="C415" i="11"/>
  <c r="D415" i="11"/>
  <c r="C416" i="11"/>
  <c r="D416" i="11"/>
  <c r="C417" i="11"/>
  <c r="D417" i="11"/>
  <c r="C418" i="11"/>
  <c r="D418" i="11"/>
  <c r="C419" i="11"/>
  <c r="D419" i="11"/>
  <c r="E419" i="11" s="1"/>
  <c r="C420" i="11"/>
  <c r="D420" i="11"/>
  <c r="C421" i="11"/>
  <c r="D421" i="11"/>
  <c r="C422" i="11"/>
  <c r="D422" i="11"/>
  <c r="C423" i="11"/>
  <c r="D423" i="11"/>
  <c r="C424" i="11"/>
  <c r="D424" i="11"/>
  <c r="C425" i="11"/>
  <c r="D425" i="11"/>
  <c r="C426" i="11"/>
  <c r="D426" i="11"/>
  <c r="C427" i="11"/>
  <c r="D427" i="11"/>
  <c r="C428" i="11"/>
  <c r="D428" i="11"/>
  <c r="C429" i="11"/>
  <c r="D429" i="11"/>
  <c r="C430" i="11"/>
  <c r="D430" i="11"/>
  <c r="C431" i="11"/>
  <c r="D431" i="11"/>
  <c r="C432" i="11"/>
  <c r="D432" i="11"/>
  <c r="C433" i="11"/>
  <c r="D433" i="11"/>
  <c r="C434" i="11"/>
  <c r="D434" i="11"/>
  <c r="C435" i="11"/>
  <c r="D435" i="11"/>
  <c r="C436" i="11"/>
  <c r="D436" i="11"/>
  <c r="C437" i="11"/>
  <c r="D437" i="11"/>
  <c r="C438" i="11"/>
  <c r="D438" i="11"/>
  <c r="C439" i="11"/>
  <c r="D439" i="11"/>
  <c r="C440" i="11"/>
  <c r="D440" i="11"/>
  <c r="C441" i="11"/>
  <c r="D441" i="11"/>
  <c r="C442" i="11"/>
  <c r="D442" i="11"/>
  <c r="C443" i="11"/>
  <c r="D443" i="11"/>
  <c r="C444" i="11"/>
  <c r="D444" i="11"/>
  <c r="C445" i="11"/>
  <c r="D445" i="11"/>
  <c r="C446" i="11"/>
  <c r="D446" i="11"/>
  <c r="C447" i="11"/>
  <c r="D447" i="11"/>
  <c r="E447" i="11" s="1"/>
  <c r="C448" i="11"/>
  <c r="D448" i="11"/>
  <c r="C449" i="11"/>
  <c r="D449" i="11"/>
  <c r="C450" i="11"/>
  <c r="D450" i="11"/>
  <c r="C451" i="11"/>
  <c r="D451" i="11"/>
  <c r="C452" i="11"/>
  <c r="D452" i="11"/>
  <c r="C453" i="11"/>
  <c r="D453" i="11"/>
  <c r="C454" i="11"/>
  <c r="D454" i="11"/>
  <c r="C455" i="11"/>
  <c r="D455" i="11"/>
  <c r="C456" i="11"/>
  <c r="D456" i="11"/>
  <c r="C457" i="11"/>
  <c r="D457" i="11"/>
  <c r="C458" i="11"/>
  <c r="D458" i="11"/>
  <c r="C459" i="11"/>
  <c r="D459" i="11"/>
  <c r="C460" i="11"/>
  <c r="D460" i="11"/>
  <c r="C461" i="11"/>
  <c r="D461" i="11"/>
  <c r="C462" i="11"/>
  <c r="D462" i="11"/>
  <c r="C463" i="11"/>
  <c r="D463" i="11"/>
  <c r="C464" i="11"/>
  <c r="D464" i="11"/>
  <c r="C465" i="11"/>
  <c r="D465" i="11"/>
  <c r="C466" i="11"/>
  <c r="D466" i="11"/>
  <c r="C467" i="11"/>
  <c r="D467" i="11"/>
  <c r="E467" i="11" s="1"/>
  <c r="C468" i="11"/>
  <c r="D468" i="11"/>
  <c r="C469" i="11"/>
  <c r="D469" i="11"/>
  <c r="C470" i="11"/>
  <c r="D470" i="11"/>
  <c r="C471" i="11"/>
  <c r="D471" i="11"/>
  <c r="E471" i="11" s="1"/>
  <c r="C472" i="11"/>
  <c r="D472" i="11"/>
  <c r="C473" i="11"/>
  <c r="D473" i="11"/>
  <c r="C474" i="11"/>
  <c r="D474" i="11"/>
  <c r="C475" i="11"/>
  <c r="D475" i="11"/>
  <c r="E475" i="11" s="1"/>
  <c r="C476" i="11"/>
  <c r="D476" i="11"/>
  <c r="C477" i="11"/>
  <c r="D477" i="11"/>
  <c r="C478" i="11"/>
  <c r="D478" i="11"/>
  <c r="C479" i="11"/>
  <c r="D479" i="11"/>
  <c r="C480" i="11"/>
  <c r="D480" i="11"/>
  <c r="C481" i="11"/>
  <c r="D481" i="11"/>
  <c r="C482" i="11"/>
  <c r="D482" i="11"/>
  <c r="C483" i="11"/>
  <c r="D483" i="11"/>
  <c r="C484" i="11"/>
  <c r="D484" i="11"/>
  <c r="C485" i="11"/>
  <c r="D485" i="11"/>
  <c r="C486" i="11"/>
  <c r="D486" i="11"/>
  <c r="C487" i="11"/>
  <c r="D487" i="11"/>
  <c r="E487" i="11" s="1"/>
  <c r="C488" i="11"/>
  <c r="D488" i="11"/>
  <c r="C489" i="11"/>
  <c r="D489" i="11"/>
  <c r="C490" i="11"/>
  <c r="D490" i="11"/>
  <c r="C491" i="11"/>
  <c r="D491" i="11"/>
  <c r="E491" i="11" s="1"/>
  <c r="C492" i="11"/>
  <c r="D492" i="11"/>
  <c r="C493" i="11"/>
  <c r="D493" i="11"/>
  <c r="C494" i="11"/>
  <c r="D494" i="11"/>
  <c r="C495" i="11"/>
  <c r="D495" i="11"/>
  <c r="C496" i="11"/>
  <c r="D496" i="11"/>
  <c r="C497" i="11"/>
  <c r="D497" i="11"/>
  <c r="C498" i="11"/>
  <c r="D498" i="11"/>
  <c r="C499" i="11"/>
  <c r="D499" i="11"/>
  <c r="C500" i="11"/>
  <c r="D500" i="11"/>
  <c r="C501" i="11"/>
  <c r="D501" i="11"/>
  <c r="C502" i="11"/>
  <c r="D502" i="11"/>
  <c r="C503" i="11"/>
  <c r="D503" i="11"/>
  <c r="C504" i="11"/>
  <c r="D504" i="11"/>
  <c r="C505" i="11"/>
  <c r="D505" i="11"/>
  <c r="C506" i="11"/>
  <c r="D506" i="11"/>
  <c r="C507" i="11"/>
  <c r="D507" i="11"/>
  <c r="C508" i="11"/>
  <c r="D508" i="11"/>
  <c r="C509" i="11"/>
  <c r="D509" i="11"/>
  <c r="C510" i="11"/>
  <c r="D510" i="11"/>
  <c r="C511" i="11"/>
  <c r="D511" i="11"/>
  <c r="E511" i="11" s="1"/>
  <c r="C512" i="11"/>
  <c r="D512" i="11"/>
  <c r="C513" i="11"/>
  <c r="D513" i="11"/>
  <c r="C514" i="11"/>
  <c r="D514" i="11"/>
  <c r="C515" i="11"/>
  <c r="D515" i="11"/>
  <c r="E515" i="11" s="1"/>
  <c r="C516" i="11"/>
  <c r="D516" i="11"/>
  <c r="C517" i="11"/>
  <c r="D517" i="11"/>
  <c r="C518" i="11"/>
  <c r="D518" i="11"/>
  <c r="C519" i="11"/>
  <c r="D519" i="11"/>
  <c r="E519" i="11" s="1"/>
  <c r="C520" i="11"/>
  <c r="D520" i="11"/>
  <c r="C521" i="11"/>
  <c r="D521" i="11"/>
  <c r="C522" i="11"/>
  <c r="D522" i="11"/>
  <c r="C523" i="11"/>
  <c r="D523" i="11"/>
  <c r="C524" i="11"/>
  <c r="D524" i="11"/>
  <c r="C525" i="11"/>
  <c r="D525" i="11"/>
  <c r="C526" i="11"/>
  <c r="D526" i="11"/>
  <c r="C527" i="11"/>
  <c r="D527" i="11"/>
  <c r="C528" i="11"/>
  <c r="D528" i="11"/>
  <c r="C529" i="11"/>
  <c r="D529" i="11"/>
  <c r="C530" i="11"/>
  <c r="D530" i="11"/>
  <c r="C531" i="11"/>
  <c r="D531" i="11"/>
  <c r="E531" i="11" s="1"/>
  <c r="C532" i="11"/>
  <c r="D532" i="11"/>
  <c r="C533" i="11"/>
  <c r="D533" i="11"/>
  <c r="C534" i="11"/>
  <c r="D534" i="11"/>
  <c r="C535" i="11"/>
  <c r="D535" i="11"/>
  <c r="E535" i="11" s="1"/>
  <c r="C536" i="11"/>
  <c r="D536" i="11"/>
  <c r="C537" i="11"/>
  <c r="D537" i="11"/>
  <c r="C538" i="11"/>
  <c r="D538" i="11"/>
  <c r="C539" i="11"/>
  <c r="D539" i="11"/>
  <c r="C540" i="11"/>
  <c r="D540" i="11"/>
  <c r="C541" i="11"/>
  <c r="D541" i="11"/>
  <c r="C542" i="11"/>
  <c r="D542" i="11"/>
  <c r="C543" i="11"/>
  <c r="D543" i="11"/>
  <c r="C544" i="11"/>
  <c r="D544" i="11"/>
  <c r="C545" i="11"/>
  <c r="D545" i="11"/>
  <c r="C546" i="11"/>
  <c r="D546" i="11"/>
  <c r="C547" i="11"/>
  <c r="D547" i="11"/>
  <c r="C548" i="11"/>
  <c r="D548" i="11"/>
  <c r="C549" i="11"/>
  <c r="D549" i="11"/>
  <c r="C550" i="11"/>
  <c r="D550" i="11"/>
  <c r="C551" i="11"/>
  <c r="D551" i="11"/>
  <c r="C552" i="11"/>
  <c r="D552" i="11"/>
  <c r="C553" i="11"/>
  <c r="D553" i="11"/>
  <c r="C554" i="11"/>
  <c r="D554" i="11"/>
  <c r="C555" i="11"/>
  <c r="D555" i="11"/>
  <c r="E555" i="11" s="1"/>
  <c r="C556" i="11"/>
  <c r="D556" i="11"/>
  <c r="C557" i="11"/>
  <c r="D557" i="11"/>
  <c r="C558" i="11"/>
  <c r="D558" i="11"/>
  <c r="C559" i="11"/>
  <c r="D559" i="11"/>
  <c r="C560" i="11"/>
  <c r="D560" i="11"/>
  <c r="C561" i="11"/>
  <c r="D561" i="11"/>
  <c r="C562" i="11"/>
  <c r="D562" i="11"/>
  <c r="C563" i="11"/>
  <c r="D563" i="11"/>
  <c r="C564" i="11"/>
  <c r="D564" i="11"/>
  <c r="C565" i="11"/>
  <c r="D565" i="11"/>
  <c r="C566" i="11"/>
  <c r="D566" i="11"/>
  <c r="C567" i="11"/>
  <c r="D567" i="11"/>
  <c r="C568" i="11"/>
  <c r="D568" i="11"/>
  <c r="C569" i="11"/>
  <c r="D569" i="11"/>
  <c r="C570" i="11"/>
  <c r="D570" i="11"/>
  <c r="C571" i="11"/>
  <c r="D571" i="11"/>
  <c r="C572" i="11"/>
  <c r="D572" i="11"/>
  <c r="C573" i="11"/>
  <c r="D573" i="11"/>
  <c r="C574" i="11"/>
  <c r="D574" i="11"/>
  <c r="C575" i="11"/>
  <c r="D575" i="11"/>
  <c r="C576" i="11"/>
  <c r="D576" i="11"/>
  <c r="C577" i="11"/>
  <c r="D577" i="11"/>
  <c r="C578" i="11"/>
  <c r="D578" i="11"/>
  <c r="C579" i="11"/>
  <c r="D579" i="11"/>
  <c r="C580" i="11"/>
  <c r="D580" i="11"/>
  <c r="C581" i="11"/>
  <c r="D581" i="11"/>
  <c r="C582" i="11"/>
  <c r="D582" i="11"/>
  <c r="C583" i="11"/>
  <c r="D583" i="11"/>
  <c r="C584" i="11"/>
  <c r="D584" i="11"/>
  <c r="C585" i="11"/>
  <c r="D585" i="11"/>
  <c r="C586" i="11"/>
  <c r="D586" i="11"/>
  <c r="C587" i="11"/>
  <c r="D587" i="11"/>
  <c r="C588" i="11"/>
  <c r="D588" i="11"/>
  <c r="C589" i="11"/>
  <c r="D589" i="11"/>
  <c r="C590" i="11"/>
  <c r="D590" i="11"/>
  <c r="C591" i="11"/>
  <c r="D591" i="11"/>
  <c r="C592" i="11"/>
  <c r="D592" i="11"/>
  <c r="C593" i="11"/>
  <c r="D593" i="11"/>
  <c r="C594" i="11"/>
  <c r="D594" i="11"/>
  <c r="C595" i="11"/>
  <c r="D595" i="11"/>
  <c r="C596" i="11"/>
  <c r="D596" i="11"/>
  <c r="C597" i="11"/>
  <c r="D597" i="11"/>
  <c r="C598" i="11"/>
  <c r="D598" i="11"/>
  <c r="C599" i="11"/>
  <c r="D599" i="11"/>
  <c r="C600" i="11"/>
  <c r="D600" i="11"/>
  <c r="C601" i="11"/>
  <c r="D601" i="11"/>
  <c r="C602" i="11"/>
  <c r="D602" i="11"/>
  <c r="C603" i="11"/>
  <c r="D603" i="11"/>
  <c r="C604" i="11"/>
  <c r="D604" i="11"/>
  <c r="C605" i="11"/>
  <c r="D605" i="11"/>
  <c r="C606" i="11"/>
  <c r="D606" i="11"/>
  <c r="C607" i="11"/>
  <c r="D607" i="11"/>
  <c r="C608" i="11"/>
  <c r="D608" i="11"/>
  <c r="C609" i="11"/>
  <c r="D609" i="11"/>
  <c r="C610" i="11"/>
  <c r="D610" i="11"/>
  <c r="C611" i="11"/>
  <c r="D611" i="11"/>
  <c r="C612" i="11"/>
  <c r="D612" i="11"/>
  <c r="C613" i="11"/>
  <c r="D613" i="11"/>
  <c r="C614" i="11"/>
  <c r="D614" i="11"/>
  <c r="C615" i="11"/>
  <c r="D615" i="11"/>
  <c r="E615" i="11" s="1"/>
  <c r="C616" i="11"/>
  <c r="D616" i="11"/>
  <c r="C617" i="11"/>
  <c r="D617" i="11"/>
  <c r="C618" i="11"/>
  <c r="D618" i="11"/>
  <c r="C619" i="11"/>
  <c r="D619" i="11"/>
  <c r="E619" i="11" s="1"/>
  <c r="C620" i="11"/>
  <c r="D620" i="11"/>
  <c r="C621" i="11"/>
  <c r="D621" i="11"/>
  <c r="C622" i="11"/>
  <c r="D622" i="11"/>
  <c r="C623" i="11"/>
  <c r="D623" i="11"/>
  <c r="C624" i="11"/>
  <c r="D624" i="11"/>
  <c r="C625" i="11"/>
  <c r="D625" i="11"/>
  <c r="C626" i="11"/>
  <c r="D626" i="11"/>
  <c r="C627" i="11"/>
  <c r="D627" i="11"/>
  <c r="C628" i="11"/>
  <c r="D628" i="11"/>
  <c r="C629" i="11"/>
  <c r="D629" i="11"/>
  <c r="C630" i="11"/>
  <c r="D630" i="11"/>
  <c r="C631" i="11"/>
  <c r="D631" i="11"/>
  <c r="C632" i="11"/>
  <c r="D632" i="11"/>
  <c r="C633" i="11"/>
  <c r="D633" i="11"/>
  <c r="C634" i="11"/>
  <c r="D634" i="11"/>
  <c r="C635" i="11"/>
  <c r="D635" i="11"/>
  <c r="C636" i="11"/>
  <c r="D636" i="11"/>
  <c r="C637" i="11"/>
  <c r="D637" i="11"/>
  <c r="E637" i="11" s="1"/>
  <c r="C638" i="11"/>
  <c r="D638" i="11"/>
  <c r="C639" i="11"/>
  <c r="D639" i="11"/>
  <c r="E639" i="11" s="1"/>
  <c r="C640" i="11"/>
  <c r="D640" i="11"/>
  <c r="C641" i="11"/>
  <c r="D641" i="11"/>
  <c r="C642" i="11"/>
  <c r="D642" i="11"/>
  <c r="C643" i="11"/>
  <c r="D643" i="11"/>
  <c r="C644" i="11"/>
  <c r="D644" i="11"/>
  <c r="C645" i="11"/>
  <c r="D645" i="11"/>
  <c r="C646" i="11"/>
  <c r="D646" i="11"/>
  <c r="C647" i="11"/>
  <c r="D647" i="11"/>
  <c r="E647" i="11" s="1"/>
  <c r="C648" i="11"/>
  <c r="D648" i="11"/>
  <c r="C649" i="11"/>
  <c r="D649" i="11"/>
  <c r="C650" i="11"/>
  <c r="D650" i="11"/>
  <c r="C651" i="11"/>
  <c r="D651" i="11"/>
  <c r="E651" i="11" s="1"/>
  <c r="C652" i="11"/>
  <c r="D652" i="11"/>
  <c r="C653" i="11"/>
  <c r="D653" i="11"/>
  <c r="C654" i="11"/>
  <c r="D654" i="11"/>
  <c r="C655" i="11"/>
  <c r="D655" i="11"/>
  <c r="E655" i="11" s="1"/>
  <c r="C656" i="11"/>
  <c r="D656" i="11"/>
  <c r="C657" i="11"/>
  <c r="D657" i="11"/>
  <c r="C658" i="11"/>
  <c r="D658" i="11"/>
  <c r="C659" i="11"/>
  <c r="D659" i="11"/>
  <c r="C660" i="11"/>
  <c r="D660" i="11"/>
  <c r="C661" i="11"/>
  <c r="D661" i="11"/>
  <c r="C662" i="11"/>
  <c r="D662" i="11"/>
  <c r="C663" i="11"/>
  <c r="D663" i="11"/>
  <c r="E663" i="11" s="1"/>
  <c r="C664" i="11"/>
  <c r="D664" i="11"/>
  <c r="C665" i="11"/>
  <c r="D665" i="11"/>
  <c r="C666" i="11"/>
  <c r="D666" i="11"/>
  <c r="C667" i="11"/>
  <c r="D667" i="11"/>
  <c r="C668" i="11"/>
  <c r="D668" i="11"/>
  <c r="C669" i="11"/>
  <c r="D669" i="11"/>
  <c r="C670" i="11"/>
  <c r="D670" i="11"/>
  <c r="C671" i="11"/>
  <c r="D671" i="11"/>
  <c r="C672" i="11"/>
  <c r="D672" i="11"/>
  <c r="C673" i="11"/>
  <c r="D673" i="11"/>
  <c r="C674" i="11"/>
  <c r="D674" i="11"/>
  <c r="C675" i="11"/>
  <c r="D675" i="11"/>
  <c r="C676" i="11"/>
  <c r="D676" i="11"/>
  <c r="C677" i="11"/>
  <c r="D677" i="11"/>
  <c r="C678" i="11"/>
  <c r="D678" i="11"/>
  <c r="C679" i="11"/>
  <c r="D679" i="11"/>
  <c r="C680" i="11"/>
  <c r="D680" i="11"/>
  <c r="C681" i="11"/>
  <c r="D681" i="11"/>
  <c r="C682" i="11"/>
  <c r="D682" i="11"/>
  <c r="C683" i="11"/>
  <c r="D683" i="11"/>
  <c r="C684" i="11"/>
  <c r="D684" i="11"/>
  <c r="C685" i="11"/>
  <c r="D685" i="11"/>
  <c r="C686" i="11"/>
  <c r="D686" i="11"/>
  <c r="C687" i="11"/>
  <c r="D687" i="11"/>
  <c r="E687" i="11" s="1"/>
  <c r="C688" i="11"/>
  <c r="D688" i="11"/>
  <c r="C689" i="11"/>
  <c r="D689" i="11"/>
  <c r="C690" i="11"/>
  <c r="D690" i="11"/>
  <c r="C691" i="11"/>
  <c r="D691" i="11"/>
  <c r="C692" i="11"/>
  <c r="D692" i="11"/>
  <c r="C693" i="11"/>
  <c r="D693" i="11"/>
  <c r="C694" i="11"/>
  <c r="D694" i="11"/>
  <c r="C695" i="11"/>
  <c r="D695" i="11"/>
  <c r="C696" i="11"/>
  <c r="D696" i="11"/>
  <c r="C697" i="11"/>
  <c r="D697" i="11"/>
  <c r="C698" i="11"/>
  <c r="D698" i="11"/>
  <c r="C699" i="11"/>
  <c r="D699" i="11"/>
  <c r="C700" i="11"/>
  <c r="D700" i="11"/>
  <c r="C701" i="11"/>
  <c r="D701" i="11"/>
  <c r="C702" i="11"/>
  <c r="D702" i="11"/>
  <c r="C703" i="11"/>
  <c r="D703" i="11"/>
  <c r="C704" i="11"/>
  <c r="D704" i="11"/>
  <c r="C705" i="11"/>
  <c r="D705" i="11"/>
  <c r="C706" i="11"/>
  <c r="D706" i="11"/>
  <c r="C707" i="11"/>
  <c r="D707" i="11"/>
  <c r="C708" i="11"/>
  <c r="D708" i="11"/>
  <c r="C709" i="11"/>
  <c r="D709" i="11"/>
  <c r="E709" i="11" s="1"/>
  <c r="C710" i="11"/>
  <c r="D710" i="11"/>
  <c r="C711" i="11"/>
  <c r="D711" i="11"/>
  <c r="C712" i="11"/>
  <c r="D712" i="11"/>
  <c r="C713" i="11"/>
  <c r="D713" i="11"/>
  <c r="C714" i="11"/>
  <c r="D714" i="11"/>
  <c r="C715" i="11"/>
  <c r="D715" i="11"/>
  <c r="C716" i="11"/>
  <c r="D716" i="11"/>
  <c r="C717" i="11"/>
  <c r="D717" i="11"/>
  <c r="C718" i="11"/>
  <c r="D718" i="11"/>
  <c r="C719" i="11"/>
  <c r="D719" i="11"/>
  <c r="C720" i="11"/>
  <c r="D720" i="11"/>
  <c r="C721" i="11"/>
  <c r="D721" i="11"/>
  <c r="C722" i="11"/>
  <c r="D722" i="11"/>
  <c r="C723" i="11"/>
  <c r="D723" i="11"/>
  <c r="C724" i="11"/>
  <c r="D724" i="11"/>
  <c r="C725" i="11"/>
  <c r="D725" i="11"/>
  <c r="C726" i="11"/>
  <c r="D726" i="11"/>
  <c r="C727" i="11"/>
  <c r="D727" i="11"/>
  <c r="E727" i="11" s="1"/>
  <c r="C728" i="11"/>
  <c r="D728" i="11"/>
  <c r="C729" i="11"/>
  <c r="D729" i="11"/>
  <c r="E729" i="11" s="1"/>
  <c r="C730" i="11"/>
  <c r="D730" i="11"/>
  <c r="C731" i="11"/>
  <c r="D731" i="11"/>
  <c r="C732" i="11"/>
  <c r="D732" i="11"/>
  <c r="C733" i="11"/>
  <c r="D733" i="11"/>
  <c r="C734" i="11"/>
  <c r="D734" i="11"/>
  <c r="C735" i="11"/>
  <c r="D735" i="11"/>
  <c r="C736" i="11"/>
  <c r="D736" i="11"/>
  <c r="C737" i="11"/>
  <c r="D737" i="11"/>
  <c r="C738" i="11"/>
  <c r="D738" i="11"/>
  <c r="C739" i="11"/>
  <c r="D739" i="11"/>
  <c r="C740" i="11"/>
  <c r="D740" i="11"/>
  <c r="C741" i="11"/>
  <c r="D741" i="11"/>
  <c r="C742" i="11"/>
  <c r="D742" i="11"/>
  <c r="C743" i="11"/>
  <c r="D743" i="11"/>
  <c r="C744" i="11"/>
  <c r="D744" i="11"/>
  <c r="C745" i="11"/>
  <c r="D745" i="11"/>
  <c r="C746" i="11"/>
  <c r="D746" i="11"/>
  <c r="C747" i="11"/>
  <c r="D747" i="11"/>
  <c r="E747" i="11" s="1"/>
  <c r="C748" i="11"/>
  <c r="D748" i="11"/>
  <c r="C749" i="11"/>
  <c r="D749" i="11"/>
  <c r="C750" i="11"/>
  <c r="D750" i="11"/>
  <c r="C751" i="11"/>
  <c r="D751" i="11"/>
  <c r="C752" i="11"/>
  <c r="D752" i="11"/>
  <c r="C753" i="11"/>
  <c r="D753" i="11"/>
  <c r="C754" i="11"/>
  <c r="D754" i="11"/>
  <c r="C755" i="11"/>
  <c r="D755" i="11"/>
  <c r="C756" i="11"/>
  <c r="D756" i="11"/>
  <c r="C757" i="11"/>
  <c r="D757" i="11"/>
  <c r="C758" i="11"/>
  <c r="D758" i="11"/>
  <c r="C759" i="11"/>
  <c r="D759" i="11"/>
  <c r="C760" i="11"/>
  <c r="D760" i="11"/>
  <c r="C761" i="11"/>
  <c r="D761" i="11"/>
  <c r="C762" i="11"/>
  <c r="D762" i="11"/>
  <c r="C763" i="11"/>
  <c r="D763" i="11"/>
  <c r="C764" i="11"/>
  <c r="D764" i="11"/>
  <c r="C765" i="11"/>
  <c r="D765" i="11"/>
  <c r="C766" i="11"/>
  <c r="D766" i="11"/>
  <c r="C767" i="11"/>
  <c r="D767" i="11"/>
  <c r="E767" i="11" s="1"/>
  <c r="C768" i="11"/>
  <c r="D768" i="11"/>
  <c r="C769" i="11"/>
  <c r="D769" i="11"/>
  <c r="C770" i="11"/>
  <c r="D770" i="11"/>
  <c r="C771" i="11"/>
  <c r="D771" i="11"/>
  <c r="C772" i="11"/>
  <c r="D772" i="11"/>
  <c r="C773" i="11"/>
  <c r="D773" i="11"/>
  <c r="C774" i="11"/>
  <c r="D774" i="11"/>
  <c r="C775" i="11"/>
  <c r="D775" i="11"/>
  <c r="C776" i="11"/>
  <c r="D776" i="11"/>
  <c r="C777" i="11"/>
  <c r="D777" i="11"/>
  <c r="C778" i="11"/>
  <c r="D778" i="11"/>
  <c r="C779" i="11"/>
  <c r="D779" i="11"/>
  <c r="C780" i="11"/>
  <c r="D780" i="11"/>
  <c r="C781" i="11"/>
  <c r="D781" i="11"/>
  <c r="C782" i="11"/>
  <c r="D782" i="11"/>
  <c r="C783" i="11"/>
  <c r="D783" i="11"/>
  <c r="E783" i="11" s="1"/>
  <c r="C784" i="11"/>
  <c r="D784" i="11"/>
  <c r="C785" i="11"/>
  <c r="D785" i="11"/>
  <c r="C786" i="11"/>
  <c r="D786" i="11"/>
  <c r="C787" i="11"/>
  <c r="D787" i="11"/>
  <c r="C788" i="11"/>
  <c r="D788" i="11"/>
  <c r="C789" i="11"/>
  <c r="D789" i="11"/>
  <c r="C790" i="11"/>
  <c r="D790" i="11"/>
  <c r="C791" i="11"/>
  <c r="D791" i="11"/>
  <c r="C792" i="11"/>
  <c r="D792" i="11"/>
  <c r="C793" i="11"/>
  <c r="D793" i="11"/>
  <c r="C794" i="11"/>
  <c r="D794" i="11"/>
  <c r="C795" i="11"/>
  <c r="D795" i="11"/>
  <c r="C796" i="11"/>
  <c r="D796" i="11"/>
  <c r="C797" i="11"/>
  <c r="D797" i="11"/>
  <c r="C798" i="11"/>
  <c r="D798" i="11"/>
  <c r="C799" i="11"/>
  <c r="D799" i="11"/>
  <c r="C800" i="11"/>
  <c r="D800" i="11"/>
  <c r="C801" i="11"/>
  <c r="D801" i="11"/>
  <c r="C802" i="11"/>
  <c r="D802" i="11"/>
  <c r="C803" i="11"/>
  <c r="D803" i="11"/>
  <c r="C804" i="11"/>
  <c r="D804" i="11"/>
  <c r="C805" i="11"/>
  <c r="D805" i="11"/>
  <c r="C806" i="11"/>
  <c r="D806" i="11"/>
  <c r="C807" i="11"/>
  <c r="D807" i="11"/>
  <c r="C808" i="11"/>
  <c r="D808" i="11"/>
  <c r="C809" i="11"/>
  <c r="D809" i="11"/>
  <c r="C810" i="11"/>
  <c r="D810" i="11"/>
  <c r="C811" i="11"/>
  <c r="D811" i="11"/>
  <c r="C812" i="11"/>
  <c r="D812" i="11"/>
  <c r="C813" i="11"/>
  <c r="D813" i="11"/>
  <c r="C814" i="11"/>
  <c r="D814" i="11"/>
  <c r="C815" i="11"/>
  <c r="D815" i="11"/>
  <c r="C816" i="11"/>
  <c r="D816" i="11"/>
  <c r="C817" i="11"/>
  <c r="D817" i="11"/>
  <c r="C818" i="11"/>
  <c r="D818" i="11"/>
  <c r="C819" i="11"/>
  <c r="D819" i="11"/>
  <c r="C820" i="11"/>
  <c r="D820" i="11"/>
  <c r="C821" i="11"/>
  <c r="D821" i="11"/>
  <c r="C822" i="11"/>
  <c r="D822" i="11"/>
  <c r="C823" i="11"/>
  <c r="D823" i="11"/>
  <c r="C824" i="11"/>
  <c r="D824" i="11"/>
  <c r="C825" i="11"/>
  <c r="D825" i="11"/>
  <c r="C826" i="11"/>
  <c r="D826" i="11"/>
  <c r="C827" i="11"/>
  <c r="D827" i="11"/>
  <c r="C828" i="11"/>
  <c r="D828" i="11"/>
  <c r="C829" i="11"/>
  <c r="D829" i="11"/>
  <c r="C830" i="11"/>
  <c r="D830" i="11"/>
  <c r="C831" i="11"/>
  <c r="D831" i="11"/>
  <c r="C832" i="11"/>
  <c r="D832" i="11"/>
  <c r="C833" i="11"/>
  <c r="D833" i="11"/>
  <c r="C834" i="11"/>
  <c r="D834" i="11"/>
  <c r="C835" i="11"/>
  <c r="D835" i="11"/>
  <c r="C836" i="11"/>
  <c r="D836" i="11"/>
  <c r="C837" i="11"/>
  <c r="D837" i="11"/>
  <c r="C838" i="11"/>
  <c r="D838" i="11"/>
  <c r="C839" i="11"/>
  <c r="D839" i="11"/>
  <c r="C840" i="11"/>
  <c r="D840" i="11"/>
  <c r="C841" i="11"/>
  <c r="D841" i="11"/>
  <c r="E841" i="11" s="1"/>
  <c r="C842" i="11"/>
  <c r="D842" i="11"/>
  <c r="C843" i="11"/>
  <c r="D843" i="11"/>
  <c r="C844" i="11"/>
  <c r="D844" i="11"/>
  <c r="C845" i="11"/>
  <c r="D845" i="11"/>
  <c r="C846" i="11"/>
  <c r="D846" i="11"/>
  <c r="C847" i="11"/>
  <c r="D847" i="11"/>
  <c r="E847" i="11" s="1"/>
  <c r="C848" i="11"/>
  <c r="D848" i="11"/>
  <c r="C849" i="11"/>
  <c r="D849" i="11"/>
  <c r="C850" i="11"/>
  <c r="D850" i="11"/>
  <c r="C851" i="11"/>
  <c r="D851" i="11"/>
  <c r="E851" i="11" s="1"/>
  <c r="C852" i="11"/>
  <c r="D852" i="11"/>
  <c r="C853" i="11"/>
  <c r="D853" i="11"/>
  <c r="C854" i="11"/>
  <c r="D854" i="11"/>
  <c r="C855" i="11"/>
  <c r="D855" i="11"/>
  <c r="C856" i="11"/>
  <c r="D856" i="11"/>
  <c r="C857" i="11"/>
  <c r="D857" i="11"/>
  <c r="C858" i="11"/>
  <c r="D858" i="11"/>
  <c r="C859" i="11"/>
  <c r="D859" i="11"/>
  <c r="E859" i="11" s="1"/>
  <c r="C860" i="11"/>
  <c r="D860" i="11"/>
  <c r="C861" i="11"/>
  <c r="D861" i="11"/>
  <c r="C862" i="11"/>
  <c r="D862" i="11"/>
  <c r="C863" i="11"/>
  <c r="D863" i="11"/>
  <c r="E863" i="11" s="1"/>
  <c r="C864" i="11"/>
  <c r="D864" i="11"/>
  <c r="C865" i="11"/>
  <c r="D865" i="11"/>
  <c r="C866" i="11"/>
  <c r="D866" i="11"/>
  <c r="C867" i="11"/>
  <c r="D867" i="11"/>
  <c r="C868" i="11"/>
  <c r="D868" i="11"/>
  <c r="C869" i="11"/>
  <c r="D869" i="11"/>
  <c r="C870" i="11"/>
  <c r="D870" i="11"/>
  <c r="C871" i="11"/>
  <c r="D871" i="11"/>
  <c r="C872" i="11"/>
  <c r="D872" i="11"/>
  <c r="C873" i="11"/>
  <c r="D873" i="11"/>
  <c r="C874" i="11"/>
  <c r="D874" i="11"/>
  <c r="C875" i="11"/>
  <c r="D875" i="11"/>
  <c r="C876" i="11"/>
  <c r="D876" i="11"/>
  <c r="C877" i="11"/>
  <c r="D877" i="11"/>
  <c r="C878" i="11"/>
  <c r="D878" i="11"/>
  <c r="C879" i="11"/>
  <c r="D879" i="11"/>
  <c r="C880" i="11"/>
  <c r="D880" i="11"/>
  <c r="C881" i="11"/>
  <c r="D881" i="11"/>
  <c r="C882" i="11"/>
  <c r="D882" i="11"/>
  <c r="C883" i="11"/>
  <c r="D883" i="11"/>
  <c r="E883" i="11" s="1"/>
  <c r="C884" i="11"/>
  <c r="D884" i="11"/>
  <c r="C885" i="11"/>
  <c r="D885" i="11"/>
  <c r="C886" i="11"/>
  <c r="D886" i="11"/>
  <c r="C887" i="11"/>
  <c r="D887" i="11"/>
  <c r="E887" i="11" s="1"/>
  <c r="C888" i="11"/>
  <c r="D888" i="11"/>
  <c r="C889" i="11"/>
  <c r="D889" i="11"/>
  <c r="C890" i="11"/>
  <c r="D890" i="11"/>
  <c r="C891" i="11"/>
  <c r="D891" i="11"/>
  <c r="C892" i="11"/>
  <c r="D892" i="11"/>
  <c r="C893" i="11"/>
  <c r="D893" i="11"/>
  <c r="C894" i="11"/>
  <c r="D894" i="11"/>
  <c r="C895" i="11"/>
  <c r="D895" i="11"/>
  <c r="C896" i="11"/>
  <c r="D896" i="11"/>
  <c r="C897" i="11"/>
  <c r="D897" i="11"/>
  <c r="C898" i="11"/>
  <c r="D898" i="11"/>
  <c r="C899" i="11"/>
  <c r="D899" i="11"/>
  <c r="C900" i="11"/>
  <c r="D900" i="11"/>
  <c r="C901" i="11"/>
  <c r="D901" i="11"/>
  <c r="C902" i="11"/>
  <c r="D902" i="11"/>
  <c r="C903" i="11"/>
  <c r="D903" i="11"/>
  <c r="C904" i="11"/>
  <c r="D904" i="11"/>
  <c r="C905" i="11"/>
  <c r="D905" i="11"/>
  <c r="E905" i="11" s="1"/>
  <c r="C906" i="11"/>
  <c r="D906" i="11"/>
  <c r="C907" i="11"/>
  <c r="D907" i="11"/>
  <c r="C908" i="11"/>
  <c r="D908" i="11"/>
  <c r="C909" i="11"/>
  <c r="D909" i="11"/>
  <c r="C910" i="11"/>
  <c r="D910" i="11"/>
  <c r="C911" i="11"/>
  <c r="D911" i="11"/>
  <c r="C912" i="11"/>
  <c r="D912" i="11"/>
  <c r="C913" i="11"/>
  <c r="D913" i="11"/>
  <c r="C914" i="11"/>
  <c r="D914" i="11"/>
  <c r="C915" i="11"/>
  <c r="D915" i="11"/>
  <c r="C916" i="11"/>
  <c r="D916" i="11"/>
  <c r="C917" i="11"/>
  <c r="D917" i="11"/>
  <c r="C918" i="11"/>
  <c r="D918" i="11"/>
  <c r="C919" i="11"/>
  <c r="D919" i="11"/>
  <c r="C920" i="11"/>
  <c r="D920" i="11"/>
  <c r="C921" i="11"/>
  <c r="D921" i="11"/>
  <c r="C922" i="11"/>
  <c r="D922" i="11"/>
  <c r="C923" i="11"/>
  <c r="D923" i="11"/>
  <c r="C924" i="11"/>
  <c r="D924" i="11"/>
  <c r="C925" i="11"/>
  <c r="D925" i="11"/>
  <c r="C926" i="11"/>
  <c r="D926" i="11"/>
  <c r="C927" i="11"/>
  <c r="D927" i="11"/>
  <c r="C928" i="11"/>
  <c r="D928" i="11"/>
  <c r="C929" i="11"/>
  <c r="D929" i="11"/>
  <c r="C930" i="11"/>
  <c r="D930" i="11"/>
  <c r="C931" i="11"/>
  <c r="D931" i="11"/>
  <c r="C932" i="11"/>
  <c r="D932" i="11"/>
  <c r="C933" i="11"/>
  <c r="D933" i="11"/>
  <c r="C934" i="11"/>
  <c r="D934" i="11"/>
  <c r="C935" i="11"/>
  <c r="D935" i="11"/>
  <c r="C936" i="11"/>
  <c r="D936" i="11"/>
  <c r="C937" i="11"/>
  <c r="D937" i="11"/>
  <c r="C938" i="11"/>
  <c r="D938" i="11"/>
  <c r="C939" i="11"/>
  <c r="D939" i="11"/>
  <c r="C940" i="11"/>
  <c r="D940" i="11"/>
  <c r="C941" i="11"/>
  <c r="D941" i="11"/>
  <c r="E941" i="11" s="1"/>
  <c r="C942" i="11"/>
  <c r="D942" i="11"/>
  <c r="C943" i="11"/>
  <c r="D943" i="11"/>
  <c r="C944" i="11"/>
  <c r="D944" i="11"/>
  <c r="C945" i="11"/>
  <c r="D945" i="11"/>
  <c r="C946" i="11"/>
  <c r="D946" i="11"/>
  <c r="C947" i="11"/>
  <c r="D947" i="11"/>
  <c r="C948" i="11"/>
  <c r="D948" i="11"/>
  <c r="C949" i="11"/>
  <c r="D949" i="11"/>
  <c r="C950" i="11"/>
  <c r="D950" i="11"/>
  <c r="C951" i="11"/>
  <c r="D951" i="11"/>
  <c r="C952" i="11"/>
  <c r="D952" i="11"/>
  <c r="C953" i="11"/>
  <c r="D953" i="11"/>
  <c r="C954" i="11"/>
  <c r="D954" i="11"/>
  <c r="C955" i="11"/>
  <c r="D955" i="11"/>
  <c r="C956" i="11"/>
  <c r="D956" i="11"/>
  <c r="C957" i="11"/>
  <c r="D957" i="11"/>
  <c r="C958" i="11"/>
  <c r="D958" i="11"/>
  <c r="C959" i="11"/>
  <c r="D959" i="11"/>
  <c r="C960" i="11"/>
  <c r="D960" i="11"/>
  <c r="C961" i="11"/>
  <c r="D961" i="11"/>
  <c r="C962" i="11"/>
  <c r="D962" i="11"/>
  <c r="C963" i="11"/>
  <c r="D963" i="11"/>
  <c r="C964" i="11"/>
  <c r="D964" i="11"/>
  <c r="C965" i="11"/>
  <c r="D965" i="11"/>
  <c r="C966" i="11"/>
  <c r="D966" i="11"/>
  <c r="C967" i="11"/>
  <c r="D967" i="11"/>
  <c r="C968" i="11"/>
  <c r="D968" i="11"/>
  <c r="C969" i="11"/>
  <c r="D969" i="11"/>
  <c r="C970" i="11"/>
  <c r="D970" i="11"/>
  <c r="C971" i="11"/>
  <c r="D971" i="11"/>
  <c r="C972" i="11"/>
  <c r="D972" i="11"/>
  <c r="C973" i="11"/>
  <c r="D973" i="11"/>
  <c r="C974" i="11"/>
  <c r="D974" i="11"/>
  <c r="C975" i="11"/>
  <c r="D975" i="11"/>
  <c r="C976" i="11"/>
  <c r="D976" i="11"/>
  <c r="C977" i="11"/>
  <c r="D977" i="11"/>
  <c r="C978" i="11"/>
  <c r="D978" i="11"/>
  <c r="C979" i="11"/>
  <c r="D979" i="11"/>
  <c r="C980" i="11"/>
  <c r="D980" i="11"/>
  <c r="C981" i="11"/>
  <c r="D981" i="11"/>
  <c r="C982" i="11"/>
  <c r="D982" i="11"/>
  <c r="C983" i="11"/>
  <c r="D983" i="11"/>
  <c r="C984" i="11"/>
  <c r="D984" i="11"/>
  <c r="C985" i="11"/>
  <c r="D985" i="11"/>
  <c r="C986" i="11"/>
  <c r="D986" i="11"/>
  <c r="C987" i="11"/>
  <c r="D987" i="11"/>
  <c r="E987" i="11" s="1"/>
  <c r="C988" i="11"/>
  <c r="D988" i="11"/>
  <c r="C989" i="11"/>
  <c r="D989" i="11"/>
  <c r="C990" i="11"/>
  <c r="D990" i="11"/>
  <c r="C991" i="11"/>
  <c r="D991" i="11"/>
  <c r="C992" i="11"/>
  <c r="D992" i="11"/>
  <c r="C993" i="11"/>
  <c r="D993" i="11"/>
  <c r="C994" i="11"/>
  <c r="D994" i="11"/>
  <c r="C995" i="11"/>
  <c r="D995" i="11"/>
  <c r="C996" i="11"/>
  <c r="D996" i="11"/>
  <c r="C997" i="11"/>
  <c r="D997" i="11"/>
  <c r="C998" i="11"/>
  <c r="D998" i="11"/>
  <c r="C999" i="11"/>
  <c r="D999" i="11"/>
  <c r="E999" i="11" s="1"/>
  <c r="C1000" i="11"/>
  <c r="D1000" i="11"/>
  <c r="D7" i="11"/>
  <c r="C7" i="11"/>
  <c r="J1003" i="6"/>
  <c r="B23" i="8" s="1"/>
  <c r="I1003" i="6"/>
  <c r="H1003" i="6"/>
  <c r="B11" i="8" s="1"/>
  <c r="E72" i="11" l="1"/>
  <c r="E998" i="12"/>
  <c r="E994" i="12"/>
  <c r="E990" i="12"/>
  <c r="E986" i="12"/>
  <c r="E982" i="12"/>
  <c r="E978" i="12"/>
  <c r="E974" i="12"/>
  <c r="E970" i="12"/>
  <c r="E966" i="12"/>
  <c r="E962" i="12"/>
  <c r="E958" i="12"/>
  <c r="E954" i="12"/>
  <c r="E950" i="12"/>
  <c r="E946" i="12"/>
  <c r="E942" i="12"/>
  <c r="E938" i="12"/>
  <c r="E934" i="12"/>
  <c r="E930" i="12"/>
  <c r="E926" i="12"/>
  <c r="E922" i="12"/>
  <c r="E918" i="12"/>
  <c r="E914" i="12"/>
  <c r="E910" i="12"/>
  <c r="E902" i="12"/>
  <c r="E898" i="12"/>
  <c r="E894" i="12"/>
  <c r="E890" i="12"/>
  <c r="E886" i="12"/>
  <c r="E882" i="12"/>
  <c r="E878" i="12"/>
  <c r="E874" i="12"/>
  <c r="E870" i="12"/>
  <c r="E866" i="12"/>
  <c r="E862" i="12"/>
  <c r="E858" i="12"/>
  <c r="E846" i="12"/>
  <c r="E842" i="12"/>
  <c r="E838" i="12"/>
  <c r="E834" i="12"/>
  <c r="E830" i="12"/>
  <c r="E826" i="12"/>
  <c r="E818" i="12"/>
  <c r="E814" i="12"/>
  <c r="E810" i="12"/>
  <c r="E806" i="12"/>
  <c r="E794" i="12"/>
  <c r="E786" i="12"/>
  <c r="E782" i="12"/>
  <c r="E778" i="12"/>
  <c r="E772" i="12"/>
  <c r="E770" i="12"/>
  <c r="E762" i="12"/>
  <c r="E758" i="12"/>
  <c r="E754" i="12"/>
  <c r="E746" i="12"/>
  <c r="E738" i="12"/>
  <c r="E734" i="12"/>
  <c r="E730" i="12"/>
  <c r="E726" i="12"/>
  <c r="E722" i="12"/>
  <c r="E714" i="12"/>
  <c r="E712" i="12"/>
  <c r="E710" i="12"/>
  <c r="E706" i="12"/>
  <c r="E702" i="12"/>
  <c r="E698" i="12"/>
  <c r="E694" i="12"/>
  <c r="E690" i="12"/>
  <c r="E686" i="12"/>
  <c r="E682" i="12"/>
  <c r="E678" i="12"/>
  <c r="E674" i="12"/>
  <c r="E670" i="12"/>
  <c r="E666" i="12"/>
  <c r="E662" i="12"/>
  <c r="E658" i="12"/>
  <c r="E654" i="12"/>
  <c r="E650" i="12"/>
  <c r="E646" i="12"/>
  <c r="E642" i="12"/>
  <c r="E638" i="12"/>
  <c r="E634" i="12"/>
  <c r="E630" i="12"/>
  <c r="E626" i="12"/>
  <c r="E622" i="12"/>
  <c r="E618" i="12"/>
  <c r="E614" i="12"/>
  <c r="E610" i="12"/>
  <c r="E606" i="12"/>
  <c r="E604" i="12"/>
  <c r="E602" i="12"/>
  <c r="E598" i="12"/>
  <c r="E594" i="12"/>
  <c r="E590" i="12"/>
  <c r="E586" i="12"/>
  <c r="E582" i="12"/>
  <c r="E574" i="12"/>
  <c r="E566" i="12"/>
  <c r="E550" i="12"/>
  <c r="E546" i="12"/>
  <c r="E542" i="12"/>
  <c r="E538" i="12"/>
  <c r="E518" i="12"/>
  <c r="E514" i="12"/>
  <c r="E510" i="12"/>
  <c r="E508" i="12"/>
  <c r="E506" i="12"/>
  <c r="E482" i="12"/>
  <c r="E478" i="12"/>
  <c r="E474" i="12"/>
  <c r="E450" i="12"/>
  <c r="E446" i="12"/>
  <c r="E442" i="12"/>
  <c r="E438" i="12"/>
  <c r="E430" i="12"/>
  <c r="E426" i="12"/>
  <c r="E422" i="12"/>
  <c r="E414" i="12"/>
  <c r="E410" i="12"/>
  <c r="E394" i="12"/>
  <c r="E386" i="12"/>
  <c r="E374" i="12"/>
  <c r="E370" i="12"/>
  <c r="E366" i="12"/>
  <c r="E354" i="12"/>
  <c r="E350" i="12"/>
  <c r="E346" i="12"/>
  <c r="E342" i="12"/>
  <c r="E338" i="12"/>
  <c r="E318" i="12"/>
  <c r="E314" i="12"/>
  <c r="E310" i="12"/>
  <c r="E306" i="12"/>
  <c r="E302" i="12"/>
  <c r="E290" i="12"/>
  <c r="E286" i="12"/>
  <c r="E278" i="12"/>
  <c r="E274" i="12"/>
  <c r="E270" i="12"/>
  <c r="E254" i="12"/>
  <c r="E242" i="12"/>
  <c r="E234" i="12"/>
  <c r="E222" i="12"/>
  <c r="E218" i="12"/>
  <c r="E214" i="12"/>
  <c r="E210" i="12"/>
  <c r="E206" i="12"/>
  <c r="E202" i="12"/>
  <c r="E198" i="12"/>
  <c r="E194" i="12"/>
  <c r="E190" i="12"/>
  <c r="E186" i="12"/>
  <c r="E182" i="12"/>
  <c r="E178" i="12"/>
  <c r="E174" i="12"/>
  <c r="E170" i="12"/>
  <c r="E166" i="12"/>
  <c r="E164" i="12"/>
  <c r="E162" i="12"/>
  <c r="E158" i="12"/>
  <c r="E154" i="12"/>
  <c r="E150" i="12"/>
  <c r="E146" i="12"/>
  <c r="E142" i="12"/>
  <c r="E138" i="12"/>
  <c r="E134" i="12"/>
  <c r="E130" i="12"/>
  <c r="E126" i="12"/>
  <c r="E124" i="12"/>
  <c r="E122" i="12"/>
  <c r="E118" i="12"/>
  <c r="E114" i="12"/>
  <c r="E110" i="12"/>
  <c r="E106" i="12"/>
  <c r="E102" i="12"/>
  <c r="E98" i="12"/>
  <c r="E94" i="12"/>
  <c r="E90" i="12"/>
  <c r="E82" i="12"/>
  <c r="E74" i="12"/>
  <c r="E66" i="12"/>
  <c r="E58" i="12"/>
  <c r="E54" i="12"/>
  <c r="E42" i="12"/>
  <c r="E38" i="12"/>
  <c r="E36" i="12"/>
  <c r="E26" i="12"/>
  <c r="E24" i="12"/>
  <c r="E22" i="12"/>
  <c r="E18" i="12"/>
  <c r="E14" i="12"/>
  <c r="E10" i="12"/>
  <c r="E968" i="13"/>
  <c r="E261" i="11"/>
  <c r="E41" i="11"/>
  <c r="E580" i="11"/>
  <c r="E748" i="13"/>
  <c r="E724" i="13"/>
  <c r="E708" i="13"/>
  <c r="E684" i="13"/>
  <c r="E652" i="13"/>
  <c r="E648" i="13"/>
  <c r="E584" i="13"/>
  <c r="E576" i="13"/>
  <c r="E568" i="13"/>
  <c r="E536" i="13"/>
  <c r="E532" i="13"/>
  <c r="E512" i="13"/>
  <c r="E472" i="13"/>
  <c r="E456" i="13"/>
  <c r="E436" i="13"/>
  <c r="E404" i="13"/>
  <c r="E396" i="13"/>
  <c r="E392" i="13"/>
  <c r="E364" i="13"/>
  <c r="E336" i="13"/>
  <c r="E308" i="13"/>
  <c r="E296" i="13"/>
  <c r="E292" i="13"/>
  <c r="E264" i="13"/>
  <c r="E260" i="13"/>
  <c r="E212" i="13"/>
  <c r="E208" i="13"/>
  <c r="E196" i="13"/>
  <c r="E180" i="13"/>
  <c r="E176" i="13"/>
  <c r="E168" i="13"/>
  <c r="E144" i="13"/>
  <c r="E136" i="13"/>
  <c r="E116" i="13"/>
  <c r="E112" i="13"/>
  <c r="E104" i="13"/>
  <c r="E100" i="13"/>
  <c r="E72" i="13"/>
  <c r="E68" i="13"/>
  <c r="E52" i="13"/>
  <c r="E40" i="13"/>
  <c r="E36" i="13"/>
  <c r="E20" i="13"/>
  <c r="E999" i="13"/>
  <c r="E975" i="13"/>
  <c r="E891" i="13"/>
  <c r="E887" i="13"/>
  <c r="E859" i="13"/>
  <c r="E839" i="13"/>
  <c r="E835" i="13"/>
  <c r="E831" i="13"/>
  <c r="E787" i="13"/>
  <c r="E775" i="13"/>
  <c r="E751" i="13"/>
  <c r="E727" i="13"/>
  <c r="E707" i="13"/>
  <c r="E535" i="13"/>
  <c r="E503" i="13"/>
  <c r="E459" i="13"/>
  <c r="E311" i="13"/>
  <c r="E223" i="13"/>
  <c r="E147" i="13"/>
  <c r="E67" i="13"/>
  <c r="E701" i="11"/>
  <c r="E852" i="13"/>
  <c r="E840" i="13"/>
  <c r="E788" i="13"/>
  <c r="E999" i="12"/>
  <c r="E991" i="12"/>
  <c r="E935" i="12"/>
  <c r="E827" i="12"/>
  <c r="E787" i="12"/>
  <c r="E783" i="12"/>
  <c r="E759" i="12"/>
  <c r="E751" i="12"/>
  <c r="E743" i="12"/>
  <c r="E735" i="12"/>
  <c r="E731" i="12"/>
  <c r="E727" i="12"/>
  <c r="E715" i="12"/>
  <c r="E699" i="12"/>
  <c r="E695" i="12"/>
  <c r="E687" i="12"/>
  <c r="E683" i="12"/>
  <c r="E679" i="12"/>
  <c r="E671" i="12"/>
  <c r="E667" i="12"/>
  <c r="E655" i="12"/>
  <c r="E651" i="12"/>
  <c r="E647" i="12"/>
  <c r="E639" i="12"/>
  <c r="E635" i="12"/>
  <c r="E623" i="12"/>
  <c r="E619" i="12"/>
  <c r="E615" i="12"/>
  <c r="E599" i="12"/>
  <c r="E595" i="12"/>
  <c r="E579" i="12"/>
  <c r="E551" i="12"/>
  <c r="E547" i="12"/>
  <c r="E535" i="12"/>
  <c r="E531" i="12"/>
  <c r="E515" i="12"/>
  <c r="E511" i="12"/>
  <c r="E507" i="12"/>
  <c r="E499" i="12"/>
  <c r="E495" i="12"/>
  <c r="E491" i="12"/>
  <c r="E479" i="12"/>
  <c r="E471" i="12"/>
  <c r="E467" i="12"/>
  <c r="E459" i="12"/>
  <c r="E455" i="12"/>
  <c r="E447" i="12"/>
  <c r="E419" i="12"/>
  <c r="E415" i="12"/>
  <c r="E407" i="12"/>
  <c r="E399" i="12"/>
  <c r="E391" i="12"/>
  <c r="E387" i="12"/>
  <c r="E383" i="12"/>
  <c r="E363" i="12"/>
  <c r="E343" i="12"/>
  <c r="E339" i="12"/>
  <c r="E335" i="12"/>
  <c r="E331" i="12"/>
  <c r="E327" i="12"/>
  <c r="E323" i="12"/>
  <c r="E319" i="12"/>
  <c r="E315" i="12"/>
  <c r="E311" i="12"/>
  <c r="E283" i="12"/>
  <c r="E279" i="12"/>
  <c r="E271" i="12"/>
  <c r="E263" i="12"/>
  <c r="E259" i="12"/>
  <c r="E255" i="12"/>
  <c r="E247" i="12"/>
  <c r="E243" i="12"/>
  <c r="E235" i="12"/>
  <c r="E227" i="12"/>
  <c r="E223" i="12"/>
  <c r="E219" i="12"/>
  <c r="E211" i="12"/>
  <c r="E199" i="12"/>
  <c r="E187" i="12"/>
  <c r="E179" i="12"/>
  <c r="E175" i="12"/>
  <c r="E171" i="12"/>
  <c r="E167" i="12"/>
  <c r="E163" i="12"/>
  <c r="E151" i="12"/>
  <c r="E139" i="12"/>
  <c r="E131" i="12"/>
  <c r="E127" i="12"/>
  <c r="E119" i="12"/>
  <c r="E115" i="12"/>
  <c r="E95" i="12"/>
  <c r="E91" i="12"/>
  <c r="E87" i="12"/>
  <c r="E75" i="12"/>
  <c r="E67" i="12"/>
  <c r="E47" i="12"/>
  <c r="E31" i="12"/>
  <c r="E15" i="12"/>
  <c r="E924" i="11"/>
  <c r="E864" i="11"/>
  <c r="E780" i="11"/>
  <c r="E1000" i="13"/>
  <c r="E988" i="13"/>
  <c r="E980" i="13"/>
  <c r="E972" i="13"/>
  <c r="E964" i="13"/>
  <c r="E892" i="13"/>
  <c r="E968" i="11"/>
  <c r="E856" i="11"/>
  <c r="E788" i="11"/>
  <c r="E956" i="13"/>
  <c r="E952" i="13"/>
  <c r="E948" i="13"/>
  <c r="E940" i="13"/>
  <c r="E936" i="13"/>
  <c r="E932" i="13"/>
  <c r="E924" i="13"/>
  <c r="E916" i="13"/>
  <c r="E912" i="13"/>
  <c r="E908" i="13"/>
  <c r="E904" i="13"/>
  <c r="E900" i="13"/>
  <c r="E896" i="13"/>
  <c r="E888" i="13"/>
  <c r="E880" i="13"/>
  <c r="E876" i="13"/>
  <c r="E872" i="13"/>
  <c r="E868" i="13"/>
  <c r="E864" i="13"/>
  <c r="E860" i="13"/>
  <c r="E848" i="13"/>
  <c r="E836" i="13"/>
  <c r="E832" i="13"/>
  <c r="E828" i="13"/>
  <c r="E820" i="13"/>
  <c r="E816" i="13"/>
  <c r="E812" i="13"/>
  <c r="E808" i="13"/>
  <c r="E804" i="13"/>
  <c r="E800" i="13"/>
  <c r="E796" i="13"/>
  <c r="E780" i="13"/>
  <c r="E768" i="13"/>
  <c r="E764" i="13"/>
  <c r="E760" i="13"/>
  <c r="E756" i="13"/>
  <c r="E752" i="13"/>
  <c r="E744" i="13"/>
  <c r="E740" i="13"/>
  <c r="E736" i="13"/>
  <c r="E732" i="13"/>
  <c r="E728" i="13"/>
  <c r="E720" i="13"/>
  <c r="E716" i="13"/>
  <c r="E712" i="13"/>
  <c r="E700" i="13"/>
  <c r="E692" i="13"/>
  <c r="E688" i="13"/>
  <c r="E680" i="13"/>
  <c r="E676" i="13"/>
  <c r="E672" i="13"/>
  <c r="E668" i="13"/>
  <c r="E664" i="13"/>
  <c r="E660" i="13"/>
  <c r="E656" i="13"/>
  <c r="E636" i="13"/>
  <c r="E632" i="13"/>
  <c r="E628" i="13"/>
  <c r="E624" i="13"/>
  <c r="E620" i="13"/>
  <c r="E608" i="13"/>
  <c r="E604" i="13"/>
  <c r="E600" i="13"/>
  <c r="E596" i="13"/>
  <c r="E592" i="13"/>
  <c r="E588" i="13"/>
  <c r="E572" i="13"/>
  <c r="E560" i="13"/>
  <c r="E556" i="13"/>
  <c r="E552" i="13"/>
  <c r="E548" i="13"/>
  <c r="E544" i="13"/>
  <c r="E540" i="13"/>
  <c r="E528" i="13"/>
  <c r="E524" i="13"/>
  <c r="E520" i="13"/>
  <c r="E516" i="13"/>
  <c r="E504" i="13"/>
  <c r="E500" i="13"/>
  <c r="E496" i="13"/>
  <c r="E492" i="13"/>
  <c r="E488" i="13"/>
  <c r="E480" i="13"/>
  <c r="E460" i="13"/>
  <c r="E448" i="13"/>
  <c r="E444" i="13"/>
  <c r="E440" i="13"/>
  <c r="E432" i="13"/>
  <c r="E428" i="13"/>
  <c r="E424" i="13"/>
  <c r="E416" i="13"/>
  <c r="E412" i="13"/>
  <c r="E408" i="13"/>
  <c r="E400" i="13"/>
  <c r="E388" i="13"/>
  <c r="E384" i="13"/>
  <c r="E380" i="13"/>
  <c r="E376" i="13"/>
  <c r="E372" i="13"/>
  <c r="E368" i="13"/>
  <c r="E356" i="13"/>
  <c r="E352" i="13"/>
  <c r="E348" i="13"/>
  <c r="E344" i="13"/>
  <c r="E332" i="13"/>
  <c r="E328" i="13"/>
  <c r="E324" i="13"/>
  <c r="E320" i="13"/>
  <c r="E316" i="13"/>
  <c r="E312" i="13"/>
  <c r="E300" i="13"/>
  <c r="E288" i="13"/>
  <c r="E284" i="13"/>
  <c r="E280" i="13"/>
  <c r="E276" i="13"/>
  <c r="E272" i="13"/>
  <c r="E268" i="13"/>
  <c r="E256" i="13"/>
  <c r="E252" i="13"/>
  <c r="E248" i="13"/>
  <c r="E240" i="13"/>
  <c r="E228" i="13"/>
  <c r="E224" i="13"/>
  <c r="E220" i="13"/>
  <c r="E216" i="13"/>
  <c r="E204" i="13"/>
  <c r="E192" i="13"/>
  <c r="E188" i="13"/>
  <c r="E184" i="13"/>
  <c r="E172" i="13"/>
  <c r="E160" i="13"/>
  <c r="E156" i="13"/>
  <c r="E152" i="13"/>
  <c r="E140" i="13"/>
  <c r="E128" i="13"/>
  <c r="E124" i="13"/>
  <c r="E120" i="13"/>
  <c r="E108" i="13"/>
  <c r="E96" i="13"/>
  <c r="E92" i="13"/>
  <c r="E88" i="13"/>
  <c r="E76" i="13"/>
  <c r="E64" i="13"/>
  <c r="E60" i="13"/>
  <c r="E56" i="13"/>
  <c r="E44" i="13"/>
  <c r="E32" i="13"/>
  <c r="E28" i="13"/>
  <c r="E24" i="13"/>
  <c r="E12" i="13"/>
  <c r="E648" i="11"/>
  <c r="E644" i="11"/>
  <c r="E596" i="11"/>
  <c r="E520" i="11"/>
  <c r="E508" i="11"/>
  <c r="E436" i="11"/>
  <c r="E432" i="11"/>
  <c r="E372" i="11"/>
  <c r="E320" i="11"/>
  <c r="E284" i="11"/>
  <c r="E280" i="11"/>
  <c r="E252" i="11"/>
  <c r="E232" i="11"/>
  <c r="E228" i="11"/>
  <c r="E200" i="11"/>
  <c r="E196" i="11"/>
  <c r="E172" i="11"/>
  <c r="E164" i="11"/>
  <c r="E144" i="11"/>
  <c r="E140" i="11"/>
  <c r="E76" i="11"/>
  <c r="E48" i="11"/>
  <c r="E44" i="11"/>
  <c r="E24" i="11"/>
  <c r="E20" i="11"/>
  <c r="E16" i="11"/>
  <c r="E150" i="11"/>
  <c r="E621" i="11"/>
  <c r="E561" i="11"/>
  <c r="E445" i="11"/>
  <c r="E389" i="11"/>
  <c r="E333" i="11"/>
  <c r="E329" i="11"/>
  <c r="E313" i="11"/>
  <c r="E305" i="11"/>
  <c r="E269" i="11"/>
  <c r="E265" i="11"/>
  <c r="E249" i="11"/>
  <c r="E61" i="11"/>
  <c r="E21" i="11"/>
  <c r="E594" i="13"/>
  <c r="E546" i="13"/>
  <c r="E538" i="13"/>
  <c r="E82" i="13"/>
  <c r="E58" i="13"/>
  <c r="E30" i="13"/>
  <c r="E25" i="12"/>
  <c r="E21" i="12"/>
  <c r="E17" i="12"/>
  <c r="E13" i="12"/>
  <c r="E377" i="11"/>
  <c r="E181" i="11"/>
  <c r="E109" i="11"/>
  <c r="E832" i="11"/>
  <c r="E808" i="11"/>
  <c r="E804" i="11"/>
  <c r="E768" i="11"/>
  <c r="E724" i="11"/>
  <c r="E716" i="11"/>
  <c r="E712" i="11"/>
  <c r="E704" i="11"/>
  <c r="E680" i="11"/>
  <c r="E668" i="11"/>
  <c r="E664" i="11"/>
  <c r="E652" i="11"/>
  <c r="E636" i="11"/>
  <c r="E632" i="11"/>
  <c r="E616" i="11"/>
  <c r="E604" i="11"/>
  <c r="E572" i="11"/>
  <c r="E568" i="11"/>
  <c r="E556" i="11"/>
  <c r="E536" i="11"/>
  <c r="E532" i="11"/>
  <c r="E504" i="11"/>
  <c r="E480" i="11"/>
  <c r="E468" i="11"/>
  <c r="E456" i="11"/>
  <c r="E448" i="11"/>
  <c r="E428" i="11"/>
  <c r="E416" i="11"/>
  <c r="E392" i="11"/>
  <c r="E384" i="11"/>
  <c r="E360" i="11"/>
  <c r="E340" i="11"/>
  <c r="E336" i="11"/>
  <c r="E328" i="11"/>
  <c r="E316" i="11"/>
  <c r="E308" i="11"/>
  <c r="E296" i="11"/>
  <c r="E292" i="11"/>
  <c r="E288" i="11"/>
  <c r="E276" i="11"/>
  <c r="E268" i="11"/>
  <c r="E260" i="11"/>
  <c r="E256" i="11"/>
  <c r="E248" i="11"/>
  <c r="E244" i="11"/>
  <c r="E240" i="11"/>
  <c r="E236" i="11"/>
  <c r="E224" i="11"/>
  <c r="E220" i="11"/>
  <c r="E216" i="11"/>
  <c r="E212" i="11"/>
  <c r="E208" i="11"/>
  <c r="E204" i="11"/>
  <c r="E192" i="11"/>
  <c r="E188" i="11"/>
  <c r="E184" i="11"/>
  <c r="E180" i="11"/>
  <c r="E176" i="11"/>
  <c r="E160" i="11"/>
  <c r="E156" i="11"/>
  <c r="E152" i="11"/>
  <c r="E148" i="11"/>
  <c r="E136" i="11"/>
  <c r="E132" i="11"/>
  <c r="E128" i="11"/>
  <c r="E124" i="11"/>
  <c r="E120" i="11"/>
  <c r="E112" i="11"/>
  <c r="E92" i="11"/>
  <c r="E88" i="11"/>
  <c r="E84" i="11"/>
  <c r="E80" i="11"/>
  <c r="E56" i="11"/>
  <c r="E52" i="11"/>
  <c r="E40" i="11"/>
  <c r="E12" i="11"/>
  <c r="E519" i="12"/>
  <c r="E998" i="11"/>
  <c r="E990" i="11"/>
  <c r="E970" i="11"/>
  <c r="E958" i="11"/>
  <c r="E946" i="11"/>
  <c r="E934" i="11"/>
  <c r="E922" i="11"/>
  <c r="E910" i="11"/>
  <c r="E890" i="11"/>
  <c r="E878" i="11"/>
  <c r="E858" i="11"/>
  <c r="E826" i="11"/>
  <c r="E802" i="11"/>
  <c r="E786" i="11"/>
  <c r="E742" i="11"/>
  <c r="E730" i="11"/>
  <c r="E714" i="11"/>
  <c r="E725" i="12"/>
  <c r="E986" i="11"/>
  <c r="E974" i="11"/>
  <c r="E966" i="11"/>
  <c r="E954" i="11"/>
  <c r="E942" i="11"/>
  <c r="E930" i="11"/>
  <c r="E918" i="11"/>
  <c r="E906" i="11"/>
  <c r="E874" i="11"/>
  <c r="E854" i="11"/>
  <c r="E822" i="11"/>
  <c r="E798" i="11"/>
  <c r="E758" i="11"/>
  <c r="E738" i="11"/>
  <c r="E726" i="11"/>
  <c r="E718" i="11"/>
  <c r="E937" i="11"/>
  <c r="E994" i="11"/>
  <c r="E978" i="11"/>
  <c r="E962" i="11"/>
  <c r="E950" i="11"/>
  <c r="E938" i="11"/>
  <c r="E926" i="11"/>
  <c r="E914" i="11"/>
  <c r="E902" i="11"/>
  <c r="E886" i="11"/>
  <c r="E882" i="11"/>
  <c r="E850" i="11"/>
  <c r="E818" i="11"/>
  <c r="E790" i="11"/>
  <c r="E770" i="11"/>
  <c r="E750" i="11"/>
  <c r="E734" i="11"/>
  <c r="E722" i="11"/>
  <c r="E1000" i="11"/>
  <c r="E964" i="11"/>
  <c r="E960" i="11"/>
  <c r="E944" i="11"/>
  <c r="E920" i="11"/>
  <c r="E916" i="11"/>
  <c r="E904" i="11"/>
  <c r="E880" i="11"/>
  <c r="E872" i="11"/>
  <c r="E852" i="11"/>
  <c r="G8" i="12"/>
  <c r="E710" i="11"/>
  <c r="E706" i="11"/>
  <c r="E702" i="11"/>
  <c r="E694" i="11"/>
  <c r="E690" i="11"/>
  <c r="E686" i="11"/>
  <c r="E682" i="11"/>
  <c r="E678" i="11"/>
  <c r="E674" i="11"/>
  <c r="E670" i="11"/>
  <c r="E666" i="11"/>
  <c r="E662" i="11"/>
  <c r="E650" i="11"/>
  <c r="E642" i="11"/>
  <c r="E634" i="11"/>
  <c r="E630" i="11"/>
  <c r="E626" i="11"/>
  <c r="E622" i="11"/>
  <c r="E618" i="11"/>
  <c r="E610" i="11"/>
  <c r="E606" i="11"/>
  <c r="E602" i="11"/>
  <c r="E598" i="11"/>
  <c r="E594" i="11"/>
  <c r="E590" i="11"/>
  <c r="E582" i="11"/>
  <c r="E578" i="11"/>
  <c r="E574" i="11"/>
  <c r="E570" i="11"/>
  <c r="E566" i="11"/>
  <c r="E562" i="11"/>
  <c r="E558" i="11"/>
  <c r="E550" i="11"/>
  <c r="E546" i="11"/>
  <c r="E542" i="11"/>
  <c r="E538" i="11"/>
  <c r="E534" i="11"/>
  <c r="E530" i="11"/>
  <c r="E506" i="11"/>
  <c r="E502" i="11"/>
  <c r="E498" i="11"/>
  <c r="E482" i="11"/>
  <c r="E474" i="11"/>
  <c r="E470" i="11"/>
  <c r="E466" i="11"/>
  <c r="E462" i="11"/>
  <c r="E450" i="11"/>
  <c r="E446" i="11"/>
  <c r="E442" i="11"/>
  <c r="E438" i="11"/>
  <c r="E434" i="11"/>
  <c r="E430" i="11"/>
  <c r="E414" i="11"/>
  <c r="E406" i="11"/>
  <c r="E402" i="11"/>
  <c r="E390" i="11"/>
  <c r="E386" i="11"/>
  <c r="E382" i="11"/>
  <c r="E374" i="11"/>
  <c r="E366" i="11"/>
  <c r="E358" i="11"/>
  <c r="E354" i="11"/>
  <c r="E350" i="11"/>
  <c r="E342" i="11"/>
  <c r="E334" i="11"/>
  <c r="E330" i="11"/>
  <c r="E326" i="11"/>
  <c r="E318" i="11"/>
  <c r="E310" i="11"/>
  <c r="E302" i="11"/>
  <c r="E298" i="11"/>
  <c r="E294" i="11"/>
  <c r="E270" i="11"/>
  <c r="H9" i="11"/>
  <c r="E996" i="13"/>
  <c r="E844" i="13"/>
  <c r="E836" i="11"/>
  <c r="E736" i="11"/>
  <c r="E676" i="11"/>
  <c r="E472" i="11"/>
  <c r="E408" i="11"/>
  <c r="E352" i="11"/>
  <c r="E992" i="11"/>
  <c r="E988" i="11"/>
  <c r="E984" i="11"/>
  <c r="E980" i="11"/>
  <c r="E976" i="11"/>
  <c r="E972" i="11"/>
  <c r="E956" i="11"/>
  <c r="E952" i="11"/>
  <c r="E948" i="11"/>
  <c r="E940" i="11"/>
  <c r="E936" i="11"/>
  <c r="E932" i="11"/>
  <c r="E928" i="11"/>
  <c r="E912" i="11"/>
  <c r="E908" i="11"/>
  <c r="E900" i="11"/>
  <c r="E896" i="11"/>
  <c r="E892" i="11"/>
  <c r="E888" i="11"/>
  <c r="E884" i="11"/>
  <c r="E876" i="11"/>
  <c r="E868" i="11"/>
  <c r="E860" i="11"/>
  <c r="E848" i="11"/>
  <c r="E844" i="11"/>
  <c r="E840" i="11"/>
  <c r="E828" i="11"/>
  <c r="E824" i="11"/>
  <c r="E820" i="11"/>
  <c r="E816" i="11"/>
  <c r="E800" i="11"/>
  <c r="E796" i="11"/>
  <c r="E792" i="11"/>
  <c r="E784" i="11"/>
  <c r="E776" i="11"/>
  <c r="E772" i="11"/>
  <c r="E764" i="11"/>
  <c r="E760" i="11"/>
  <c r="E756" i="11"/>
  <c r="E752" i="11"/>
  <c r="E740" i="11"/>
  <c r="E732" i="11"/>
  <c r="E728" i="11"/>
  <c r="E720" i="11"/>
  <c r="E708" i="11"/>
  <c r="E700" i="11"/>
  <c r="E696" i="11"/>
  <c r="E692" i="11"/>
  <c r="E688" i="11"/>
  <c r="E684" i="11"/>
  <c r="E672" i="11"/>
  <c r="E660" i="11"/>
  <c r="E656" i="11"/>
  <c r="E640" i="11"/>
  <c r="E628" i="11"/>
  <c r="E624" i="11"/>
  <c r="E620" i="11"/>
  <c r="E612" i="11"/>
  <c r="E608" i="11"/>
  <c r="E600" i="11"/>
  <c r="E592" i="11"/>
  <c r="E588" i="11"/>
  <c r="E584" i="11"/>
  <c r="E576" i="11"/>
  <c r="E564" i="11"/>
  <c r="E560" i="11"/>
  <c r="E552" i="11"/>
  <c r="E548" i="11"/>
  <c r="E544" i="11"/>
  <c r="E540" i="11"/>
  <c r="E528" i="11"/>
  <c r="E524" i="11"/>
  <c r="E516" i="11"/>
  <c r="E512" i="11"/>
  <c r="E500" i="11"/>
  <c r="E496" i="11"/>
  <c r="E492" i="11"/>
  <c r="E488" i="11"/>
  <c r="E476" i="11"/>
  <c r="E464" i="11"/>
  <c r="E452" i="11"/>
  <c r="E444" i="11"/>
  <c r="E440" i="11"/>
  <c r="E420" i="11"/>
  <c r="E412" i="11"/>
  <c r="E404" i="11"/>
  <c r="E400" i="11"/>
  <c r="E396" i="11"/>
  <c r="E388" i="11"/>
  <c r="E380" i="11"/>
  <c r="E376" i="11"/>
  <c r="E368" i="11"/>
  <c r="E364" i="11"/>
  <c r="E356" i="11"/>
  <c r="E348" i="11"/>
  <c r="E344" i="11"/>
  <c r="E332" i="11"/>
  <c r="E324" i="11"/>
  <c r="E312" i="11"/>
  <c r="E304" i="11"/>
  <c r="E300" i="11"/>
  <c r="E272" i="11"/>
  <c r="E992" i="12"/>
  <c r="E948" i="12"/>
  <c r="E936" i="12"/>
  <c r="E840" i="12"/>
  <c r="E800" i="12"/>
  <c r="E780" i="12"/>
  <c r="E740" i="12"/>
  <c r="E704" i="12"/>
  <c r="E648" i="12"/>
  <c r="E636" i="12"/>
  <c r="E592" i="12"/>
  <c r="E588" i="12"/>
  <c r="E560" i="12"/>
  <c r="E556" i="12"/>
  <c r="E540" i="12"/>
  <c r="E484" i="12"/>
  <c r="E456" i="12"/>
  <c r="E452" i="12"/>
  <c r="E436" i="12"/>
  <c r="E432" i="12"/>
  <c r="E412" i="12"/>
  <c r="E372" i="12"/>
  <c r="E364" i="12"/>
  <c r="E348" i="12"/>
  <c r="E336" i="12"/>
  <c r="E312" i="12"/>
  <c r="E292" i="12"/>
  <c r="E256" i="12"/>
  <c r="E220" i="12"/>
  <c r="E204" i="12"/>
  <c r="E172" i="12"/>
  <c r="E120" i="12"/>
  <c r="E116" i="12"/>
  <c r="E76" i="12"/>
  <c r="E68" i="12"/>
  <c r="E48" i="12"/>
  <c r="E44" i="12"/>
  <c r="E40" i="12"/>
  <c r="E8" i="11"/>
  <c r="G33" i="13"/>
  <c r="E981" i="11"/>
  <c r="E965" i="11"/>
  <c r="E957" i="11"/>
  <c r="E885" i="11"/>
  <c r="E861" i="11"/>
  <c r="E849" i="11"/>
  <c r="E837" i="11"/>
  <c r="E737" i="11"/>
  <c r="E689" i="11"/>
  <c r="E673" i="11"/>
  <c r="E669" i="11"/>
  <c r="E661" i="11"/>
  <c r="E657" i="11"/>
  <c r="E653" i="11"/>
  <c r="E649" i="11"/>
  <c r="E641" i="11"/>
  <c r="E633" i="11"/>
  <c r="E617" i="11"/>
  <c r="E605" i="11"/>
  <c r="E581" i="11"/>
  <c r="E577" i="11"/>
  <c r="E565" i="11"/>
  <c r="E549" i="11"/>
  <c r="E521" i="11"/>
  <c r="E517" i="11"/>
  <c r="E485" i="11"/>
  <c r="E481" i="11"/>
  <c r="E469" i="11"/>
  <c r="E461" i="11"/>
  <c r="E449" i="11"/>
  <c r="E421" i="11"/>
  <c r="E409" i="11"/>
  <c r="E393" i="11"/>
  <c r="E385" i="11"/>
  <c r="E365" i="11"/>
  <c r="E361" i="11"/>
  <c r="E297" i="11"/>
  <c r="E289" i="11"/>
  <c r="E277" i="11"/>
  <c r="E221" i="11"/>
  <c r="E205" i="11"/>
  <c r="E201" i="11"/>
  <c r="E169" i="11"/>
  <c r="E157" i="11"/>
  <c r="E153" i="11"/>
  <c r="E141" i="11"/>
  <c r="E137" i="11"/>
  <c r="E129" i="11"/>
  <c r="E125" i="11"/>
  <c r="E101" i="11"/>
  <c r="E93" i="11"/>
  <c r="E77" i="11"/>
  <c r="E65" i="11"/>
  <c r="E49" i="11"/>
  <c r="E33" i="11"/>
  <c r="E29" i="11"/>
  <c r="E17" i="11"/>
  <c r="E214" i="11"/>
  <c r="E190" i="11"/>
  <c r="E70" i="11"/>
  <c r="E38" i="11"/>
  <c r="E905" i="13"/>
  <c r="E825" i="13"/>
  <c r="E797" i="13"/>
  <c r="E789" i="13"/>
  <c r="E709" i="13"/>
  <c r="E569" i="13"/>
  <c r="E545" i="13"/>
  <c r="E505" i="13"/>
  <c r="E465" i="13"/>
  <c r="E445" i="13"/>
  <c r="E353" i="13"/>
  <c r="E333" i="13"/>
  <c r="E213" i="13"/>
  <c r="E105" i="13"/>
  <c r="E69" i="13"/>
  <c r="E57" i="13"/>
  <c r="E984" i="12"/>
  <c r="E928" i="12"/>
  <c r="E920" i="12"/>
  <c r="E900" i="12"/>
  <c r="E888" i="12"/>
  <c r="E880" i="12"/>
  <c r="E868" i="12"/>
  <c r="E860" i="12"/>
  <c r="E848" i="12"/>
  <c r="E816" i="12"/>
  <c r="E812" i="12"/>
  <c r="E792" i="12"/>
  <c r="E768" i="12"/>
  <c r="E756" i="12"/>
  <c r="E744" i="12"/>
  <c r="E732" i="12"/>
  <c r="E676" i="12"/>
  <c r="E672" i="12"/>
  <c r="E660" i="12"/>
  <c r="E628" i="12"/>
  <c r="E596" i="12"/>
  <c r="E584" i="12"/>
  <c r="E576" i="12"/>
  <c r="E568" i="12"/>
  <c r="E552" i="12"/>
  <c r="E516" i="12"/>
  <c r="E500" i="12"/>
  <c r="E472" i="12"/>
  <c r="E440" i="12"/>
  <c r="E420" i="12"/>
  <c r="E400" i="12"/>
  <c r="E380" i="12"/>
  <c r="E376" i="12"/>
  <c r="E332" i="12"/>
  <c r="E300" i="12"/>
  <c r="E280" i="12"/>
  <c r="E272" i="12"/>
  <c r="E268" i="12"/>
  <c r="E252" i="12"/>
  <c r="E240" i="12"/>
  <c r="E228" i="12"/>
  <c r="E216" i="12"/>
  <c r="E184" i="12"/>
  <c r="E148" i="12"/>
  <c r="E144" i="12"/>
  <c r="E100" i="12"/>
  <c r="E72" i="12"/>
  <c r="E52" i="12"/>
  <c r="E28" i="12"/>
  <c r="E20" i="12"/>
  <c r="E917" i="13"/>
  <c r="E877" i="13"/>
  <c r="E809" i="13"/>
  <c r="E773" i="13"/>
  <c r="E557" i="13"/>
  <c r="E254" i="11"/>
  <c r="E250" i="11"/>
  <c r="E246" i="11"/>
  <c r="E242" i="11"/>
  <c r="E238" i="11"/>
  <c r="E234" i="11"/>
  <c r="E1000" i="12"/>
  <c r="E996" i="12"/>
  <c r="E988" i="12"/>
  <c r="E980" i="12"/>
  <c r="E976" i="12"/>
  <c r="E972" i="12"/>
  <c r="E968" i="12"/>
  <c r="E964" i="12"/>
  <c r="E960" i="12"/>
  <c r="E956" i="12"/>
  <c r="E952" i="12"/>
  <c r="E944" i="12"/>
  <c r="E940" i="12"/>
  <c r="E932" i="12"/>
  <c r="E924" i="12"/>
  <c r="E916" i="12"/>
  <c r="E912" i="12"/>
  <c r="E908" i="12"/>
  <c r="E904" i="12"/>
  <c r="E896" i="12"/>
  <c r="E892" i="12"/>
  <c r="E884" i="12"/>
  <c r="E876" i="12"/>
  <c r="E872" i="12"/>
  <c r="E864" i="12"/>
  <c r="E856" i="12"/>
  <c r="E852" i="12"/>
  <c r="E844" i="12"/>
  <c r="E836" i="12"/>
  <c r="E832" i="12"/>
  <c r="E828" i="12"/>
  <c r="E824" i="12"/>
  <c r="E820" i="12"/>
  <c r="E808" i="12"/>
  <c r="E804" i="12"/>
  <c r="E796" i="12"/>
  <c r="E788" i="12"/>
  <c r="E784" i="12"/>
  <c r="E776" i="12"/>
  <c r="E764" i="12"/>
  <c r="E760" i="12"/>
  <c r="E752" i="12"/>
  <c r="E748" i="12"/>
  <c r="E736" i="12"/>
  <c r="E728" i="12"/>
  <c r="E724" i="12"/>
  <c r="E720" i="12"/>
  <c r="E716" i="12"/>
  <c r="E708" i="12"/>
  <c r="E700" i="12"/>
  <c r="E696" i="12"/>
  <c r="E692" i="12"/>
  <c r="E680" i="12"/>
  <c r="E668" i="12"/>
  <c r="E664" i="12"/>
  <c r="E644" i="12"/>
  <c r="E640" i="12"/>
  <c r="E632" i="12"/>
  <c r="E616" i="12"/>
  <c r="E612" i="12"/>
  <c r="E608" i="12"/>
  <c r="E600" i="12"/>
  <c r="E580" i="12"/>
  <c r="E572" i="12"/>
  <c r="E564" i="12"/>
  <c r="E548" i="12"/>
  <c r="E544" i="12"/>
  <c r="E536" i="12"/>
  <c r="E532" i="12"/>
  <c r="E520" i="12"/>
  <c r="E512" i="12"/>
  <c r="E504" i="12"/>
  <c r="E488" i="12"/>
  <c r="E480" i="12"/>
  <c r="E476" i="12"/>
  <c r="E468" i="12"/>
  <c r="E464" i="12"/>
  <c r="E448" i="12"/>
  <c r="E444" i="12"/>
  <c r="E428" i="12"/>
  <c r="E424" i="12"/>
  <c r="E416" i="12"/>
  <c r="E408" i="12"/>
  <c r="E404" i="12"/>
  <c r="E396" i="12"/>
  <c r="E392" i="12"/>
  <c r="E388" i="12"/>
  <c r="E384" i="12"/>
  <c r="E368" i="12"/>
  <c r="E360" i="12"/>
  <c r="E344" i="12"/>
  <c r="E340" i="12"/>
  <c r="E328" i="12"/>
  <c r="E320" i="12"/>
  <c r="E316" i="12"/>
  <c r="E304" i="12"/>
  <c r="E288" i="12"/>
  <c r="E284" i="12"/>
  <c r="E276" i="12"/>
  <c r="E264" i="12"/>
  <c r="E260" i="12"/>
  <c r="E248" i="12"/>
  <c r="E244" i="12"/>
  <c r="E236" i="12"/>
  <c r="E232" i="12"/>
  <c r="E224" i="12"/>
  <c r="E212" i="12"/>
  <c r="E208" i="12"/>
  <c r="E200" i="12"/>
  <c r="E196" i="12"/>
  <c r="E192" i="12"/>
  <c r="E188" i="12"/>
  <c r="E180" i="12"/>
  <c r="E156" i="12"/>
  <c r="E152" i="12"/>
  <c r="E140" i="12"/>
  <c r="E136" i="12"/>
  <c r="E132" i="12"/>
  <c r="E128" i="12"/>
  <c r="E108" i="12"/>
  <c r="E92" i="12"/>
  <c r="E88" i="12"/>
  <c r="E84" i="12"/>
  <c r="E80" i="12"/>
  <c r="E64" i="12"/>
  <c r="E60" i="12"/>
  <c r="E56" i="12"/>
  <c r="E32" i="12"/>
  <c r="E993" i="11"/>
  <c r="E989" i="11"/>
  <c r="E985" i="11"/>
  <c r="E977" i="11"/>
  <c r="E973" i="11"/>
  <c r="E969" i="11"/>
  <c r="E961" i="11"/>
  <c r="E953" i="11"/>
  <c r="E949" i="11"/>
  <c r="E929" i="11"/>
  <c r="E921" i="11"/>
  <c r="E917" i="11"/>
  <c r="E913" i="11"/>
  <c r="E909" i="11"/>
  <c r="E897" i="11"/>
  <c r="E893" i="11"/>
  <c r="E881" i="11"/>
  <c r="E877" i="11"/>
  <c r="E869" i="11"/>
  <c r="E857" i="11"/>
  <c r="E845" i="11"/>
  <c r="E833" i="11"/>
  <c r="E829" i="11"/>
  <c r="E825" i="11"/>
  <c r="E821" i="11"/>
  <c r="E817" i="11"/>
  <c r="E813" i="11"/>
  <c r="E809" i="11"/>
  <c r="E805" i="11"/>
  <c r="E797" i="11"/>
  <c r="E793" i="11"/>
  <c r="E781" i="11"/>
  <c r="E777" i="11"/>
  <c r="E773" i="11"/>
  <c r="E769" i="11"/>
  <c r="E765" i="11"/>
  <c r="E761" i="11"/>
  <c r="E757" i="11"/>
  <c r="E753" i="11"/>
  <c r="E745" i="11"/>
  <c r="E741" i="11"/>
  <c r="E725" i="11"/>
  <c r="E721" i="11"/>
  <c r="E717" i="11"/>
  <c r="E713" i="11"/>
  <c r="E705" i="11"/>
  <c r="E697" i="11"/>
  <c r="E693" i="11"/>
  <c r="E685" i="11"/>
  <c r="E681" i="11"/>
  <c r="E677" i="11"/>
  <c r="E665" i="11"/>
  <c r="E629" i="11"/>
  <c r="E625" i="11"/>
  <c r="E613" i="11"/>
  <c r="E609" i="11"/>
  <c r="E601" i="11"/>
  <c r="E597" i="11"/>
  <c r="E593" i="11"/>
  <c r="E585" i="11"/>
  <c r="E573" i="11"/>
  <c r="E569" i="11"/>
  <c r="E557" i="11"/>
  <c r="E553" i="11"/>
  <c r="E545" i="11"/>
  <c r="E541" i="11"/>
  <c r="E537" i="11"/>
  <c r="E525" i="11"/>
  <c r="E513" i="11"/>
  <c r="E509" i="11"/>
  <c r="E505" i="11"/>
  <c r="E501" i="11"/>
  <c r="E497" i="11"/>
  <c r="E493" i="11"/>
  <c r="E489" i="11"/>
  <c r="E477" i="11"/>
  <c r="E465" i="11"/>
  <c r="E457" i="11"/>
  <c r="E441" i="11"/>
  <c r="E437" i="11"/>
  <c r="E433" i="11"/>
  <c r="E429" i="11"/>
  <c r="E425" i="11"/>
  <c r="E417" i="11"/>
  <c r="E413" i="11"/>
  <c r="E401" i="11"/>
  <c r="E397" i="11"/>
  <c r="E381" i="11"/>
  <c r="E369" i="11"/>
  <c r="E353" i="11"/>
  <c r="E345" i="11"/>
  <c r="E341" i="11"/>
  <c r="E337" i="11"/>
  <c r="E321" i="11"/>
  <c r="E309" i="11"/>
  <c r="E301" i="11"/>
  <c r="E285" i="11"/>
  <c r="E281" i="11"/>
  <c r="E273" i="11"/>
  <c r="E257" i="11"/>
  <c r="E253" i="11"/>
  <c r="E245" i="11"/>
  <c r="E237" i="11"/>
  <c r="E233" i="11"/>
  <c r="E225" i="11"/>
  <c r="E217" i="11"/>
  <c r="E213" i="11"/>
  <c r="E209" i="11"/>
  <c r="E197" i="11"/>
  <c r="E193" i="11"/>
  <c r="E189" i="11"/>
  <c r="E185" i="11"/>
  <c r="E177" i="11"/>
  <c r="E173" i="11"/>
  <c r="E165" i="11"/>
  <c r="E161" i="11"/>
  <c r="E149" i="11"/>
  <c r="E145" i="11"/>
  <c r="E133" i="11"/>
  <c r="E121" i="11"/>
  <c r="E117" i="11"/>
  <c r="E113" i="11"/>
  <c r="E105" i="11"/>
  <c r="E97" i="11"/>
  <c r="E89" i="11"/>
  <c r="E85" i="11"/>
  <c r="E81" i="11"/>
  <c r="E73" i="11"/>
  <c r="E69" i="11"/>
  <c r="E57" i="11"/>
  <c r="E53" i="11"/>
  <c r="E45" i="11"/>
  <c r="E37" i="11"/>
  <c r="E25" i="11"/>
  <c r="E13" i="11"/>
  <c r="E989" i="13"/>
  <c r="E981" i="13"/>
  <c r="E957" i="13"/>
  <c r="E941" i="13"/>
  <c r="E913" i="13"/>
  <c r="E865" i="13"/>
  <c r="E833" i="13"/>
  <c r="E793" i="13"/>
  <c r="E757" i="13"/>
  <c r="E737" i="13"/>
  <c r="E701" i="13"/>
  <c r="E553" i="13"/>
  <c r="E533" i="13"/>
  <c r="E509" i="13"/>
  <c r="E477" i="13"/>
  <c r="E393" i="13"/>
  <c r="E349" i="13"/>
  <c r="E341" i="13"/>
  <c r="E305" i="13"/>
  <c r="E281" i="13"/>
  <c r="E257" i="13"/>
  <c r="E197" i="13"/>
  <c r="E169" i="13"/>
  <c r="E149" i="13"/>
  <c r="E137" i="13"/>
  <c r="E129" i="13"/>
  <c r="E121" i="13"/>
  <c r="E89" i="13"/>
  <c r="E73" i="13"/>
  <c r="E45" i="13"/>
  <c r="E41" i="13"/>
  <c r="E37" i="13"/>
  <c r="E25" i="13"/>
  <c r="E985" i="13"/>
  <c r="E965" i="13"/>
  <c r="E945" i="13"/>
  <c r="E929" i="13"/>
  <c r="E909" i="13"/>
  <c r="E889" i="13"/>
  <c r="E873" i="13"/>
  <c r="E861" i="13"/>
  <c r="E805" i="13"/>
  <c r="E729" i="13"/>
  <c r="E713" i="13"/>
  <c r="E677" i="13"/>
  <c r="E661" i="13"/>
  <c r="E581" i="13"/>
  <c r="E485" i="13"/>
  <c r="E453" i="13"/>
  <c r="E413" i="13"/>
  <c r="E17" i="13"/>
  <c r="E993" i="13"/>
  <c r="E977" i="13"/>
  <c r="E969" i="13"/>
  <c r="E933" i="13"/>
  <c r="E921" i="13"/>
  <c r="E881" i="13"/>
  <c r="E853" i="13"/>
  <c r="E829" i="13"/>
  <c r="E777" i="13"/>
  <c r="E761" i="13"/>
  <c r="E645" i="13"/>
  <c r="E549" i="13"/>
  <c r="E513" i="13"/>
  <c r="E501" i="13"/>
  <c r="E457" i="13"/>
  <c r="E433" i="13"/>
  <c r="E417" i="13"/>
  <c r="E381" i="13"/>
  <c r="E369" i="13"/>
  <c r="E345" i="13"/>
  <c r="E325" i="13"/>
  <c r="E309" i="13"/>
  <c r="E289" i="13"/>
  <c r="E249" i="13"/>
  <c r="E229" i="13"/>
  <c r="E217" i="13"/>
  <c r="E185" i="13"/>
  <c r="E157" i="13"/>
  <c r="E141" i="13"/>
  <c r="E125" i="13"/>
  <c r="E117" i="13"/>
  <c r="E101" i="13"/>
  <c r="E77" i="13"/>
  <c r="E427" i="11"/>
  <c r="G771" i="12"/>
  <c r="E996" i="11"/>
  <c r="E230" i="11"/>
  <c r="E226" i="11"/>
  <c r="E222" i="11"/>
  <c r="E218" i="11"/>
  <c r="E210" i="11"/>
  <c r="E206" i="11"/>
  <c r="E202" i="11"/>
  <c r="E198" i="11"/>
  <c r="E194" i="11"/>
  <c r="E186" i="11"/>
  <c r="E182" i="11"/>
  <c r="E178" i="11"/>
  <c r="E174" i="11"/>
  <c r="E170" i="11"/>
  <c r="E166" i="11"/>
  <c r="E162" i="11"/>
  <c r="E158" i="11"/>
  <c r="E154" i="11"/>
  <c r="E146" i="11"/>
  <c r="E142" i="11"/>
  <c r="E138" i="11"/>
  <c r="E134" i="11"/>
  <c r="E130" i="11"/>
  <c r="E126" i="11"/>
  <c r="E122" i="11"/>
  <c r="E118" i="11"/>
  <c r="E114" i="11"/>
  <c r="E110" i="11"/>
  <c r="E106" i="11"/>
  <c r="E102" i="11"/>
  <c r="E98" i="11"/>
  <c r="E94" i="11"/>
  <c r="E90" i="11"/>
  <c r="E86" i="11"/>
  <c r="E82" i="11"/>
  <c r="E78" i="11"/>
  <c r="E74" i="11"/>
  <c r="E66" i="11"/>
  <c r="E62" i="11"/>
  <c r="E58" i="11"/>
  <c r="E54" i="11"/>
  <c r="E50" i="11"/>
  <c r="E46" i="11"/>
  <c r="E42" i="11"/>
  <c r="E34" i="11"/>
  <c r="E30" i="11"/>
  <c r="E26" i="11"/>
  <c r="E22" i="11"/>
  <c r="E18" i="11"/>
  <c r="E14" i="11"/>
  <c r="E993" i="12"/>
  <c r="E985" i="12"/>
  <c r="E917" i="12"/>
  <c r="E901" i="12"/>
  <c r="E998" i="13"/>
  <c r="E994" i="13"/>
  <c r="E990" i="13"/>
  <c r="E986" i="13"/>
  <c r="E982" i="13"/>
  <c r="E978" i="13"/>
  <c r="E974" i="13"/>
  <c r="E970" i="13"/>
  <c r="E966" i="13"/>
  <c r="E962" i="13"/>
  <c r="E958" i="13"/>
  <c r="E954" i="13"/>
  <c r="E950" i="13"/>
  <c r="E946" i="13"/>
  <c r="E942" i="13"/>
  <c r="E938" i="13"/>
  <c r="E934" i="13"/>
  <c r="E930" i="13"/>
  <c r="E926" i="13"/>
  <c r="E922" i="13"/>
  <c r="E918" i="13"/>
  <c r="E914" i="13"/>
  <c r="E902" i="13"/>
  <c r="E898" i="13"/>
  <c r="E882" i="13"/>
  <c r="E878" i="13"/>
  <c r="E870" i="13"/>
  <c r="E866" i="13"/>
  <c r="E862" i="13"/>
  <c r="E850" i="13"/>
  <c r="E846" i="13"/>
  <c r="E838" i="13"/>
  <c r="E834" i="13"/>
  <c r="E830" i="13"/>
  <c r="E818" i="13"/>
  <c r="E814" i="13"/>
  <c r="E806" i="13"/>
  <c r="E802" i="13"/>
  <c r="E798" i="13"/>
  <c r="E790" i="13"/>
  <c r="E786" i="13"/>
  <c r="E762" i="13"/>
  <c r="E754" i="13"/>
  <c r="E750" i="13"/>
  <c r="E734" i="13"/>
  <c r="E730" i="13"/>
  <c r="E722" i="13"/>
  <c r="E718" i="13"/>
  <c r="E698" i="13"/>
  <c r="E694" i="13"/>
  <c r="E690" i="13"/>
  <c r="E686" i="13"/>
  <c r="E682" i="13"/>
  <c r="E678" i="13"/>
  <c r="E674" i="13"/>
  <c r="E670" i="13"/>
  <c r="E666" i="13"/>
  <c r="E662" i="13"/>
  <c r="E658" i="13"/>
  <c r="E654" i="13"/>
  <c r="E650" i="13"/>
  <c r="E646" i="13"/>
  <c r="E642" i="13"/>
  <c r="E638" i="13"/>
  <c r="E634" i="13"/>
  <c r="E630" i="13"/>
  <c r="E626" i="13"/>
  <c r="E622" i="13"/>
  <c r="E618" i="13"/>
  <c r="E614" i="13"/>
  <c r="E610" i="13"/>
  <c r="E606" i="13"/>
  <c r="E602" i="13"/>
  <c r="E598" i="13"/>
  <c r="E590" i="13"/>
  <c r="E586" i="13"/>
  <c r="E582" i="13"/>
  <c r="E578" i="13"/>
  <c r="E574" i="13"/>
  <c r="E570" i="13"/>
  <c r="E566" i="13"/>
  <c r="E562" i="13"/>
  <c r="E558" i="13"/>
  <c r="E554" i="13"/>
  <c r="E550" i="13"/>
  <c r="E542" i="13"/>
  <c r="E534" i="13"/>
  <c r="E530" i="13"/>
  <c r="E526" i="13"/>
  <c r="E522" i="13"/>
  <c r="E518" i="13"/>
  <c r="E514" i="13"/>
  <c r="E510" i="13"/>
  <c r="E506" i="13"/>
  <c r="E502" i="13"/>
  <c r="E498" i="13"/>
  <c r="E494" i="13"/>
  <c r="E490" i="13"/>
  <c r="E486" i="13"/>
  <c r="E482" i="13"/>
  <c r="E478" i="13"/>
  <c r="E474" i="13"/>
  <c r="E470" i="13"/>
  <c r="E466" i="13"/>
  <c r="E462" i="13"/>
  <c r="E458" i="13"/>
  <c r="E454" i="13"/>
  <c r="E450" i="13"/>
  <c r="E947" i="12"/>
  <c r="E919" i="12"/>
  <c r="E823" i="12"/>
  <c r="E955" i="13"/>
  <c r="E903" i="13"/>
  <c r="E811" i="13"/>
  <c r="E735" i="13"/>
  <c r="E687" i="13"/>
  <c r="E647" i="13"/>
  <c r="E635" i="13"/>
  <c r="E631" i="13"/>
  <c r="E627" i="13"/>
  <c r="E623" i="13"/>
  <c r="E619" i="13"/>
  <c r="E615" i="13"/>
  <c r="E603" i="13"/>
  <c r="E591" i="13"/>
  <c r="E587" i="13"/>
  <c r="E583" i="13"/>
  <c r="E575" i="13"/>
  <c r="E571" i="13"/>
  <c r="E555" i="13"/>
  <c r="E543" i="13"/>
  <c r="E531" i="13"/>
  <c r="E491" i="13"/>
  <c r="E483" i="13"/>
  <c r="E479" i="13"/>
  <c r="E443" i="13"/>
  <c r="E427" i="13"/>
  <c r="E411" i="13"/>
  <c r="E403" i="13"/>
  <c r="E375" i="13"/>
  <c r="E446" i="13"/>
  <c r="E442" i="13"/>
  <c r="E438" i="13"/>
  <c r="E434" i="13"/>
  <c r="E430" i="13"/>
  <c r="E426" i="13"/>
  <c r="E422" i="13"/>
  <c r="E418" i="13"/>
  <c r="E414" i="13"/>
  <c r="E410" i="13"/>
  <c r="E406" i="13"/>
  <c r="E402" i="13"/>
  <c r="E398" i="13"/>
  <c r="E394" i="13"/>
  <c r="E390" i="13"/>
  <c r="E386" i="13"/>
  <c r="E382" i="13"/>
  <c r="E378" i="13"/>
  <c r="E374" i="13"/>
  <c r="E370" i="13"/>
  <c r="E366" i="13"/>
  <c r="E362" i="13"/>
  <c r="E358" i="13"/>
  <c r="E354" i="13"/>
  <c r="E350" i="13"/>
  <c r="E346" i="13"/>
  <c r="E342" i="13"/>
  <c r="E334" i="13"/>
  <c r="E330" i="13"/>
  <c r="E326" i="13"/>
  <c r="E322" i="13"/>
  <c r="E318" i="13"/>
  <c r="E314" i="13"/>
  <c r="E310" i="13"/>
  <c r="E302" i="13"/>
  <c r="E298" i="13"/>
  <c r="E294" i="13"/>
  <c r="E290" i="13"/>
  <c r="E286" i="13"/>
  <c r="E282" i="13"/>
  <c r="E270" i="13"/>
  <c r="E266" i="13"/>
  <c r="E262" i="13"/>
  <c r="E258" i="13"/>
  <c r="E250" i="13"/>
  <c r="E246" i="13"/>
  <c r="E238" i="13"/>
  <c r="E234" i="13"/>
  <c r="E222" i="13"/>
  <c r="E214" i="13"/>
  <c r="E210" i="13"/>
  <c r="E206" i="13"/>
  <c r="E190" i="13"/>
  <c r="E182" i="13"/>
  <c r="E178" i="13"/>
  <c r="E174" i="13"/>
  <c r="E158" i="13"/>
  <c r="E150" i="13"/>
  <c r="E146" i="13"/>
  <c r="E142" i="13"/>
  <c r="E126" i="13"/>
  <c r="E118" i="13"/>
  <c r="E114" i="13"/>
  <c r="E110" i="13"/>
  <c r="E102" i="13"/>
  <c r="E98" i="13"/>
  <c r="E94" i="13"/>
  <c r="E90" i="13"/>
  <c r="E86" i="13"/>
  <c r="E78" i="13"/>
  <c r="E74" i="13"/>
  <c r="E70" i="13"/>
  <c r="E66" i="13"/>
  <c r="E62" i="13"/>
  <c r="E54" i="13"/>
  <c r="E50" i="13"/>
  <c r="E46" i="13"/>
  <c r="E42" i="13"/>
  <c r="E38" i="13"/>
  <c r="E34" i="13"/>
  <c r="E26" i="13"/>
  <c r="E22" i="13"/>
  <c r="E18" i="13"/>
  <c r="E14" i="13"/>
  <c r="G97" i="13"/>
  <c r="E351" i="13"/>
  <c r="E347" i="13"/>
  <c r="E343" i="13"/>
  <c r="E339" i="13"/>
  <c r="E323" i="13"/>
  <c r="E315" i="13"/>
  <c r="E291" i="13"/>
  <c r="E287" i="13"/>
  <c r="E283" i="13"/>
  <c r="E279" i="13"/>
  <c r="E247" i="13"/>
  <c r="E219" i="13"/>
  <c r="E215" i="13"/>
  <c r="E199" i="13"/>
  <c r="E195" i="13"/>
  <c r="E191" i="13"/>
  <c r="E183" i="13"/>
  <c r="E179" i="13"/>
  <c r="E167" i="13"/>
  <c r="E163" i="13"/>
  <c r="E139" i="13"/>
  <c r="E119" i="13"/>
  <c r="E111" i="13"/>
  <c r="E103" i="13"/>
  <c r="E99" i="13"/>
  <c r="E75" i="13"/>
  <c r="E43" i="13"/>
  <c r="E35" i="13"/>
  <c r="E11" i="13"/>
  <c r="B17" i="8"/>
  <c r="H13" i="11"/>
  <c r="G48" i="13"/>
  <c r="E995" i="13"/>
  <c r="E991" i="13"/>
  <c r="E987" i="13"/>
  <c r="E983" i="13"/>
  <c r="E979" i="13"/>
  <c r="E971" i="13"/>
  <c r="E967" i="13"/>
  <c r="E963" i="13"/>
  <c r="E959" i="13"/>
  <c r="E951" i="13"/>
  <c r="E947" i="13"/>
  <c r="E939" i="13"/>
  <c r="E935" i="13"/>
  <c r="E931" i="13"/>
  <c r="E927" i="13"/>
  <c r="E923" i="13"/>
  <c r="E919" i="13"/>
  <c r="E915" i="13"/>
  <c r="E911" i="13"/>
  <c r="E907" i="13"/>
  <c r="E899" i="13"/>
  <c r="E895" i="13"/>
  <c r="E883" i="13"/>
  <c r="E879" i="13"/>
  <c r="E875" i="13"/>
  <c r="E871" i="13"/>
  <c r="E867" i="13"/>
  <c r="E863" i="13"/>
  <c r="E855" i="13"/>
  <c r="E851" i="13"/>
  <c r="E847" i="13"/>
  <c r="E843" i="13"/>
  <c r="E827" i="13"/>
  <c r="E823" i="13"/>
  <c r="E819" i="13"/>
  <c r="E815" i="13"/>
  <c r="E807" i="13"/>
  <c r="E803" i="13"/>
  <c r="E799" i="13"/>
  <c r="E795" i="13"/>
  <c r="E791" i="13"/>
  <c r="E783" i="13"/>
  <c r="E779" i="13"/>
  <c r="E771" i="13"/>
  <c r="E767" i="13"/>
  <c r="E763" i="13"/>
  <c r="E759" i="13"/>
  <c r="E755" i="13"/>
  <c r="E747" i="13"/>
  <c r="E743" i="13"/>
  <c r="E739" i="13"/>
  <c r="E731" i="13"/>
  <c r="E723" i="13"/>
  <c r="E719" i="13"/>
  <c r="E715" i="13"/>
  <c r="E711" i="13"/>
  <c r="E703" i="13"/>
  <c r="E699" i="13"/>
  <c r="E695" i="13"/>
  <c r="E683" i="13"/>
  <c r="E679" i="13"/>
  <c r="E675" i="13"/>
  <c r="E671" i="13"/>
  <c r="E667" i="13"/>
  <c r="E655" i="13"/>
  <c r="E651" i="13"/>
  <c r="G41" i="13"/>
  <c r="G96" i="13"/>
  <c r="G81" i="13"/>
  <c r="G64" i="13"/>
  <c r="G49" i="13"/>
  <c r="G32" i="13"/>
  <c r="G89" i="13"/>
  <c r="G72" i="13"/>
  <c r="G57" i="13"/>
  <c r="G40" i="13"/>
  <c r="G25" i="13"/>
  <c r="E10" i="13"/>
  <c r="G18" i="13"/>
  <c r="G104" i="13"/>
  <c r="G88" i="13"/>
  <c r="G80" i="13"/>
  <c r="G73" i="13"/>
  <c r="G56" i="13"/>
  <c r="G65" i="13"/>
  <c r="G642" i="13"/>
  <c r="G24" i="13"/>
  <c r="H435" i="13"/>
  <c r="E643" i="13"/>
  <c r="E639" i="13"/>
  <c r="E611" i="13"/>
  <c r="E607" i="13"/>
  <c r="E595" i="13"/>
  <c r="E579" i="13"/>
  <c r="E567" i="13"/>
  <c r="E563" i="13"/>
  <c r="E559" i="13"/>
  <c r="E547" i="13"/>
  <c r="E539" i="13"/>
  <c r="E527" i="13"/>
  <c r="E523" i="13"/>
  <c r="E515" i="13"/>
  <c r="E499" i="13"/>
  <c r="E495" i="13"/>
  <c r="E487" i="13"/>
  <c r="E475" i="13"/>
  <c r="E467" i="13"/>
  <c r="E451" i="13"/>
  <c r="E435" i="13"/>
  <c r="E419" i="13"/>
  <c r="E399" i="13"/>
  <c r="E395" i="13"/>
  <c r="E387" i="13"/>
  <c r="E379" i="13"/>
  <c r="E371" i="13"/>
  <c r="E355" i="13"/>
  <c r="E319" i="13"/>
  <c r="E307" i="13"/>
  <c r="E275" i="13"/>
  <c r="E259" i="13"/>
  <c r="E255" i="13"/>
  <c r="E251" i="13"/>
  <c r="E243" i="13"/>
  <c r="E239" i="13"/>
  <c r="E235" i="13"/>
  <c r="E231" i="13"/>
  <c r="E227" i="13"/>
  <c r="E211" i="13"/>
  <c r="E207" i="13"/>
  <c r="E203" i="13"/>
  <c r="E187" i="13"/>
  <c r="E175" i="13"/>
  <c r="E171" i="13"/>
  <c r="E159" i="13"/>
  <c r="E155" i="13"/>
  <c r="E151" i="13"/>
  <c r="E143" i="13"/>
  <c r="E135" i="13"/>
  <c r="E131" i="13"/>
  <c r="E127" i="13"/>
  <c r="E123" i="13"/>
  <c r="E115" i="13"/>
  <c r="E107" i="13"/>
  <c r="E91" i="13"/>
  <c r="E83" i="13"/>
  <c r="E59" i="13"/>
  <c r="E51" i="13"/>
  <c r="E27" i="13"/>
  <c r="E19" i="13"/>
  <c r="E15" i="13"/>
  <c r="G687" i="13"/>
  <c r="G116" i="13"/>
  <c r="H117" i="13"/>
  <c r="G132" i="13"/>
  <c r="G136" i="13"/>
  <c r="G148" i="13"/>
  <c r="H149" i="13"/>
  <c r="G164" i="13"/>
  <c r="G168" i="13"/>
  <c r="G180" i="13"/>
  <c r="H181" i="13"/>
  <c r="G196" i="13"/>
  <c r="G200" i="13"/>
  <c r="G212" i="13"/>
  <c r="H213" i="13"/>
  <c r="G228" i="13"/>
  <c r="G232" i="13"/>
  <c r="H238" i="13"/>
  <c r="H253" i="13"/>
  <c r="G273" i="13"/>
  <c r="G277" i="13"/>
  <c r="H288" i="13"/>
  <c r="H296" i="13"/>
  <c r="H307" i="13"/>
  <c r="H309" i="13"/>
  <c r="G315" i="13"/>
  <c r="H322" i="13"/>
  <c r="H345" i="13"/>
  <c r="G355" i="13"/>
  <c r="G359" i="13"/>
  <c r="H367" i="13"/>
  <c r="G460" i="13"/>
  <c r="H474" i="13"/>
  <c r="G483" i="13"/>
  <c r="H491" i="13"/>
  <c r="G572" i="13"/>
  <c r="H718" i="13"/>
  <c r="H999" i="13"/>
  <c r="H995" i="13"/>
  <c r="H991" i="13"/>
  <c r="H987" i="13"/>
  <c r="H983" i="13"/>
  <c r="H979" i="13"/>
  <c r="H975" i="13"/>
  <c r="H971" i="13"/>
  <c r="H967" i="13"/>
  <c r="H963" i="13"/>
  <c r="H959" i="13"/>
  <c r="H955" i="13"/>
  <c r="H951" i="13"/>
  <c r="H947" i="13"/>
  <c r="H943" i="13"/>
  <c r="H939" i="13"/>
  <c r="H935" i="13"/>
  <c r="H931" i="13"/>
  <c r="H927" i="13"/>
  <c r="H923" i="13"/>
  <c r="H919" i="13"/>
  <c r="H993" i="13"/>
  <c r="H985" i="13"/>
  <c r="H977" i="13"/>
  <c r="H969" i="13"/>
  <c r="H961" i="13"/>
  <c r="H953" i="13"/>
  <c r="H945" i="13"/>
  <c r="H937" i="13"/>
  <c r="H929" i="13"/>
  <c r="H914" i="13"/>
  <c r="H1000" i="13"/>
  <c r="H992" i="13"/>
  <c r="H984" i="13"/>
  <c r="H976" i="13"/>
  <c r="H968" i="13"/>
  <c r="H960" i="13"/>
  <c r="H952" i="13"/>
  <c r="H944" i="13"/>
  <c r="H936" i="13"/>
  <c r="H928" i="13"/>
  <c r="H920" i="13"/>
  <c r="H997" i="13"/>
  <c r="H989" i="13"/>
  <c r="H981" i="13"/>
  <c r="H973" i="13"/>
  <c r="H965" i="13"/>
  <c r="H957" i="13"/>
  <c r="H949" i="13"/>
  <c r="H941" i="13"/>
  <c r="H933" i="13"/>
  <c r="H925" i="13"/>
  <c r="H917" i="13"/>
  <c r="H915" i="13"/>
  <c r="H911" i="13"/>
  <c r="H909" i="13"/>
  <c r="H908" i="13"/>
  <c r="H890" i="13"/>
  <c r="H883" i="13"/>
  <c r="H877" i="13"/>
  <c r="H876" i="13"/>
  <c r="H858" i="13"/>
  <c r="H851" i="13"/>
  <c r="H996" i="13"/>
  <c r="H986" i="13"/>
  <c r="H974" i="13"/>
  <c r="H964" i="13"/>
  <c r="H954" i="13"/>
  <c r="H942" i="13"/>
  <c r="H932" i="13"/>
  <c r="H922" i="13"/>
  <c r="H918" i="13"/>
  <c r="H910" i="13"/>
  <c r="H902" i="13"/>
  <c r="H895" i="13"/>
  <c r="H889" i="13"/>
  <c r="H888" i="13"/>
  <c r="H870" i="13"/>
  <c r="H863" i="13"/>
  <c r="H857" i="13"/>
  <c r="H856" i="13"/>
  <c r="H838" i="13"/>
  <c r="H907" i="13"/>
  <c r="H901" i="13"/>
  <c r="H900" i="13"/>
  <c r="H882" i="13"/>
  <c r="H875" i="13"/>
  <c r="H869" i="13"/>
  <c r="H868" i="13"/>
  <c r="H906" i="13"/>
  <c r="H899" i="13"/>
  <c r="H893" i="13"/>
  <c r="H892" i="13"/>
  <c r="H874" i="13"/>
  <c r="H867" i="13"/>
  <c r="H861" i="13"/>
  <c r="H860" i="13"/>
  <c r="H842" i="13"/>
  <c r="H835" i="13"/>
  <c r="H829" i="13"/>
  <c r="H828" i="13"/>
  <c r="H810" i="13"/>
  <c r="H803" i="13"/>
  <c r="H797" i="13"/>
  <c r="H796" i="13"/>
  <c r="H778" i="13"/>
  <c r="H982" i="13"/>
  <c r="H978" i="13"/>
  <c r="H970" i="13"/>
  <c r="H930" i="13"/>
  <c r="H916" i="13"/>
  <c r="H897" i="13"/>
  <c r="H852" i="13"/>
  <c r="H833" i="13"/>
  <c r="H818" i="13"/>
  <c r="H817" i="13"/>
  <c r="H805" i="13"/>
  <c r="H787" i="13"/>
  <c r="H774" i="13"/>
  <c r="H767" i="13"/>
  <c r="H761" i="13"/>
  <c r="H760" i="13"/>
  <c r="H742" i="13"/>
  <c r="H735" i="13"/>
  <c r="H729" i="13"/>
  <c r="H728" i="13"/>
  <c r="H990" i="13"/>
  <c r="H950" i="13"/>
  <c r="H946" i="13"/>
  <c r="H938" i="13"/>
  <c r="H894" i="13"/>
  <c r="H853" i="13"/>
  <c r="H831" i="13"/>
  <c r="H827" i="13"/>
  <c r="H814" i="13"/>
  <c r="H813" i="13"/>
  <c r="H812" i="13"/>
  <c r="H802" i="13"/>
  <c r="H800" i="13"/>
  <c r="H784" i="13"/>
  <c r="H783" i="13"/>
  <c r="H773" i="13"/>
  <c r="H772" i="13"/>
  <c r="H754" i="13"/>
  <c r="H747" i="13"/>
  <c r="H741" i="13"/>
  <c r="H740" i="13"/>
  <c r="H722" i="13"/>
  <c r="H715" i="13"/>
  <c r="H709" i="13"/>
  <c r="H708" i="13"/>
  <c r="H998" i="13"/>
  <c r="H958" i="13"/>
  <c r="H912" i="13"/>
  <c r="H884" i="13"/>
  <c r="H854" i="13"/>
  <c r="H830" i="13"/>
  <c r="H826" i="13"/>
  <c r="H801" i="13"/>
  <c r="H786" i="13"/>
  <c r="H785" i="13"/>
  <c r="H766" i="13"/>
  <c r="H759" i="13"/>
  <c r="H753" i="13"/>
  <c r="H752" i="13"/>
  <c r="H734" i="13"/>
  <c r="H727" i="13"/>
  <c r="H980" i="13"/>
  <c r="H934" i="13"/>
  <c r="H886" i="13"/>
  <c r="H880" i="13"/>
  <c r="H879" i="13"/>
  <c r="H872" i="13"/>
  <c r="H859" i="13"/>
  <c r="H841" i="13"/>
  <c r="H840" i="13"/>
  <c r="H823" i="13"/>
  <c r="H822" i="13"/>
  <c r="H821" i="13"/>
  <c r="H820" i="13"/>
  <c r="H798" i="13"/>
  <c r="H794" i="13"/>
  <c r="H776" i="13"/>
  <c r="H758" i="13"/>
  <c r="H751" i="13"/>
  <c r="H745" i="13"/>
  <c r="H744" i="13"/>
  <c r="H726" i="13"/>
  <c r="H719" i="13"/>
  <c r="H713" i="13"/>
  <c r="H712" i="13"/>
  <c r="H988" i="13"/>
  <c r="H972" i="13"/>
  <c r="H956" i="13"/>
  <c r="H921" i="13"/>
  <c r="H913" i="13"/>
  <c r="H881" i="13"/>
  <c r="H808" i="13"/>
  <c r="H807" i="13"/>
  <c r="H793" i="13"/>
  <c r="H781" i="13"/>
  <c r="H771" i="13"/>
  <c r="H765" i="13"/>
  <c r="H757" i="13"/>
  <c r="H755" i="13"/>
  <c r="H750" i="13"/>
  <c r="H723" i="13"/>
  <c r="H721" i="13"/>
  <c r="H716" i="13"/>
  <c r="H696" i="13"/>
  <c r="H695" i="13"/>
  <c r="H873" i="13"/>
  <c r="H865" i="13"/>
  <c r="H849" i="13"/>
  <c r="H811" i="13"/>
  <c r="H792" i="13"/>
  <c r="H770" i="13"/>
  <c r="H749" i="13"/>
  <c r="H738" i="13"/>
  <c r="H732" i="13"/>
  <c r="H731" i="13"/>
  <c r="H948" i="13"/>
  <c r="H926" i="13"/>
  <c r="H866" i="13"/>
  <c r="H862" i="13"/>
  <c r="H846" i="13"/>
  <c r="H834" i="13"/>
  <c r="H824" i="13"/>
  <c r="H815" i="13"/>
  <c r="H799" i="13"/>
  <c r="H782" i="13"/>
  <c r="H994" i="13"/>
  <c r="H966" i="13"/>
  <c r="H887" i="13"/>
  <c r="H850" i="13"/>
  <c r="H825" i="13"/>
  <c r="H819" i="13"/>
  <c r="H816" i="13"/>
  <c r="H739" i="13"/>
  <c r="H730" i="13"/>
  <c r="H891" i="13"/>
  <c r="H885" i="13"/>
  <c r="H871" i="13"/>
  <c r="H864" i="13"/>
  <c r="H795" i="13"/>
  <c r="H788" i="13"/>
  <c r="H768" i="13"/>
  <c r="H748" i="13"/>
  <c r="H743" i="13"/>
  <c r="H700" i="13"/>
  <c r="H699" i="13"/>
  <c r="H683" i="13"/>
  <c r="H682" i="13"/>
  <c r="H674" i="13"/>
  <c r="H668" i="13"/>
  <c r="H667" i="13"/>
  <c r="H649" i="13"/>
  <c r="H642" i="13"/>
  <c r="H636" i="13"/>
  <c r="H635" i="13"/>
  <c r="H617" i="13"/>
  <c r="H610" i="13"/>
  <c r="H604" i="13"/>
  <c r="H603" i="13"/>
  <c r="H585" i="13"/>
  <c r="H578" i="13"/>
  <c r="H572" i="13"/>
  <c r="H568" i="13"/>
  <c r="H564" i="13"/>
  <c r="H560" i="13"/>
  <c r="H556" i="13"/>
  <c r="H552" i="13"/>
  <c r="H548" i="13"/>
  <c r="H544" i="13"/>
  <c r="H540" i="13"/>
  <c r="H878" i="13"/>
  <c r="H855" i="13"/>
  <c r="H763" i="13"/>
  <c r="H756" i="13"/>
  <c r="H725" i="13"/>
  <c r="H714" i="13"/>
  <c r="H705" i="13"/>
  <c r="H704" i="13"/>
  <c r="H703" i="13"/>
  <c r="H702" i="13"/>
  <c r="H680" i="13"/>
  <c r="H679" i="13"/>
  <c r="H669" i="13"/>
  <c r="H665" i="13"/>
  <c r="H640" i="13"/>
  <c r="H625" i="13"/>
  <c r="H624" i="13"/>
  <c r="H612" i="13"/>
  <c r="H594" i="13"/>
  <c r="H924" i="13"/>
  <c r="H789" i="13"/>
  <c r="H775" i="13"/>
  <c r="H764" i="13"/>
  <c r="H720" i="13"/>
  <c r="H710" i="13"/>
  <c r="H706" i="13"/>
  <c r="H681" i="13"/>
  <c r="H664" i="13"/>
  <c r="H663" i="13"/>
  <c r="H650" i="13"/>
  <c r="H648" i="13"/>
  <c r="H647" i="13"/>
  <c r="H638" i="13"/>
  <c r="H634" i="13"/>
  <c r="H621" i="13"/>
  <c r="H620" i="13"/>
  <c r="H619" i="13"/>
  <c r="H609" i="13"/>
  <c r="H607" i="13"/>
  <c r="H591" i="13"/>
  <c r="H590" i="13"/>
  <c r="H581" i="13"/>
  <c r="H579" i="13"/>
  <c r="H569" i="13"/>
  <c r="H561" i="13"/>
  <c r="H553" i="13"/>
  <c r="H545" i="13"/>
  <c r="H538" i="13"/>
  <c r="H534" i="13"/>
  <c r="H836" i="13"/>
  <c r="H691" i="13"/>
  <c r="H678" i="13"/>
  <c r="H662" i="13"/>
  <c r="H661" i="13"/>
  <c r="H660" i="13"/>
  <c r="H659" i="13"/>
  <c r="H637" i="13"/>
  <c r="H633" i="13"/>
  <c r="H608" i="13"/>
  <c r="H593" i="13"/>
  <c r="H592" i="13"/>
  <c r="H580" i="13"/>
  <c r="H567" i="13"/>
  <c r="H559" i="13"/>
  <c r="H551" i="13"/>
  <c r="H543" i="13"/>
  <c r="H905" i="13"/>
  <c r="H844" i="13"/>
  <c r="H843" i="13"/>
  <c r="H839" i="13"/>
  <c r="H809" i="13"/>
  <c r="H777" i="13"/>
  <c r="H746" i="13"/>
  <c r="H697" i="13"/>
  <c r="H673" i="13"/>
  <c r="H671" i="13"/>
  <c r="H655" i="13"/>
  <c r="H654" i="13"/>
  <c r="H645" i="13"/>
  <c r="H643" i="13"/>
  <c r="H614" i="13"/>
  <c r="H600" i="13"/>
  <c r="H599" i="13"/>
  <c r="H586" i="13"/>
  <c r="H584" i="13"/>
  <c r="H583" i="13"/>
  <c r="H574" i="13"/>
  <c r="H565" i="13"/>
  <c r="H557" i="13"/>
  <c r="H549" i="13"/>
  <c r="H541" i="13"/>
  <c r="H536" i="13"/>
  <c r="H532" i="13"/>
  <c r="H528" i="13"/>
  <c r="H524" i="13"/>
  <c r="H520" i="13"/>
  <c r="H516" i="13"/>
  <c r="H512" i="13"/>
  <c r="H508" i="13"/>
  <c r="H504" i="13"/>
  <c r="H500" i="13"/>
  <c r="H496" i="13"/>
  <c r="H492" i="13"/>
  <c r="H488" i="13"/>
  <c r="H484" i="13"/>
  <c r="H480" i="13"/>
  <c r="H476" i="13"/>
  <c r="H472" i="13"/>
  <c r="H468" i="13"/>
  <c r="H464" i="13"/>
  <c r="H460" i="13"/>
  <c r="H456" i="13"/>
  <c r="H452" i="13"/>
  <c r="H448" i="13"/>
  <c r="H444" i="13"/>
  <c r="H440" i="13"/>
  <c r="H436" i="13"/>
  <c r="H432" i="13"/>
  <c r="H428" i="13"/>
  <c r="H424" i="13"/>
  <c r="H420" i="13"/>
  <c r="H416" i="13"/>
  <c r="H412" i="13"/>
  <c r="H408" i="13"/>
  <c r="H404" i="13"/>
  <c r="H400" i="13"/>
  <c r="H396" i="13"/>
  <c r="H392" i="13"/>
  <c r="H388" i="13"/>
  <c r="H384" i="13"/>
  <c r="H380" i="13"/>
  <c r="H376" i="13"/>
  <c r="H372" i="13"/>
  <c r="H940" i="13"/>
  <c r="H780" i="13"/>
  <c r="H779" i="13"/>
  <c r="H670" i="13"/>
  <c r="H644" i="13"/>
  <c r="H628" i="13"/>
  <c r="H627" i="13"/>
  <c r="H626" i="13"/>
  <c r="H616" i="13"/>
  <c r="H597" i="13"/>
  <c r="H587" i="13"/>
  <c r="H577" i="13"/>
  <c r="H576" i="13"/>
  <c r="H537" i="13"/>
  <c r="H523" i="13"/>
  <c r="H522" i="13"/>
  <c r="H521" i="13"/>
  <c r="H502" i="13"/>
  <c r="H494" i="13"/>
  <c r="H486" i="13"/>
  <c r="H478" i="13"/>
  <c r="H470" i="13"/>
  <c r="H462" i="13"/>
  <c r="H454" i="13"/>
  <c r="H446" i="13"/>
  <c r="H791" i="13"/>
  <c r="H790" i="13"/>
  <c r="H724" i="13"/>
  <c r="H693" i="13"/>
  <c r="H689" i="13"/>
  <c r="H672" i="13"/>
  <c r="H656" i="13"/>
  <c r="H646" i="13"/>
  <c r="H629" i="13"/>
  <c r="H613" i="13"/>
  <c r="H598" i="13"/>
  <c r="H588" i="13"/>
  <c r="H570" i="13"/>
  <c r="H558" i="13"/>
  <c r="H547" i="13"/>
  <c r="H535" i="13"/>
  <c r="H519" i="13"/>
  <c r="H518" i="13"/>
  <c r="H517" i="13"/>
  <c r="H848" i="13"/>
  <c r="H847" i="13"/>
  <c r="H717" i="13"/>
  <c r="H690" i="13"/>
  <c r="H684" i="13"/>
  <c r="H675" i="13"/>
  <c r="H631" i="13"/>
  <c r="H630" i="13"/>
  <c r="H515" i="13"/>
  <c r="H514" i="13"/>
  <c r="H513" i="13"/>
  <c r="H501" i="13"/>
  <c r="H493" i="13"/>
  <c r="H485" i="13"/>
  <c r="H477" i="13"/>
  <c r="H469" i="13"/>
  <c r="H461" i="13"/>
  <c r="H453" i="13"/>
  <c r="H445" i="13"/>
  <c r="H437" i="13"/>
  <c r="H429" i="13"/>
  <c r="H421" i="13"/>
  <c r="H413" i="13"/>
  <c r="H405" i="13"/>
  <c r="H845" i="13"/>
  <c r="H733" i="13"/>
  <c r="H698" i="13"/>
  <c r="H692" i="13"/>
  <c r="H685" i="13"/>
  <c r="H677" i="13"/>
  <c r="H623" i="13"/>
  <c r="H602" i="13"/>
  <c r="H563" i="13"/>
  <c r="H554" i="13"/>
  <c r="H542" i="13"/>
  <c r="H533" i="13"/>
  <c r="H903" i="13"/>
  <c r="H898" i="13"/>
  <c r="H694" i="13"/>
  <c r="H618" i="13"/>
  <c r="H615" i="13"/>
  <c r="H611" i="13"/>
  <c r="H596" i="13"/>
  <c r="H595" i="13"/>
  <c r="H573" i="13"/>
  <c r="H526" i="13"/>
  <c r="H509" i="13"/>
  <c r="H498" i="13"/>
  <c r="H479" i="13"/>
  <c r="H475" i="13"/>
  <c r="H457" i="13"/>
  <c r="H390" i="13"/>
  <c r="H373" i="13"/>
  <c r="H371" i="13"/>
  <c r="H370" i="13"/>
  <c r="H369" i="13"/>
  <c r="H351" i="13"/>
  <c r="H344" i="13"/>
  <c r="H338" i="13"/>
  <c r="H337" i="13"/>
  <c r="H319" i="13"/>
  <c r="H312" i="13"/>
  <c r="H306" i="13"/>
  <c r="H305" i="13"/>
  <c r="H287" i="13"/>
  <c r="H280" i="13"/>
  <c r="H274" i="13"/>
  <c r="H273" i="13"/>
  <c r="H255" i="13"/>
  <c r="H251" i="13"/>
  <c r="H247" i="13"/>
  <c r="H243" i="13"/>
  <c r="H239" i="13"/>
  <c r="H235" i="13"/>
  <c r="H837" i="13"/>
  <c r="H736" i="13"/>
  <c r="H666" i="13"/>
  <c r="H639" i="13"/>
  <c r="H622" i="13"/>
  <c r="H606" i="13"/>
  <c r="H582" i="13"/>
  <c r="H562" i="13"/>
  <c r="H510" i="13"/>
  <c r="H503" i="13"/>
  <c r="H499" i="13"/>
  <c r="H481" i="13"/>
  <c r="H458" i="13"/>
  <c r="H439" i="13"/>
  <c r="H438" i="13"/>
  <c r="H431" i="13"/>
  <c r="H430" i="13"/>
  <c r="H423" i="13"/>
  <c r="H422" i="13"/>
  <c r="H415" i="13"/>
  <c r="H414" i="13"/>
  <c r="H407" i="13"/>
  <c r="H406" i="13"/>
  <c r="H363" i="13"/>
  <c r="H356" i="13"/>
  <c r="H350" i="13"/>
  <c r="H349" i="13"/>
  <c r="H331" i="13"/>
  <c r="H324" i="13"/>
  <c r="H318" i="13"/>
  <c r="H317" i="13"/>
  <c r="H299" i="13"/>
  <c r="H292" i="13"/>
  <c r="H904" i="13"/>
  <c r="H832" i="13"/>
  <c r="H737" i="13"/>
  <c r="H711" i="13"/>
  <c r="H657" i="13"/>
  <c r="H566" i="13"/>
  <c r="H546" i="13"/>
  <c r="H539" i="13"/>
  <c r="H505" i="13"/>
  <c r="H482" i="13"/>
  <c r="H463" i="13"/>
  <c r="H459" i="13"/>
  <c r="H441" i="13"/>
  <c r="H433" i="13"/>
  <c r="H425" i="13"/>
  <c r="H417" i="13"/>
  <c r="H409" i="13"/>
  <c r="H389" i="13"/>
  <c r="H387" i="13"/>
  <c r="H386" i="13"/>
  <c r="H385" i="13"/>
  <c r="H383" i="13"/>
  <c r="H368" i="13"/>
  <c r="H362" i="13"/>
  <c r="H361" i="13"/>
  <c r="H343" i="13"/>
  <c r="H336" i="13"/>
  <c r="H330" i="13"/>
  <c r="H329" i="13"/>
  <c r="H311" i="13"/>
  <c r="H304" i="13"/>
  <c r="H298" i="13"/>
  <c r="H297" i="13"/>
  <c r="H279" i="13"/>
  <c r="H272" i="13"/>
  <c r="H266" i="13"/>
  <c r="H265" i="13"/>
  <c r="H254" i="13"/>
  <c r="H806" i="13"/>
  <c r="H804" i="13"/>
  <c r="H769" i="13"/>
  <c r="H762" i="13"/>
  <c r="H687" i="13"/>
  <c r="H658" i="13"/>
  <c r="H641" i="13"/>
  <c r="H601" i="13"/>
  <c r="H555" i="13"/>
  <c r="H507" i="13"/>
  <c r="H490" i="13"/>
  <c r="H471" i="13"/>
  <c r="H467" i="13"/>
  <c r="H449" i="13"/>
  <c r="H398" i="13"/>
  <c r="H381" i="13"/>
  <c r="H379" i="13"/>
  <c r="H378" i="13"/>
  <c r="H377" i="13"/>
  <c r="H375" i="13"/>
  <c r="H366" i="13"/>
  <c r="H365" i="13"/>
  <c r="H347" i="13"/>
  <c r="H340" i="13"/>
  <c r="H334" i="13"/>
  <c r="H333" i="13"/>
  <c r="H315" i="13"/>
  <c r="H308" i="13"/>
  <c r="H302" i="13"/>
  <c r="H301" i="13"/>
  <c r="H283" i="13"/>
  <c r="H276" i="13"/>
  <c r="H270" i="13"/>
  <c r="H269" i="13"/>
  <c r="H896" i="13"/>
  <c r="H571" i="13"/>
  <c r="H487" i="13"/>
  <c r="H442" i="13"/>
  <c r="H402" i="13"/>
  <c r="H394" i="13"/>
  <c r="H374" i="13"/>
  <c r="H342" i="13"/>
  <c r="H310" i="13"/>
  <c r="H282" i="13"/>
  <c r="H263" i="13"/>
  <c r="H218" i="13"/>
  <c r="H211" i="13"/>
  <c r="H205" i="13"/>
  <c r="H204" i="13"/>
  <c r="H186" i="13"/>
  <c r="H179" i="13"/>
  <c r="H173" i="13"/>
  <c r="H172" i="13"/>
  <c r="H154" i="13"/>
  <c r="H147" i="13"/>
  <c r="H141" i="13"/>
  <c r="H140" i="13"/>
  <c r="H122" i="13"/>
  <c r="H115" i="13"/>
  <c r="H109" i="13"/>
  <c r="H108" i="13"/>
  <c r="H653" i="13"/>
  <c r="H527" i="13"/>
  <c r="H455" i="13"/>
  <c r="H427" i="13"/>
  <c r="H418" i="13"/>
  <c r="H357" i="13"/>
  <c r="H325" i="13"/>
  <c r="H293" i="13"/>
  <c r="H285" i="13"/>
  <c r="H284" i="13"/>
  <c r="H271" i="13"/>
  <c r="H264" i="13"/>
  <c r="H242" i="13"/>
  <c r="H241" i="13"/>
  <c r="H240" i="13"/>
  <c r="H230" i="13"/>
  <c r="H223" i="13"/>
  <c r="H217" i="13"/>
  <c r="H216" i="13"/>
  <c r="H198" i="13"/>
  <c r="H191" i="13"/>
  <c r="H185" i="13"/>
  <c r="H184" i="13"/>
  <c r="H166" i="13"/>
  <c r="H159" i="13"/>
  <c r="H153" i="13"/>
  <c r="H152" i="13"/>
  <c r="H134" i="13"/>
  <c r="H127" i="13"/>
  <c r="H121" i="13"/>
  <c r="H120" i="13"/>
  <c r="H102" i="13"/>
  <c r="H98" i="13"/>
  <c r="H94" i="13"/>
  <c r="H90" i="13"/>
  <c r="H86" i="13"/>
  <c r="H82" i="13"/>
  <c r="H78" i="13"/>
  <c r="H74" i="13"/>
  <c r="H70" i="13"/>
  <c r="H66" i="13"/>
  <c r="H62" i="13"/>
  <c r="H58" i="13"/>
  <c r="H54" i="13"/>
  <c r="H50" i="13"/>
  <c r="H46" i="13"/>
  <c r="H42" i="13"/>
  <c r="H38" i="13"/>
  <c r="H34" i="13"/>
  <c r="H30" i="13"/>
  <c r="H26" i="13"/>
  <c r="H22" i="13"/>
  <c r="H19" i="13"/>
  <c r="H17" i="13"/>
  <c r="H707" i="13"/>
  <c r="H676" i="13"/>
  <c r="H511" i="13"/>
  <c r="H506" i="13"/>
  <c r="H495" i="13"/>
  <c r="H465" i="13"/>
  <c r="H403" i="13"/>
  <c r="H358" i="13"/>
  <c r="H326" i="13"/>
  <c r="H294" i="13"/>
  <c r="H286" i="13"/>
  <c r="H229" i="13"/>
  <c r="H228" i="13"/>
  <c r="H210" i="13"/>
  <c r="H203" i="13"/>
  <c r="H197" i="13"/>
  <c r="H196" i="13"/>
  <c r="H178" i="13"/>
  <c r="H171" i="13"/>
  <c r="H165" i="13"/>
  <c r="H164" i="13"/>
  <c r="H146" i="13"/>
  <c r="H139" i="13"/>
  <c r="H133" i="13"/>
  <c r="H132" i="13"/>
  <c r="H114" i="13"/>
  <c r="H107" i="13"/>
  <c r="O21" i="13"/>
  <c r="H652" i="13"/>
  <c r="H651" i="13"/>
  <c r="H632" i="13"/>
  <c r="H589" i="13"/>
  <c r="H530" i="13"/>
  <c r="H497" i="13"/>
  <c r="H466" i="13"/>
  <c r="H346" i="13"/>
  <c r="H314" i="13"/>
  <c r="H277" i="13"/>
  <c r="H250" i="13"/>
  <c r="H249" i="13"/>
  <c r="H248" i="13"/>
  <c r="H234" i="13"/>
  <c r="H233" i="13"/>
  <c r="H232" i="13"/>
  <c r="H214" i="13"/>
  <c r="H207" i="13"/>
  <c r="H201" i="13"/>
  <c r="H200" i="13"/>
  <c r="H182" i="13"/>
  <c r="H175" i="13"/>
  <c r="H169" i="13"/>
  <c r="H168" i="13"/>
  <c r="H150" i="13"/>
  <c r="H143" i="13"/>
  <c r="H137" i="13"/>
  <c r="H136" i="13"/>
  <c r="H118" i="13"/>
  <c r="H111" i="13"/>
  <c r="H105" i="13"/>
  <c r="H104" i="13"/>
  <c r="H100" i="13"/>
  <c r="H96" i="13"/>
  <c r="H92" i="13"/>
  <c r="H88" i="13"/>
  <c r="H84" i="13"/>
  <c r="H80" i="13"/>
  <c r="H76" i="13"/>
  <c r="H72" i="13"/>
  <c r="H68" i="13"/>
  <c r="H64" i="13"/>
  <c r="H60" i="13"/>
  <c r="H56" i="13"/>
  <c r="H52" i="13"/>
  <c r="H48" i="13"/>
  <c r="H44" i="13"/>
  <c r="H40" i="13"/>
  <c r="H36" i="13"/>
  <c r="H32" i="13"/>
  <c r="H28" i="13"/>
  <c r="H24" i="13"/>
  <c r="H21" i="13"/>
  <c r="H15" i="13"/>
  <c r="H11" i="13"/>
  <c r="H7" i="13"/>
  <c r="I7" i="13" s="1"/>
  <c r="G10" i="13"/>
  <c r="G14" i="13"/>
  <c r="H18" i="13"/>
  <c r="H23" i="13"/>
  <c r="H25" i="13"/>
  <c r="H31" i="13"/>
  <c r="H33" i="13"/>
  <c r="H39" i="13"/>
  <c r="H41" i="13"/>
  <c r="H47" i="13"/>
  <c r="H49" i="13"/>
  <c r="H55" i="13"/>
  <c r="H57" i="13"/>
  <c r="H63" i="13"/>
  <c r="H65" i="13"/>
  <c r="H71" i="13"/>
  <c r="H73" i="13"/>
  <c r="H79" i="13"/>
  <c r="H81" i="13"/>
  <c r="H87" i="13"/>
  <c r="H89" i="13"/>
  <c r="H95" i="13"/>
  <c r="H97" i="13"/>
  <c r="H103" i="13"/>
  <c r="H116" i="13"/>
  <c r="G123" i="13"/>
  <c r="H125" i="13"/>
  <c r="G130" i="13"/>
  <c r="H131" i="13"/>
  <c r="H135" i="13"/>
  <c r="H148" i="13"/>
  <c r="G155" i="13"/>
  <c r="H157" i="13"/>
  <c r="G162" i="13"/>
  <c r="H163" i="13"/>
  <c r="H167" i="13"/>
  <c r="H180" i="13"/>
  <c r="G187" i="13"/>
  <c r="H189" i="13"/>
  <c r="G194" i="13"/>
  <c r="H195" i="13"/>
  <c r="H199" i="13"/>
  <c r="H212" i="13"/>
  <c r="G219" i="13"/>
  <c r="H221" i="13"/>
  <c r="G226" i="13"/>
  <c r="H227" i="13"/>
  <c r="H231" i="13"/>
  <c r="H245" i="13"/>
  <c r="G252" i="13"/>
  <c r="H258" i="13"/>
  <c r="G276" i="13"/>
  <c r="G320" i="13"/>
  <c r="G348" i="13"/>
  <c r="H355" i="13"/>
  <c r="H359" i="13"/>
  <c r="H395" i="13"/>
  <c r="G400" i="13"/>
  <c r="H419" i="13"/>
  <c r="G441" i="13"/>
  <c r="G465" i="13"/>
  <c r="H483" i="13"/>
  <c r="G496" i="13"/>
  <c r="H529" i="13"/>
  <c r="G550" i="13"/>
  <c r="G602" i="13"/>
  <c r="H605" i="13"/>
  <c r="H10" i="13"/>
  <c r="H14" i="13"/>
  <c r="E113" i="13"/>
  <c r="H123" i="13"/>
  <c r="H124" i="13"/>
  <c r="H130" i="13"/>
  <c r="E145" i="13"/>
  <c r="H155" i="13"/>
  <c r="H156" i="13"/>
  <c r="H162" i="13"/>
  <c r="E177" i="13"/>
  <c r="H187" i="13"/>
  <c r="H188" i="13"/>
  <c r="H194" i="13"/>
  <c r="E209" i="13"/>
  <c r="H219" i="13"/>
  <c r="H220" i="13"/>
  <c r="H226" i="13"/>
  <c r="H244" i="13"/>
  <c r="G250" i="13"/>
  <c r="H252" i="13"/>
  <c r="E254" i="13"/>
  <c r="G269" i="13"/>
  <c r="G272" i="13"/>
  <c r="G291" i="13"/>
  <c r="G295" i="13"/>
  <c r="H303" i="13"/>
  <c r="H320" i="13"/>
  <c r="H321" i="13"/>
  <c r="H332" i="13"/>
  <c r="G341" i="13"/>
  <c r="H348" i="13"/>
  <c r="G382" i="13"/>
  <c r="H391" i="13"/>
  <c r="H411" i="13"/>
  <c r="G449" i="13"/>
  <c r="G459" i="13"/>
  <c r="H550" i="13"/>
  <c r="G643" i="13"/>
  <c r="G677" i="13"/>
  <c r="H701" i="13"/>
  <c r="G15" i="13"/>
  <c r="H129" i="13"/>
  <c r="G210" i="13"/>
  <c r="G256" i="13"/>
  <c r="H339" i="13"/>
  <c r="H354" i="13"/>
  <c r="G388" i="13"/>
  <c r="H399" i="13"/>
  <c r="G467" i="13"/>
  <c r="G528" i="13"/>
  <c r="G593" i="13"/>
  <c r="H12" i="13"/>
  <c r="G29" i="13"/>
  <c r="G36" i="13"/>
  <c r="G44" i="13"/>
  <c r="G53" i="13"/>
  <c r="G60" i="13"/>
  <c r="G68" i="13"/>
  <c r="G77" i="13"/>
  <c r="G84" i="13"/>
  <c r="G92" i="13"/>
  <c r="G107" i="13"/>
  <c r="H160" i="13"/>
  <c r="G352" i="13"/>
  <c r="E9" i="13"/>
  <c r="H20" i="13"/>
  <c r="H27" i="13"/>
  <c r="H29" i="13"/>
  <c r="H35" i="13"/>
  <c r="H37" i="13"/>
  <c r="H43" i="13"/>
  <c r="H45" i="13"/>
  <c r="H51" i="13"/>
  <c r="H53" i="13"/>
  <c r="H59" i="13"/>
  <c r="H61" i="13"/>
  <c r="H67" i="13"/>
  <c r="H69" i="13"/>
  <c r="H75" i="13"/>
  <c r="H77" i="13"/>
  <c r="H83" i="13"/>
  <c r="H85" i="13"/>
  <c r="H91" i="13"/>
  <c r="H93" i="13"/>
  <c r="H99" i="13"/>
  <c r="H101" i="13"/>
  <c r="E109" i="13"/>
  <c r="G111" i="13"/>
  <c r="H113" i="13"/>
  <c r="G143" i="13"/>
  <c r="H145" i="13"/>
  <c r="G175" i="13"/>
  <c r="H177" i="13"/>
  <c r="G207" i="13"/>
  <c r="H209" i="13"/>
  <c r="G234" i="13"/>
  <c r="H236" i="13"/>
  <c r="G239" i="13"/>
  <c r="G248" i="13"/>
  <c r="H261" i="13"/>
  <c r="H278" i="13"/>
  <c r="H290" i="13"/>
  <c r="H313" i="13"/>
  <c r="G323" i="13"/>
  <c r="G327" i="13"/>
  <c r="H335" i="13"/>
  <c r="H352" i="13"/>
  <c r="H353" i="13"/>
  <c r="H364" i="13"/>
  <c r="H397" i="13"/>
  <c r="G472" i="13"/>
  <c r="H489" i="13"/>
  <c r="G11" i="13"/>
  <c r="H225" i="13"/>
  <c r="H257" i="13"/>
  <c r="H295" i="13"/>
  <c r="G381" i="13"/>
  <c r="H473" i="13"/>
  <c r="G542" i="13"/>
  <c r="H686" i="13"/>
  <c r="H8" i="13"/>
  <c r="H16" i="13"/>
  <c r="G21" i="13"/>
  <c r="G28" i="13"/>
  <c r="G52" i="13"/>
  <c r="G61" i="13"/>
  <c r="G69" i="13"/>
  <c r="G93" i="13"/>
  <c r="G101" i="13"/>
  <c r="H128" i="13"/>
  <c r="G236" i="13"/>
  <c r="H256" i="13"/>
  <c r="H268" i="13"/>
  <c r="G398" i="13"/>
  <c r="G515" i="13"/>
  <c r="H106" i="13"/>
  <c r="H110" i="13"/>
  <c r="G112" i="13"/>
  <c r="G118" i="13"/>
  <c r="G119" i="13"/>
  <c r="G126" i="13"/>
  <c r="H138" i="13"/>
  <c r="H142" i="13"/>
  <c r="G144" i="13"/>
  <c r="G150" i="13"/>
  <c r="G151" i="13"/>
  <c r="G158" i="13"/>
  <c r="H170" i="13"/>
  <c r="H174" i="13"/>
  <c r="G176" i="13"/>
  <c r="G182" i="13"/>
  <c r="G183" i="13"/>
  <c r="G190" i="13"/>
  <c r="H202" i="13"/>
  <c r="H206" i="13"/>
  <c r="G208" i="13"/>
  <c r="G214" i="13"/>
  <c r="G215" i="13"/>
  <c r="G222" i="13"/>
  <c r="H246" i="13"/>
  <c r="G247" i="13"/>
  <c r="G259" i="13"/>
  <c r="H260" i="13"/>
  <c r="H267" i="13"/>
  <c r="H281" i="13"/>
  <c r="G316" i="13"/>
  <c r="H323" i="13"/>
  <c r="H327" i="13"/>
  <c r="H360" i="13"/>
  <c r="H393" i="13"/>
  <c r="H401" i="13"/>
  <c r="H410" i="13"/>
  <c r="H426" i="13"/>
  <c r="H434" i="13"/>
  <c r="G453" i="13"/>
  <c r="G512" i="13"/>
  <c r="G114" i="13"/>
  <c r="G146" i="13"/>
  <c r="H161" i="13"/>
  <c r="G178" i="13"/>
  <c r="H193" i="13"/>
  <c r="H237" i="13"/>
  <c r="H291" i="13"/>
  <c r="H328" i="13"/>
  <c r="H341" i="13"/>
  <c r="G347" i="13"/>
  <c r="H382" i="13"/>
  <c r="G37" i="13"/>
  <c r="G45" i="13"/>
  <c r="G76" i="13"/>
  <c r="G85" i="13"/>
  <c r="G100" i="13"/>
  <c r="G139" i="13"/>
  <c r="G171" i="13"/>
  <c r="H192" i="13"/>
  <c r="G203" i="13"/>
  <c r="H224" i="13"/>
  <c r="G254" i="13"/>
  <c r="H262" i="13"/>
  <c r="H275" i="13"/>
  <c r="H443" i="13"/>
  <c r="H451" i="13"/>
  <c r="H525" i="13"/>
  <c r="H531" i="13"/>
  <c r="G766" i="13"/>
  <c r="H962" i="13"/>
  <c r="H9" i="13"/>
  <c r="H13" i="13"/>
  <c r="E23" i="13"/>
  <c r="E31" i="13"/>
  <c r="E39" i="13"/>
  <c r="E47" i="13"/>
  <c r="E55" i="13"/>
  <c r="E63" i="13"/>
  <c r="E71" i="13"/>
  <c r="E79" i="13"/>
  <c r="E87" i="13"/>
  <c r="E95" i="13"/>
  <c r="H112" i="13"/>
  <c r="H119" i="13"/>
  <c r="E122" i="13"/>
  <c r="H126" i="13"/>
  <c r="H144" i="13"/>
  <c r="H151" i="13"/>
  <c r="E154" i="13"/>
  <c r="H158" i="13"/>
  <c r="H176" i="13"/>
  <c r="H183" i="13"/>
  <c r="E186" i="13"/>
  <c r="H190" i="13"/>
  <c r="H208" i="13"/>
  <c r="H215" i="13"/>
  <c r="E218" i="13"/>
  <c r="H222" i="13"/>
  <c r="G238" i="13"/>
  <c r="E244" i="13"/>
  <c r="H259" i="13"/>
  <c r="G288" i="13"/>
  <c r="H289" i="13"/>
  <c r="H300" i="13"/>
  <c r="G309" i="13"/>
  <c r="H316" i="13"/>
  <c r="E391" i="13"/>
  <c r="G404" i="13"/>
  <c r="G409" i="13"/>
  <c r="G420" i="13"/>
  <c r="G428" i="13"/>
  <c r="H447" i="13"/>
  <c r="H450" i="13"/>
  <c r="E452" i="13"/>
  <c r="G500" i="13"/>
  <c r="E511" i="13"/>
  <c r="G540" i="13"/>
  <c r="H575" i="13"/>
  <c r="H688" i="13"/>
  <c r="G691" i="13"/>
  <c r="G106" i="13"/>
  <c r="G124" i="13"/>
  <c r="G131" i="13"/>
  <c r="E134" i="13"/>
  <c r="G138" i="13"/>
  <c r="G156" i="13"/>
  <c r="G163" i="13"/>
  <c r="E166" i="13"/>
  <c r="G170" i="13"/>
  <c r="G188" i="13"/>
  <c r="G195" i="13"/>
  <c r="E198" i="13"/>
  <c r="G202" i="13"/>
  <c r="G220" i="13"/>
  <c r="G227" i="13"/>
  <c r="E230" i="13"/>
  <c r="G235" i="13"/>
  <c r="E242" i="13"/>
  <c r="G251" i="13"/>
  <c r="G255" i="13"/>
  <c r="E265" i="13"/>
  <c r="G287" i="13"/>
  <c r="G297" i="13"/>
  <c r="G301" i="13"/>
  <c r="G313" i="13"/>
  <c r="G329" i="13"/>
  <c r="G333" i="13"/>
  <c r="G345" i="13"/>
  <c r="G361" i="13"/>
  <c r="G365" i="13"/>
  <c r="G377" i="13"/>
  <c r="G383" i="13"/>
  <c r="G387" i="13"/>
  <c r="G392" i="13"/>
  <c r="G425" i="13"/>
  <c r="G444" i="13"/>
  <c r="G473" i="13"/>
  <c r="G541" i="13"/>
  <c r="G549" i="13"/>
  <c r="G994" i="13"/>
  <c r="G986" i="13"/>
  <c r="G978" i="13"/>
  <c r="G970" i="13"/>
  <c r="G962" i="13"/>
  <c r="G954" i="13"/>
  <c r="G946" i="13"/>
  <c r="G938" i="13"/>
  <c r="G930" i="13"/>
  <c r="G922" i="13"/>
  <c r="G993" i="13"/>
  <c r="G985" i="13"/>
  <c r="G977" i="13"/>
  <c r="G969" i="13"/>
  <c r="G961" i="13"/>
  <c r="G953" i="13"/>
  <c r="G945" i="13"/>
  <c r="G937" i="13"/>
  <c r="G929" i="13"/>
  <c r="G921" i="13"/>
  <c r="G914" i="13"/>
  <c r="G910" i="13"/>
  <c r="G998" i="13"/>
  <c r="G990" i="13"/>
  <c r="G982" i="13"/>
  <c r="G974" i="13"/>
  <c r="G966" i="13"/>
  <c r="G958" i="13"/>
  <c r="G950" i="13"/>
  <c r="G942" i="13"/>
  <c r="G934" i="13"/>
  <c r="G926" i="13"/>
  <c r="G918" i="13"/>
  <c r="G913" i="13"/>
  <c r="G909" i="13"/>
  <c r="G905" i="13"/>
  <c r="G901" i="13"/>
  <c r="G897" i="13"/>
  <c r="G893" i="13"/>
  <c r="G889" i="13"/>
  <c r="G885" i="13"/>
  <c r="G881" i="13"/>
  <c r="G877" i="13"/>
  <c r="G873" i="13"/>
  <c r="G869" i="13"/>
  <c r="G865" i="13"/>
  <c r="G861" i="13"/>
  <c r="G857" i="13"/>
  <c r="G853" i="13"/>
  <c r="G849" i="13"/>
  <c r="G845" i="13"/>
  <c r="G841" i="13"/>
  <c r="G837" i="13"/>
  <c r="G833" i="13"/>
  <c r="G829" i="13"/>
  <c r="G825" i="13"/>
  <c r="G821" i="13"/>
  <c r="G817" i="13"/>
  <c r="G813" i="13"/>
  <c r="G809" i="13"/>
  <c r="G805" i="13"/>
  <c r="G801" i="13"/>
  <c r="G797" i="13"/>
  <c r="G793" i="13"/>
  <c r="G789" i="13"/>
  <c r="G785" i="13"/>
  <c r="G781" i="13"/>
  <c r="G777" i="13"/>
  <c r="G1000" i="13"/>
  <c r="G973" i="13"/>
  <c r="G972" i="13"/>
  <c r="G971" i="13"/>
  <c r="G968" i="13"/>
  <c r="G941" i="13"/>
  <c r="G940" i="13"/>
  <c r="G939" i="13"/>
  <c r="G936" i="13"/>
  <c r="G917" i="13"/>
  <c r="G916" i="13"/>
  <c r="G903" i="13"/>
  <c r="G896" i="13"/>
  <c r="G878" i="13"/>
  <c r="G871" i="13"/>
  <c r="G864" i="13"/>
  <c r="G983" i="13"/>
  <c r="G951" i="13"/>
  <c r="G915" i="13"/>
  <c r="G911" i="13"/>
  <c r="G908" i="13"/>
  <c r="G890" i="13"/>
  <c r="G883" i="13"/>
  <c r="G876" i="13"/>
  <c r="G858" i="13"/>
  <c r="G851" i="13"/>
  <c r="G844" i="13"/>
  <c r="G997" i="13"/>
  <c r="G996" i="13"/>
  <c r="G995" i="13"/>
  <c r="G992" i="13"/>
  <c r="G965" i="13"/>
  <c r="G964" i="13"/>
  <c r="G963" i="13"/>
  <c r="G960" i="13"/>
  <c r="G933" i="13"/>
  <c r="G932" i="13"/>
  <c r="G931" i="13"/>
  <c r="G928" i="13"/>
  <c r="G902" i="13"/>
  <c r="G895" i="13"/>
  <c r="G888" i="13"/>
  <c r="G870" i="13"/>
  <c r="G863" i="13"/>
  <c r="G856" i="13"/>
  <c r="G989" i="13"/>
  <c r="G988" i="13"/>
  <c r="G987" i="13"/>
  <c r="G984" i="13"/>
  <c r="G957" i="13"/>
  <c r="G956" i="13"/>
  <c r="G955" i="13"/>
  <c r="G952" i="13"/>
  <c r="G925" i="13"/>
  <c r="G924" i="13"/>
  <c r="G923" i="13"/>
  <c r="G894" i="13"/>
  <c r="G887" i="13"/>
  <c r="G880" i="13"/>
  <c r="G862" i="13"/>
  <c r="G855" i="13"/>
  <c r="G848" i="13"/>
  <c r="G830" i="13"/>
  <c r="G823" i="13"/>
  <c r="G816" i="13"/>
  <c r="G798" i="13"/>
  <c r="G791" i="13"/>
  <c r="G784" i="13"/>
  <c r="G773" i="13"/>
  <c r="G769" i="13"/>
  <c r="G765" i="13"/>
  <c r="G761" i="13"/>
  <c r="G757" i="13"/>
  <c r="G753" i="13"/>
  <c r="G749" i="13"/>
  <c r="G745" i="13"/>
  <c r="G741" i="13"/>
  <c r="G737" i="13"/>
  <c r="G733" i="13"/>
  <c r="G729" i="13"/>
  <c r="G725" i="13"/>
  <c r="G721" i="13"/>
  <c r="G717" i="13"/>
  <c r="G713" i="13"/>
  <c r="G709" i="13"/>
  <c r="G705" i="13"/>
  <c r="G701" i="13"/>
  <c r="G976" i="13"/>
  <c r="G919" i="13"/>
  <c r="G900" i="13"/>
  <c r="G899" i="13"/>
  <c r="G898" i="13"/>
  <c r="G882" i="13"/>
  <c r="G875" i="13"/>
  <c r="G850" i="13"/>
  <c r="G846" i="13"/>
  <c r="G834" i="13"/>
  <c r="G832" i="13"/>
  <c r="G815" i="13"/>
  <c r="G806" i="13"/>
  <c r="G804" i="13"/>
  <c r="G762" i="13"/>
  <c r="G755" i="13"/>
  <c r="G748" i="13"/>
  <c r="G730" i="13"/>
  <c r="G944" i="13"/>
  <c r="G906" i="13"/>
  <c r="G852" i="13"/>
  <c r="G828" i="13"/>
  <c r="G818" i="13"/>
  <c r="G803" i="13"/>
  <c r="G787" i="13"/>
  <c r="G774" i="13"/>
  <c r="G767" i="13"/>
  <c r="G760" i="13"/>
  <c r="G742" i="13"/>
  <c r="G735" i="13"/>
  <c r="G728" i="13"/>
  <c r="G710" i="13"/>
  <c r="G703" i="13"/>
  <c r="G907" i="13"/>
  <c r="G831" i="13"/>
  <c r="G827" i="13"/>
  <c r="G814" i="13"/>
  <c r="G812" i="13"/>
  <c r="G802" i="13"/>
  <c r="G800" i="13"/>
  <c r="G783" i="13"/>
  <c r="G772" i="13"/>
  <c r="G754" i="13"/>
  <c r="G747" i="13"/>
  <c r="G740" i="13"/>
  <c r="G999" i="13"/>
  <c r="G991" i="13"/>
  <c r="G979" i="13"/>
  <c r="G920" i="13"/>
  <c r="G860" i="13"/>
  <c r="G824" i="13"/>
  <c r="G811" i="13"/>
  <c r="G810" i="13"/>
  <c r="G808" i="13"/>
  <c r="G799" i="13"/>
  <c r="G795" i="13"/>
  <c r="G782" i="13"/>
  <c r="G780" i="13"/>
  <c r="G771" i="13"/>
  <c r="G764" i="13"/>
  <c r="G746" i="13"/>
  <c r="G739" i="13"/>
  <c r="G732" i="13"/>
  <c r="G714" i="13"/>
  <c r="G707" i="13"/>
  <c r="G700" i="13"/>
  <c r="G696" i="13"/>
  <c r="G692" i="13"/>
  <c r="G688" i="13"/>
  <c r="G684" i="13"/>
  <c r="G680" i="13"/>
  <c r="G676" i="13"/>
  <c r="G672" i="13"/>
  <c r="G668" i="13"/>
  <c r="G664" i="13"/>
  <c r="G660" i="13"/>
  <c r="G656" i="13"/>
  <c r="G652" i="13"/>
  <c r="G648" i="13"/>
  <c r="G644" i="13"/>
  <c r="G640" i="13"/>
  <c r="G636" i="13"/>
  <c r="G632" i="13"/>
  <c r="G628" i="13"/>
  <c r="G624" i="13"/>
  <c r="G620" i="13"/>
  <c r="G616" i="13"/>
  <c r="G612" i="13"/>
  <c r="G608" i="13"/>
  <c r="G604" i="13"/>
  <c r="G600" i="13"/>
  <c r="G596" i="13"/>
  <c r="G592" i="13"/>
  <c r="G588" i="13"/>
  <c r="G584" i="13"/>
  <c r="G580" i="13"/>
  <c r="G576" i="13"/>
  <c r="G949" i="13"/>
  <c r="G975" i="13"/>
  <c r="G886" i="13"/>
  <c r="G866" i="13"/>
  <c r="G980" i="13"/>
  <c r="G967" i="13"/>
  <c r="G947" i="13"/>
  <c r="G872" i="13"/>
  <c r="G792" i="13"/>
  <c r="G790" i="13"/>
  <c r="G779" i="13"/>
  <c r="G770" i="13"/>
  <c r="G763" i="13"/>
  <c r="G756" i="13"/>
  <c r="G743" i="13"/>
  <c r="G724" i="13"/>
  <c r="G720" i="13"/>
  <c r="G711" i="13"/>
  <c r="G697" i="13"/>
  <c r="G690" i="13"/>
  <c r="G683" i="13"/>
  <c r="G959" i="13"/>
  <c r="G847" i="13"/>
  <c r="G759" i="13"/>
  <c r="G948" i="13"/>
  <c r="G935" i="13"/>
  <c r="G820" i="13"/>
  <c r="G778" i="13"/>
  <c r="G751" i="13"/>
  <c r="G868" i="13"/>
  <c r="G854" i="13"/>
  <c r="G843" i="13"/>
  <c r="G836" i="13"/>
  <c r="G835" i="13"/>
  <c r="G826" i="13"/>
  <c r="G822" i="13"/>
  <c r="G776" i="13"/>
  <c r="G775" i="13"/>
  <c r="G744" i="13"/>
  <c r="G686" i="13"/>
  <c r="G669" i="13"/>
  <c r="G662" i="13"/>
  <c r="G655" i="13"/>
  <c r="G637" i="13"/>
  <c r="G630" i="13"/>
  <c r="G623" i="13"/>
  <c r="G605" i="13"/>
  <c r="G598" i="13"/>
  <c r="G591" i="13"/>
  <c r="G573" i="13"/>
  <c r="G867" i="13"/>
  <c r="G788" i="13"/>
  <c r="G718" i="13"/>
  <c r="G670" i="13"/>
  <c r="G666" i="13"/>
  <c r="G653" i="13"/>
  <c r="G651" i="13"/>
  <c r="G641" i="13"/>
  <c r="G639" i="13"/>
  <c r="G622" i="13"/>
  <c r="G613" i="13"/>
  <c r="G611" i="13"/>
  <c r="G582" i="13"/>
  <c r="G570" i="13"/>
  <c r="G562" i="13"/>
  <c r="G554" i="13"/>
  <c r="G546" i="13"/>
  <c r="G539" i="13"/>
  <c r="G535" i="13"/>
  <c r="G981" i="13"/>
  <c r="G912" i="13"/>
  <c r="G879" i="13"/>
  <c r="G734" i="13"/>
  <c r="G719" i="13"/>
  <c r="G704" i="13"/>
  <c r="G702" i="13"/>
  <c r="G682" i="13"/>
  <c r="G679" i="13"/>
  <c r="G665" i="13"/>
  <c r="G635" i="13"/>
  <c r="G625" i="13"/>
  <c r="G610" i="13"/>
  <c r="G594" i="13"/>
  <c r="G927" i="13"/>
  <c r="G819" i="13"/>
  <c r="G726" i="13"/>
  <c r="G706" i="13"/>
  <c r="G681" i="13"/>
  <c r="G663" i="13"/>
  <c r="G650" i="13"/>
  <c r="G649" i="13"/>
  <c r="G647" i="13"/>
  <c r="G638" i="13"/>
  <c r="G634" i="13"/>
  <c r="G621" i="13"/>
  <c r="G619" i="13"/>
  <c r="G609" i="13"/>
  <c r="G607" i="13"/>
  <c r="G590" i="13"/>
  <c r="G581" i="13"/>
  <c r="G579" i="13"/>
  <c r="G569" i="13"/>
  <c r="G568" i="13"/>
  <c r="G561" i="13"/>
  <c r="G560" i="13"/>
  <c r="G553" i="13"/>
  <c r="G552" i="13"/>
  <c r="G545" i="13"/>
  <c r="G544" i="13"/>
  <c r="G538" i="13"/>
  <c r="G534" i="13"/>
  <c r="G530" i="13"/>
  <c r="G526" i="13"/>
  <c r="G522" i="13"/>
  <c r="G518" i="13"/>
  <c r="G514" i="13"/>
  <c r="G510" i="13"/>
  <c r="G904" i="13"/>
  <c r="G892" i="13"/>
  <c r="G859" i="13"/>
  <c r="G758" i="13"/>
  <c r="G727" i="13"/>
  <c r="G722" i="13"/>
  <c r="G698" i="13"/>
  <c r="G694" i="13"/>
  <c r="G693" i="13"/>
  <c r="G685" i="13"/>
  <c r="G674" i="13"/>
  <c r="G658" i="13"/>
  <c r="G629" i="13"/>
  <c r="G627" i="13"/>
  <c r="G601" i="13"/>
  <c r="G838" i="13"/>
  <c r="G786" i="13"/>
  <c r="G723" i="13"/>
  <c r="G716" i="13"/>
  <c r="G715" i="13"/>
  <c r="G671" i="13"/>
  <c r="G661" i="13"/>
  <c r="G615" i="13"/>
  <c r="G585" i="13"/>
  <c r="G574" i="13"/>
  <c r="G566" i="13"/>
  <c r="G565" i="13"/>
  <c r="G556" i="13"/>
  <c r="G555" i="13"/>
  <c r="G527" i="13"/>
  <c r="G525" i="13"/>
  <c r="G524" i="13"/>
  <c r="G503" i="13"/>
  <c r="G495" i="13"/>
  <c r="G487" i="13"/>
  <c r="G479" i="13"/>
  <c r="G471" i="13"/>
  <c r="G463" i="13"/>
  <c r="G455" i="13"/>
  <c r="G447" i="13"/>
  <c r="G839" i="13"/>
  <c r="G750" i="13"/>
  <c r="G626" i="13"/>
  <c r="G614" i="13"/>
  <c r="G597" i="13"/>
  <c r="G587" i="13"/>
  <c r="G577" i="13"/>
  <c r="G567" i="13"/>
  <c r="G537" i="13"/>
  <c r="G536" i="13"/>
  <c r="G523" i="13"/>
  <c r="G521" i="13"/>
  <c r="G520" i="13"/>
  <c r="G502" i="13"/>
  <c r="G494" i="13"/>
  <c r="G486" i="13"/>
  <c r="G478" i="13"/>
  <c r="G470" i="13"/>
  <c r="G462" i="13"/>
  <c r="G454" i="13"/>
  <c r="G446" i="13"/>
  <c r="G438" i="13"/>
  <c r="G430" i="13"/>
  <c r="G422" i="13"/>
  <c r="G414" i="13"/>
  <c r="G406" i="13"/>
  <c r="G943" i="13"/>
  <c r="G891" i="13"/>
  <c r="G840" i="13"/>
  <c r="G794" i="13"/>
  <c r="G768" i="13"/>
  <c r="G731" i="13"/>
  <c r="G689" i="13"/>
  <c r="G673" i="13"/>
  <c r="G646" i="13"/>
  <c r="G645" i="13"/>
  <c r="G599" i="13"/>
  <c r="G586" i="13"/>
  <c r="G578" i="13"/>
  <c r="G558" i="13"/>
  <c r="G557" i="13"/>
  <c r="G548" i="13"/>
  <c r="G547" i="13"/>
  <c r="G519" i="13"/>
  <c r="G517" i="13"/>
  <c r="G516" i="13"/>
  <c r="G884" i="13"/>
  <c r="G807" i="13"/>
  <c r="G699" i="13"/>
  <c r="G667" i="13"/>
  <c r="G659" i="13"/>
  <c r="G633" i="13"/>
  <c r="G618" i="13"/>
  <c r="G606" i="13"/>
  <c r="G589" i="13"/>
  <c r="G551" i="13"/>
  <c r="G507" i="13"/>
  <c r="G506" i="13"/>
  <c r="G498" i="13"/>
  <c r="G490" i="13"/>
  <c r="G482" i="13"/>
  <c r="G474" i="13"/>
  <c r="G466" i="13"/>
  <c r="G458" i="13"/>
  <c r="G450" i="13"/>
  <c r="G442" i="13"/>
  <c r="G434" i="13"/>
  <c r="G426" i="13"/>
  <c r="G418" i="13"/>
  <c r="G410" i="13"/>
  <c r="G402" i="13"/>
  <c r="G394" i="13"/>
  <c r="G386" i="13"/>
  <c r="G378" i="13"/>
  <c r="G370" i="13"/>
  <c r="G366" i="13"/>
  <c r="G362" i="13"/>
  <c r="G358" i="13"/>
  <c r="G354" i="13"/>
  <c r="G350" i="13"/>
  <c r="G346" i="13"/>
  <c r="G342" i="13"/>
  <c r="G338" i="13"/>
  <c r="G334" i="13"/>
  <c r="G330" i="13"/>
  <c r="G326" i="13"/>
  <c r="G322" i="13"/>
  <c r="G318" i="13"/>
  <c r="G314" i="13"/>
  <c r="G310" i="13"/>
  <c r="G306" i="13"/>
  <c r="G302" i="13"/>
  <c r="G298" i="13"/>
  <c r="G294" i="13"/>
  <c r="G290" i="13"/>
  <c r="G286" i="13"/>
  <c r="G282" i="13"/>
  <c r="G278" i="13"/>
  <c r="G274" i="13"/>
  <c r="G270" i="13"/>
  <c r="G266" i="13"/>
  <c r="G262" i="13"/>
  <c r="G258" i="13"/>
  <c r="G796" i="13"/>
  <c r="G708" i="13"/>
  <c r="G678" i="13"/>
  <c r="G533" i="13"/>
  <c r="G513" i="13"/>
  <c r="G497" i="13"/>
  <c r="G492" i="13"/>
  <c r="G456" i="13"/>
  <c r="G451" i="13"/>
  <c r="G445" i="13"/>
  <c r="G437" i="13"/>
  <c r="G429" i="13"/>
  <c r="G421" i="13"/>
  <c r="G413" i="13"/>
  <c r="G405" i="13"/>
  <c r="G397" i="13"/>
  <c r="G396" i="13"/>
  <c r="G395" i="13"/>
  <c r="G393" i="13"/>
  <c r="I393" i="13" s="1"/>
  <c r="G391" i="13"/>
  <c r="G364" i="13"/>
  <c r="G357" i="13"/>
  <c r="G339" i="13"/>
  <c r="G332" i="13"/>
  <c r="G325" i="13"/>
  <c r="G307" i="13"/>
  <c r="G300" i="13"/>
  <c r="G293" i="13"/>
  <c r="G275" i="13"/>
  <c r="G268" i="13"/>
  <c r="G261" i="13"/>
  <c r="G874" i="13"/>
  <c r="G695" i="13"/>
  <c r="G603" i="13"/>
  <c r="G595" i="13"/>
  <c r="G583" i="13"/>
  <c r="G559" i="13"/>
  <c r="G543" i="13"/>
  <c r="G509" i="13"/>
  <c r="G480" i="13"/>
  <c r="G475" i="13"/>
  <c r="G469" i="13"/>
  <c r="G457" i="13"/>
  <c r="G452" i="13"/>
  <c r="G390" i="13"/>
  <c r="G373" i="13"/>
  <c r="G372" i="13"/>
  <c r="G371" i="13"/>
  <c r="G369" i="13"/>
  <c r="G351" i="13"/>
  <c r="G344" i="13"/>
  <c r="G337" i="13"/>
  <c r="G319" i="13"/>
  <c r="G312" i="13"/>
  <c r="G305" i="13"/>
  <c r="G736" i="13"/>
  <c r="G675" i="13"/>
  <c r="G631" i="13"/>
  <c r="G504" i="13"/>
  <c r="G499" i="13"/>
  <c r="G493" i="13"/>
  <c r="G481" i="13"/>
  <c r="G476" i="13"/>
  <c r="G440" i="13"/>
  <c r="G439" i="13"/>
  <c r="G432" i="13"/>
  <c r="G431" i="13"/>
  <c r="G424" i="13"/>
  <c r="G423" i="13"/>
  <c r="G416" i="13"/>
  <c r="G415" i="13"/>
  <c r="G408" i="13"/>
  <c r="G407" i="13"/>
  <c r="G384" i="13"/>
  <c r="G363" i="13"/>
  <c r="G356" i="13"/>
  <c r="G349" i="13"/>
  <c r="G331" i="13"/>
  <c r="G324" i="13"/>
  <c r="G317" i="13"/>
  <c r="G299" i="13"/>
  <c r="G292" i="13"/>
  <c r="G285" i="13"/>
  <c r="G267" i="13"/>
  <c r="G260" i="13"/>
  <c r="G842" i="13"/>
  <c r="G617" i="13"/>
  <c r="G575" i="13"/>
  <c r="G563" i="13"/>
  <c r="G529" i="13"/>
  <c r="G511" i="13"/>
  <c r="G501" i="13"/>
  <c r="G489" i="13"/>
  <c r="G484" i="13"/>
  <c r="G448" i="13"/>
  <c r="G443" i="13"/>
  <c r="G435" i="13"/>
  <c r="G427" i="13"/>
  <c r="G419" i="13"/>
  <c r="G411" i="13"/>
  <c r="G403" i="13"/>
  <c r="G401" i="13"/>
  <c r="G399" i="13"/>
  <c r="G376" i="13"/>
  <c r="G367" i="13"/>
  <c r="G360" i="13"/>
  <c r="G353" i="13"/>
  <c r="G335" i="13"/>
  <c r="G328" i="13"/>
  <c r="G321" i="13"/>
  <c r="G303" i="13"/>
  <c r="G296" i="13"/>
  <c r="G289" i="13"/>
  <c r="G271" i="13"/>
  <c r="G264" i="13"/>
  <c r="G257" i="13"/>
  <c r="G253" i="13"/>
  <c r="G249" i="13"/>
  <c r="G245" i="13"/>
  <c r="G241" i="13"/>
  <c r="G237" i="13"/>
  <c r="G233" i="13"/>
  <c r="G229" i="13"/>
  <c r="G225" i="13"/>
  <c r="G221" i="13"/>
  <c r="G217" i="13"/>
  <c r="G213" i="13"/>
  <c r="G209" i="13"/>
  <c r="G205" i="13"/>
  <c r="G201" i="13"/>
  <c r="G197" i="13"/>
  <c r="G193" i="13"/>
  <c r="G189" i="13"/>
  <c r="G185" i="13"/>
  <c r="G181" i="13"/>
  <c r="G177" i="13"/>
  <c r="G173" i="13"/>
  <c r="G169" i="13"/>
  <c r="G165" i="13"/>
  <c r="G161" i="13"/>
  <c r="G157" i="13"/>
  <c r="G153" i="13"/>
  <c r="G149" i="13"/>
  <c r="G145" i="13"/>
  <c r="G141" i="13"/>
  <c r="G137" i="13"/>
  <c r="G133" i="13"/>
  <c r="G129" i="13"/>
  <c r="G125" i="13"/>
  <c r="G121" i="13"/>
  <c r="G117" i="13"/>
  <c r="G113" i="13"/>
  <c r="G109" i="13"/>
  <c r="G105" i="13"/>
  <c r="G9" i="13"/>
  <c r="G13" i="13"/>
  <c r="G17" i="13"/>
  <c r="G19" i="13"/>
  <c r="G22" i="13"/>
  <c r="G26" i="13"/>
  <c r="G30" i="13"/>
  <c r="G34" i="13"/>
  <c r="G38" i="13"/>
  <c r="G42" i="13"/>
  <c r="G46" i="13"/>
  <c r="G50" i="13"/>
  <c r="G54" i="13"/>
  <c r="G58" i="13"/>
  <c r="G62" i="13"/>
  <c r="G66" i="13"/>
  <c r="G70" i="13"/>
  <c r="G74" i="13"/>
  <c r="G78" i="13"/>
  <c r="G82" i="13"/>
  <c r="G86" i="13"/>
  <c r="G90" i="13"/>
  <c r="G94" i="13"/>
  <c r="G98" i="13"/>
  <c r="G102" i="13"/>
  <c r="G120" i="13"/>
  <c r="G127" i="13"/>
  <c r="E130" i="13"/>
  <c r="G134" i="13"/>
  <c r="G152" i="13"/>
  <c r="G159" i="13"/>
  <c r="E162" i="13"/>
  <c r="G166" i="13"/>
  <c r="G184" i="13"/>
  <c r="G191" i="13"/>
  <c r="E194" i="13"/>
  <c r="G198" i="13"/>
  <c r="G216" i="13"/>
  <c r="G223" i="13"/>
  <c r="E226" i="13"/>
  <c r="G230" i="13"/>
  <c r="G240" i="13"/>
  <c r="G242" i="13"/>
  <c r="E261" i="13"/>
  <c r="G265" i="13"/>
  <c r="E269" i="13"/>
  <c r="E278" i="13"/>
  <c r="G283" i="13"/>
  <c r="G284" i="13"/>
  <c r="G311" i="13"/>
  <c r="G343" i="13"/>
  <c r="G375" i="13"/>
  <c r="G380" i="13"/>
  <c r="G433" i="13"/>
  <c r="E447" i="13"/>
  <c r="G488" i="13"/>
  <c r="G654" i="13"/>
  <c r="G712" i="13"/>
  <c r="G752" i="13"/>
  <c r="G108" i="13"/>
  <c r="G115" i="13"/>
  <c r="G122" i="13"/>
  <c r="G140" i="13"/>
  <c r="G147" i="13"/>
  <c r="G154" i="13"/>
  <c r="G172" i="13"/>
  <c r="G179" i="13"/>
  <c r="G186" i="13"/>
  <c r="G204" i="13"/>
  <c r="G211" i="13"/>
  <c r="G218" i="13"/>
  <c r="G243" i="13"/>
  <c r="G263" i="13"/>
  <c r="G280" i="13"/>
  <c r="G304" i="13"/>
  <c r="G336" i="13"/>
  <c r="G368" i="13"/>
  <c r="G374" i="13"/>
  <c r="G385" i="13"/>
  <c r="G412" i="13"/>
  <c r="G468" i="13"/>
  <c r="G477" i="13"/>
  <c r="G485" i="13"/>
  <c r="G505" i="13"/>
  <c r="G508" i="13"/>
  <c r="G571" i="13"/>
  <c r="G657" i="13"/>
  <c r="E7" i="13"/>
  <c r="G8" i="13"/>
  <c r="G12" i="13"/>
  <c r="G16" i="13"/>
  <c r="G20" i="13"/>
  <c r="G23" i="13"/>
  <c r="G27" i="13"/>
  <c r="G31" i="13"/>
  <c r="G35" i="13"/>
  <c r="G39" i="13"/>
  <c r="G43" i="13"/>
  <c r="G47" i="13"/>
  <c r="G51" i="13"/>
  <c r="G55" i="13"/>
  <c r="G59" i="13"/>
  <c r="G63" i="13"/>
  <c r="G67" i="13"/>
  <c r="G71" i="13"/>
  <c r="G75" i="13"/>
  <c r="G79" i="13"/>
  <c r="G83" i="13"/>
  <c r="G87" i="13"/>
  <c r="G91" i="13"/>
  <c r="G95" i="13"/>
  <c r="G99" i="13"/>
  <c r="G103" i="13"/>
  <c r="E106" i="13"/>
  <c r="G110" i="13"/>
  <c r="G128" i="13"/>
  <c r="G135" i="13"/>
  <c r="E138" i="13"/>
  <c r="G142" i="13"/>
  <c r="G160" i="13"/>
  <c r="G167" i="13"/>
  <c r="E170" i="13"/>
  <c r="G174" i="13"/>
  <c r="G192" i="13"/>
  <c r="G199" i="13"/>
  <c r="E202" i="13"/>
  <c r="G206" i="13"/>
  <c r="G224" i="13"/>
  <c r="G231" i="13"/>
  <c r="G244" i="13"/>
  <c r="G246" i="13"/>
  <c r="E274" i="13"/>
  <c r="G279" i="13"/>
  <c r="G281" i="13"/>
  <c r="E297" i="13"/>
  <c r="E306" i="13"/>
  <c r="G308" i="13"/>
  <c r="E329" i="13"/>
  <c r="E338" i="13"/>
  <c r="G340" i="13"/>
  <c r="E361" i="13"/>
  <c r="G379" i="13"/>
  <c r="E383" i="13"/>
  <c r="G389" i="13"/>
  <c r="G417" i="13"/>
  <c r="G436" i="13"/>
  <c r="G461" i="13"/>
  <c r="G464" i="13"/>
  <c r="G491" i="13"/>
  <c r="G531" i="13"/>
  <c r="G532" i="13"/>
  <c r="G564" i="13"/>
  <c r="G738" i="13"/>
  <c r="E267" i="13"/>
  <c r="E299" i="13"/>
  <c r="E331" i="13"/>
  <c r="E363" i="13"/>
  <c r="E407" i="13"/>
  <c r="E415" i="13"/>
  <c r="E423" i="13"/>
  <c r="E431" i="13"/>
  <c r="E439" i="13"/>
  <c r="E463" i="13"/>
  <c r="E476" i="13"/>
  <c r="E521" i="13"/>
  <c r="E589" i="13"/>
  <c r="E263" i="13"/>
  <c r="E295" i="13"/>
  <c r="E327" i="13"/>
  <c r="E359" i="13"/>
  <c r="E455" i="13"/>
  <c r="E468" i="13"/>
  <c r="E271" i="13"/>
  <c r="E303" i="13"/>
  <c r="E335" i="13"/>
  <c r="E367" i="13"/>
  <c r="E471" i="13"/>
  <c r="E484" i="13"/>
  <c r="E519" i="13"/>
  <c r="E605" i="13"/>
  <c r="E617" i="13"/>
  <c r="E507" i="13"/>
  <c r="E551" i="13"/>
  <c r="E640" i="13"/>
  <c r="E659" i="13"/>
  <c r="E782" i="13"/>
  <c r="E580" i="13"/>
  <c r="E593" i="13"/>
  <c r="E609" i="13"/>
  <c r="E621" i="13"/>
  <c r="E637" i="13"/>
  <c r="E649" i="13"/>
  <c r="E663" i="13"/>
  <c r="E681" i="13"/>
  <c r="E721" i="13"/>
  <c r="E597" i="13"/>
  <c r="E573" i="13"/>
  <c r="E585" i="13"/>
  <c r="E599" i="13"/>
  <c r="E644" i="13"/>
  <c r="E657" i="13"/>
  <c r="E673" i="13"/>
  <c r="E824" i="13"/>
  <c r="E629" i="13"/>
  <c r="E746" i="13"/>
  <c r="E753" i="13"/>
  <c r="E772" i="13"/>
  <c r="E601" i="13"/>
  <c r="E633" i="13"/>
  <c r="E665" i="13"/>
  <c r="E691" i="13"/>
  <c r="E766" i="13"/>
  <c r="E714" i="13"/>
  <c r="E810" i="13"/>
  <c r="E693" i="13"/>
  <c r="E702" i="13"/>
  <c r="E704" i="13"/>
  <c r="E710" i="13"/>
  <c r="E742" i="13"/>
  <c r="E774" i="13"/>
  <c r="E894" i="13"/>
  <c r="E901" i="13"/>
  <c r="E706" i="13"/>
  <c r="E738" i="13"/>
  <c r="E770" i="13"/>
  <c r="E778" i="13"/>
  <c r="E792" i="13"/>
  <c r="E837" i="13"/>
  <c r="E842" i="13"/>
  <c r="E984" i="13"/>
  <c r="E726" i="13"/>
  <c r="E758" i="13"/>
  <c r="E822" i="13"/>
  <c r="E856" i="13"/>
  <c r="E943" i="13"/>
  <c r="E794" i="13"/>
  <c r="E826" i="13"/>
  <c r="E858" i="13"/>
  <c r="E890" i="13"/>
  <c r="E910" i="13"/>
  <c r="E928" i="13"/>
  <c r="E960" i="13"/>
  <c r="E992" i="13"/>
  <c r="E854" i="13"/>
  <c r="E886" i="13"/>
  <c r="E874" i="13"/>
  <c r="E906" i="13"/>
  <c r="E920" i="13"/>
  <c r="E944" i="13"/>
  <c r="E976" i="13"/>
  <c r="H50" i="12"/>
  <c r="E11" i="12"/>
  <c r="E995" i="12"/>
  <c r="E987" i="12"/>
  <c r="E983" i="12"/>
  <c r="E979" i="12"/>
  <c r="E975" i="12"/>
  <c r="E971" i="12"/>
  <c r="E967" i="12"/>
  <c r="E963" i="12"/>
  <c r="E959" i="12"/>
  <c r="E955" i="12"/>
  <c r="E951" i="12"/>
  <c r="E943" i="12"/>
  <c r="E939" i="12"/>
  <c r="E931" i="12"/>
  <c r="E927" i="12"/>
  <c r="E923" i="12"/>
  <c r="E915" i="12"/>
  <c r="E911" i="12"/>
  <c r="E903" i="12"/>
  <c r="E891" i="12"/>
  <c r="E887" i="12"/>
  <c r="E879" i="12"/>
  <c r="E855" i="12"/>
  <c r="E851" i="12"/>
  <c r="E847" i="12"/>
  <c r="E819" i="12"/>
  <c r="E799" i="12"/>
  <c r="E791" i="12"/>
  <c r="E775" i="12"/>
  <c r="E767" i="12"/>
  <c r="E763" i="12"/>
  <c r="E723" i="12"/>
  <c r="E719" i="12"/>
  <c r="E711" i="12"/>
  <c r="E703" i="12"/>
  <c r="E691" i="12"/>
  <c r="E663" i="12"/>
  <c r="E659" i="12"/>
  <c r="E631" i="12"/>
  <c r="E627" i="12"/>
  <c r="E611" i="12"/>
  <c r="E607" i="12"/>
  <c r="E603" i="12"/>
  <c r="E591" i="12"/>
  <c r="E587" i="12"/>
  <c r="E583" i="12"/>
  <c r="E575" i="12"/>
  <c r="E571" i="12"/>
  <c r="E567" i="12"/>
  <c r="E563" i="12"/>
  <c r="E559" i="12"/>
  <c r="E555" i="12"/>
  <c r="E543" i="12"/>
  <c r="E539" i="12"/>
  <c r="E527" i="12"/>
  <c r="E523" i="12"/>
  <c r="E503" i="12"/>
  <c r="E487" i="12"/>
  <c r="E483" i="12"/>
  <c r="E475" i="12"/>
  <c r="E463" i="12"/>
  <c r="E451" i="12"/>
  <c r="E443" i="12"/>
  <c r="E439" i="12"/>
  <c r="E435" i="12"/>
  <c r="E431" i="12"/>
  <c r="E427" i="12"/>
  <c r="E423" i="12"/>
  <c r="E411" i="12"/>
  <c r="E403" i="12"/>
  <c r="E395" i="12"/>
  <c r="E379" i="12"/>
  <c r="E375" i="12"/>
  <c r="E371" i="12"/>
  <c r="E367" i="12"/>
  <c r="E359" i="12"/>
  <c r="E355" i="12"/>
  <c r="E351" i="12"/>
  <c r="E347" i="12"/>
  <c r="E307" i="12"/>
  <c r="E303" i="12"/>
  <c r="E299" i="12"/>
  <c r="E295" i="12"/>
  <c r="E291" i="12"/>
  <c r="E287" i="12"/>
  <c r="E275" i="12"/>
  <c r="E267" i="12"/>
  <c r="E251" i="12"/>
  <c r="E239" i="12"/>
  <c r="E231" i="12"/>
  <c r="E215" i="12"/>
  <c r="E207" i="12"/>
  <c r="E203" i="12"/>
  <c r="E195" i="12"/>
  <c r="E191" i="12"/>
  <c r="E183" i="12"/>
  <c r="E159" i="12"/>
  <c r="E155" i="12"/>
  <c r="E147" i="12"/>
  <c r="E143" i="12"/>
  <c r="E135" i="12"/>
  <c r="E123" i="12"/>
  <c r="E111" i="12"/>
  <c r="E107" i="12"/>
  <c r="E103" i="12"/>
  <c r="E99" i="12"/>
  <c r="E83" i="12"/>
  <c r="E79" i="12"/>
  <c r="E71" i="12"/>
  <c r="E63" i="12"/>
  <c r="E59" i="12"/>
  <c r="E51" i="12"/>
  <c r="E43" i="12"/>
  <c r="E35" i="12"/>
  <c r="E27" i="12"/>
  <c r="E19" i="12"/>
  <c r="H884" i="12"/>
  <c r="E9" i="12"/>
  <c r="H34" i="12"/>
  <c r="H36" i="12"/>
  <c r="H37" i="12"/>
  <c r="H53" i="12"/>
  <c r="G93" i="12"/>
  <c r="H98" i="12"/>
  <c r="G108" i="12"/>
  <c r="H112" i="12"/>
  <c r="G122" i="12"/>
  <c r="H123" i="12"/>
  <c r="G137" i="12"/>
  <c r="G142" i="12"/>
  <c r="H148" i="12"/>
  <c r="G157" i="12"/>
  <c r="H162" i="12"/>
  <c r="G172" i="12"/>
  <c r="H176" i="12"/>
  <c r="G186" i="12"/>
  <c r="H187" i="12"/>
  <c r="G201" i="12"/>
  <c r="G206" i="12"/>
  <c r="H212" i="12"/>
  <c r="G221" i="12"/>
  <c r="G226" i="12"/>
  <c r="G235" i="12"/>
  <c r="G255" i="12"/>
  <c r="H258" i="12"/>
  <c r="H283" i="12"/>
  <c r="H289" i="12"/>
  <c r="G312" i="12"/>
  <c r="H318" i="12"/>
  <c r="G332" i="12"/>
  <c r="G370" i="12"/>
  <c r="G380" i="12"/>
  <c r="H383" i="12"/>
  <c r="G408" i="12"/>
  <c r="H420" i="12"/>
  <c r="G450" i="12"/>
  <c r="G507" i="12"/>
  <c r="H685" i="12"/>
  <c r="H990" i="12"/>
  <c r="H997" i="12"/>
  <c r="H1000" i="12"/>
  <c r="H996" i="12"/>
  <c r="H992" i="12"/>
  <c r="H988" i="12"/>
  <c r="H984" i="12"/>
  <c r="H980" i="12"/>
  <c r="H976" i="12"/>
  <c r="H972" i="12"/>
  <c r="H968" i="12"/>
  <c r="H964" i="12"/>
  <c r="H960" i="12"/>
  <c r="H956" i="12"/>
  <c r="H952" i="12"/>
  <c r="H948" i="12"/>
  <c r="H944" i="12"/>
  <c r="H940" i="12"/>
  <c r="H936" i="12"/>
  <c r="H932" i="12"/>
  <c r="H928" i="12"/>
  <c r="H924" i="12"/>
  <c r="H920" i="12"/>
  <c r="H916" i="12"/>
  <c r="H998" i="12"/>
  <c r="H994" i="12"/>
  <c r="H993" i="12"/>
  <c r="H985" i="12"/>
  <c r="H977" i="12"/>
  <c r="H969" i="12"/>
  <c r="H961" i="12"/>
  <c r="H953" i="12"/>
  <c r="H945" i="12"/>
  <c r="H937" i="12"/>
  <c r="H929" i="12"/>
  <c r="H921" i="12"/>
  <c r="H914" i="12"/>
  <c r="H910" i="12"/>
  <c r="H991" i="12"/>
  <c r="H983" i="12"/>
  <c r="H975" i="12"/>
  <c r="H967" i="12"/>
  <c r="H959" i="12"/>
  <c r="H951" i="12"/>
  <c r="H943" i="12"/>
  <c r="H935" i="12"/>
  <c r="H927" i="12"/>
  <c r="H919" i="12"/>
  <c r="H987" i="12"/>
  <c r="H979" i="12"/>
  <c r="H971" i="12"/>
  <c r="H963" i="12"/>
  <c r="H955" i="12"/>
  <c r="H947" i="12"/>
  <c r="H939" i="12"/>
  <c r="H931" i="12"/>
  <c r="H923" i="12"/>
  <c r="H912" i="12"/>
  <c r="H908" i="12"/>
  <c r="H906" i="12"/>
  <c r="H905" i="12"/>
  <c r="H892" i="12"/>
  <c r="H890" i="12"/>
  <c r="H889" i="12"/>
  <c r="H878" i="12"/>
  <c r="H877" i="12"/>
  <c r="H859" i="12"/>
  <c r="H852" i="12"/>
  <c r="H846" i="12"/>
  <c r="H989" i="12"/>
  <c r="H981" i="12"/>
  <c r="H973" i="12"/>
  <c r="H965" i="12"/>
  <c r="H957" i="12"/>
  <c r="H949" i="12"/>
  <c r="H941" i="12"/>
  <c r="H933" i="12"/>
  <c r="H925" i="12"/>
  <c r="H917" i="12"/>
  <c r="H915" i="12"/>
  <c r="H911" i="12"/>
  <c r="H907" i="12"/>
  <c r="H891" i="12"/>
  <c r="H995" i="12"/>
  <c r="H904" i="12"/>
  <c r="H902" i="12"/>
  <c r="H901" i="12"/>
  <c r="H888" i="12"/>
  <c r="H886" i="12"/>
  <c r="H885" i="12"/>
  <c r="H876" i="12"/>
  <c r="H999" i="12"/>
  <c r="H899" i="12"/>
  <c r="H883" i="12"/>
  <c r="H874" i="12"/>
  <c r="H873" i="12"/>
  <c r="H855" i="12"/>
  <c r="H848" i="12"/>
  <c r="H842" i="12"/>
  <c r="H841" i="12"/>
  <c r="H913" i="12"/>
  <c r="H895" i="12"/>
  <c r="H838" i="12"/>
  <c r="H837" i="12"/>
  <c r="H827" i="12"/>
  <c r="H820" i="12"/>
  <c r="H814" i="12"/>
  <c r="H813" i="12"/>
  <c r="H986" i="12"/>
  <c r="H978" i="12"/>
  <c r="H970" i="12"/>
  <c r="H962" i="12"/>
  <c r="H954" i="12"/>
  <c r="H946" i="12"/>
  <c r="H938" i="12"/>
  <c r="H930" i="12"/>
  <c r="H922" i="12"/>
  <c r="H909" i="12"/>
  <c r="H898" i="12"/>
  <c r="H897" i="12"/>
  <c r="H896" i="12"/>
  <c r="H836" i="12"/>
  <c r="H835" i="12"/>
  <c r="H834" i="12"/>
  <c r="H833" i="12"/>
  <c r="H887" i="12"/>
  <c r="H893" i="12"/>
  <c r="H882" i="12"/>
  <c r="H881" i="12"/>
  <c r="H880" i="12"/>
  <c r="H863" i="12"/>
  <c r="H856" i="12"/>
  <c r="H854" i="12"/>
  <c r="H849" i="12"/>
  <c r="H831" i="12"/>
  <c r="H830" i="12"/>
  <c r="H823" i="12"/>
  <c r="H816" i="12"/>
  <c r="H810" i="12"/>
  <c r="H809" i="12"/>
  <c r="H798" i="12"/>
  <c r="H794" i="12"/>
  <c r="H790" i="12"/>
  <c r="H786" i="12"/>
  <c r="H782" i="12"/>
  <c r="H778" i="12"/>
  <c r="H774" i="12"/>
  <c r="H770" i="12"/>
  <c r="H766" i="12"/>
  <c r="H762" i="12"/>
  <c r="H758" i="12"/>
  <c r="H754" i="12"/>
  <c r="H750" i="12"/>
  <c r="H746" i="12"/>
  <c r="H742" i="12"/>
  <c r="H738" i="12"/>
  <c r="H734" i="12"/>
  <c r="H730" i="12"/>
  <c r="H726" i="12"/>
  <c r="H722" i="12"/>
  <c r="H718" i="12"/>
  <c r="H714" i="12"/>
  <c r="H710" i="12"/>
  <c r="H706" i="12"/>
  <c r="H702" i="12"/>
  <c r="H698" i="12"/>
  <c r="H900" i="12"/>
  <c r="H875" i="12"/>
  <c r="H861" i="12"/>
  <c r="H821" i="12"/>
  <c r="H812" i="12"/>
  <c r="H808" i="12"/>
  <c r="H797" i="12"/>
  <c r="H789" i="12"/>
  <c r="H781" i="12"/>
  <c r="H773" i="12"/>
  <c r="H765" i="12"/>
  <c r="H757" i="12"/>
  <c r="H749" i="12"/>
  <c r="H741" i="12"/>
  <c r="H733" i="12"/>
  <c r="H725" i="12"/>
  <c r="H717" i="12"/>
  <c r="H879" i="12"/>
  <c r="H825" i="12"/>
  <c r="H824" i="12"/>
  <c r="H822" i="12"/>
  <c r="H817" i="12"/>
  <c r="H811" i="12"/>
  <c r="H807" i="12"/>
  <c r="H796" i="12"/>
  <c r="H788" i="12"/>
  <c r="H780" i="12"/>
  <c r="H772" i="12"/>
  <c r="H764" i="12"/>
  <c r="H756" i="12"/>
  <c r="H748" i="12"/>
  <c r="H740" i="12"/>
  <c r="H732" i="12"/>
  <c r="H872" i="12"/>
  <c r="H867" i="12"/>
  <c r="H843" i="12"/>
  <c r="H826" i="12"/>
  <c r="H819" i="12"/>
  <c r="H815" i="12"/>
  <c r="H806" i="12"/>
  <c r="H805" i="12"/>
  <c r="H865" i="12"/>
  <c r="H858" i="12"/>
  <c r="H851" i="12"/>
  <c r="H850" i="12"/>
  <c r="H832" i="12"/>
  <c r="H800" i="12"/>
  <c r="H792" i="12"/>
  <c r="H784" i="12"/>
  <c r="H776" i="12"/>
  <c r="H768" i="12"/>
  <c r="H760" i="12"/>
  <c r="H752" i="12"/>
  <c r="H744" i="12"/>
  <c r="H736" i="12"/>
  <c r="H728" i="12"/>
  <c r="H720" i="12"/>
  <c r="H712" i="12"/>
  <c r="H704" i="12"/>
  <c r="H696" i="12"/>
  <c r="H871" i="12"/>
  <c r="H860" i="12"/>
  <c r="H857" i="12"/>
  <c r="H845" i="12"/>
  <c r="H844" i="12"/>
  <c r="H828" i="12"/>
  <c r="H801" i="12"/>
  <c r="H787" i="12"/>
  <c r="H753" i="12"/>
  <c r="H743" i="12"/>
  <c r="H729" i="12"/>
  <c r="H715" i="12"/>
  <c r="H705" i="12"/>
  <c r="H703" i="12"/>
  <c r="H701" i="12"/>
  <c r="H690" i="12"/>
  <c r="H684" i="12"/>
  <c r="H683" i="12"/>
  <c r="H665" i="12"/>
  <c r="H658" i="12"/>
  <c r="H652" i="12"/>
  <c r="H651" i="12"/>
  <c r="H633" i="12"/>
  <c r="H626" i="12"/>
  <c r="H620" i="12"/>
  <c r="H619" i="12"/>
  <c r="H601" i="12"/>
  <c r="H594" i="12"/>
  <c r="H966" i="12"/>
  <c r="H942" i="12"/>
  <c r="H864" i="12"/>
  <c r="H829" i="12"/>
  <c r="H802" i="12"/>
  <c r="H799" i="12"/>
  <c r="H779" i="12"/>
  <c r="H745" i="12"/>
  <c r="H735" i="12"/>
  <c r="H719" i="12"/>
  <c r="H707" i="12"/>
  <c r="H700" i="12"/>
  <c r="H677" i="12"/>
  <c r="H670" i="12"/>
  <c r="H664" i="12"/>
  <c r="H663" i="12"/>
  <c r="H645" i="12"/>
  <c r="H638" i="12"/>
  <c r="H632" i="12"/>
  <c r="H631" i="12"/>
  <c r="H903" i="12"/>
  <c r="H868" i="12"/>
  <c r="H853" i="12"/>
  <c r="H839" i="12"/>
  <c r="H818" i="12"/>
  <c r="H791" i="12"/>
  <c r="H771" i="12"/>
  <c r="H737" i="12"/>
  <c r="H724" i="12"/>
  <c r="H721" i="12"/>
  <c r="H697" i="12"/>
  <c r="H695" i="12"/>
  <c r="H689" i="12"/>
  <c r="H682" i="12"/>
  <c r="H676" i="12"/>
  <c r="H675" i="12"/>
  <c r="H657" i="12"/>
  <c r="H650" i="12"/>
  <c r="H644" i="12"/>
  <c r="H643" i="12"/>
  <c r="H625" i="12"/>
  <c r="H618" i="12"/>
  <c r="H612" i="12"/>
  <c r="H611" i="12"/>
  <c r="H593" i="12"/>
  <c r="H586" i="12"/>
  <c r="H582" i="12"/>
  <c r="H578" i="12"/>
  <c r="H574" i="12"/>
  <c r="H570" i="12"/>
  <c r="H566" i="12"/>
  <c r="H562" i="12"/>
  <c r="H558" i="12"/>
  <c r="H974" i="12"/>
  <c r="H934" i="12"/>
  <c r="H894" i="12"/>
  <c r="H862" i="12"/>
  <c r="H840" i="12"/>
  <c r="H777" i="12"/>
  <c r="H767" i="12"/>
  <c r="H747" i="12"/>
  <c r="H693" i="12"/>
  <c r="H686" i="12"/>
  <c r="H680" i="12"/>
  <c r="H679" i="12"/>
  <c r="H661" i="12"/>
  <c r="H654" i="12"/>
  <c r="H648" i="12"/>
  <c r="H647" i="12"/>
  <c r="H629" i="12"/>
  <c r="H622" i="12"/>
  <c r="H616" i="12"/>
  <c r="H615" i="12"/>
  <c r="H597" i="12"/>
  <c r="H590" i="12"/>
  <c r="H769" i="12"/>
  <c r="H713" i="12"/>
  <c r="H673" i="12"/>
  <c r="H667" i="12"/>
  <c r="H666" i="12"/>
  <c r="H641" i="12"/>
  <c r="H635" i="12"/>
  <c r="H634" i="12"/>
  <c r="H606" i="12"/>
  <c r="H605" i="12"/>
  <c r="H591" i="12"/>
  <c r="H563" i="12"/>
  <c r="H561" i="12"/>
  <c r="H556" i="12"/>
  <c r="H550" i="12"/>
  <c r="H543" i="12"/>
  <c r="H537" i="12"/>
  <c r="H536" i="12"/>
  <c r="H518" i="12"/>
  <c r="H511" i="12"/>
  <c r="H505" i="12"/>
  <c r="H504" i="12"/>
  <c r="H486" i="12"/>
  <c r="H479" i="12"/>
  <c r="H473" i="12"/>
  <c r="H472" i="12"/>
  <c r="H454" i="12"/>
  <c r="H447" i="12"/>
  <c r="H443" i="12"/>
  <c r="H439" i="12"/>
  <c r="H435" i="12"/>
  <c r="H431" i="12"/>
  <c r="H427" i="12"/>
  <c r="H423" i="12"/>
  <c r="H419" i="12"/>
  <c r="H415" i="12"/>
  <c r="H411" i="12"/>
  <c r="H407" i="12"/>
  <c r="H403" i="12"/>
  <c r="H399" i="12"/>
  <c r="H958" i="12"/>
  <c r="H926" i="12"/>
  <c r="H783" i="12"/>
  <c r="H763" i="12"/>
  <c r="H751" i="12"/>
  <c r="H739" i="12"/>
  <c r="H723" i="12"/>
  <c r="H708" i="12"/>
  <c r="H691" i="12"/>
  <c r="H678" i="12"/>
  <c r="H674" i="12"/>
  <c r="H668" i="12"/>
  <c r="H659" i="12"/>
  <c r="H646" i="12"/>
  <c r="H642" i="12"/>
  <c r="H636" i="12"/>
  <c r="H627" i="12"/>
  <c r="H614" i="12"/>
  <c r="H608" i="12"/>
  <c r="H607" i="12"/>
  <c r="H595" i="12"/>
  <c r="H592" i="12"/>
  <c r="H587" i="12"/>
  <c r="H584" i="12"/>
  <c r="H559" i="12"/>
  <c r="H557" i="12"/>
  <c r="H549" i="12"/>
  <c r="H548" i="12"/>
  <c r="H530" i="12"/>
  <c r="H523" i="12"/>
  <c r="H517" i="12"/>
  <c r="H516" i="12"/>
  <c r="H498" i="12"/>
  <c r="H491" i="12"/>
  <c r="H485" i="12"/>
  <c r="H484" i="12"/>
  <c r="H466" i="12"/>
  <c r="H459" i="12"/>
  <c r="H453" i="12"/>
  <c r="H452" i="12"/>
  <c r="H761" i="12"/>
  <c r="H727" i="12"/>
  <c r="H709" i="12"/>
  <c r="H692" i="12"/>
  <c r="H660" i="12"/>
  <c r="H628" i="12"/>
  <c r="H609" i="12"/>
  <c r="H596" i="12"/>
  <c r="H589" i="12"/>
  <c r="H585" i="12"/>
  <c r="H580" i="12"/>
  <c r="H555" i="12"/>
  <c r="H542" i="12"/>
  <c r="H535" i="12"/>
  <c r="H529" i="12"/>
  <c r="H528" i="12"/>
  <c r="H510" i="12"/>
  <c r="H503" i="12"/>
  <c r="H497" i="12"/>
  <c r="H496" i="12"/>
  <c r="H478" i="12"/>
  <c r="H471" i="12"/>
  <c r="H465" i="12"/>
  <c r="H464" i="12"/>
  <c r="H446" i="12"/>
  <c r="H442" i="12"/>
  <c r="H438" i="12"/>
  <c r="H434" i="12"/>
  <c r="H430" i="12"/>
  <c r="H426" i="12"/>
  <c r="H422" i="12"/>
  <c r="H418" i="12"/>
  <c r="H414" i="12"/>
  <c r="H410" i="12"/>
  <c r="H406" i="12"/>
  <c r="H402" i="12"/>
  <c r="H398" i="12"/>
  <c r="H394" i="12"/>
  <c r="H390" i="12"/>
  <c r="H386" i="12"/>
  <c r="H382" i="12"/>
  <c r="H378" i="12"/>
  <c r="H374" i="12"/>
  <c r="H370" i="12"/>
  <c r="H366" i="12"/>
  <c r="H362" i="12"/>
  <c r="H358" i="12"/>
  <c r="H918" i="12"/>
  <c r="H804" i="12"/>
  <c r="H793" i="12"/>
  <c r="H785" i="12"/>
  <c r="H716" i="12"/>
  <c r="H699" i="12"/>
  <c r="H688" i="12"/>
  <c r="H656" i="12"/>
  <c r="H624" i="12"/>
  <c r="H603" i="12"/>
  <c r="H602" i="12"/>
  <c r="H575" i="12"/>
  <c r="H573" i="12"/>
  <c r="H568" i="12"/>
  <c r="H546" i="12"/>
  <c r="H539" i="12"/>
  <c r="H533" i="12"/>
  <c r="H532" i="12"/>
  <c r="H514" i="12"/>
  <c r="H507" i="12"/>
  <c r="H501" i="12"/>
  <c r="H500" i="12"/>
  <c r="H482" i="12"/>
  <c r="H475" i="12"/>
  <c r="H469" i="12"/>
  <c r="H468" i="12"/>
  <c r="H450" i="12"/>
  <c r="H759" i="12"/>
  <c r="H694" i="12"/>
  <c r="H649" i="12"/>
  <c r="H640" i="12"/>
  <c r="H581" i="12"/>
  <c r="H560" i="12"/>
  <c r="H553" i="12"/>
  <c r="H544" i="12"/>
  <c r="H531" i="12"/>
  <c r="H527" i="12"/>
  <c r="H521" i="12"/>
  <c r="H512" i="12"/>
  <c r="H499" i="12"/>
  <c r="H495" i="12"/>
  <c r="H489" i="12"/>
  <c r="H480" i="12"/>
  <c r="H467" i="12"/>
  <c r="H463" i="12"/>
  <c r="H457" i="12"/>
  <c r="H433" i="12"/>
  <c r="H417" i="12"/>
  <c r="H401" i="12"/>
  <c r="H395" i="12"/>
  <c r="H393" i="12"/>
  <c r="H388" i="12"/>
  <c r="H363" i="12"/>
  <c r="H361" i="12"/>
  <c r="H346" i="12"/>
  <c r="H339" i="12"/>
  <c r="H333" i="12"/>
  <c r="H332" i="12"/>
  <c r="H314" i="12"/>
  <c r="H307" i="12"/>
  <c r="H301" i="12"/>
  <c r="H300" i="12"/>
  <c r="H282" i="12"/>
  <c r="H847" i="12"/>
  <c r="H795" i="12"/>
  <c r="H711" i="12"/>
  <c r="H655" i="12"/>
  <c r="H653" i="12"/>
  <c r="H576" i="12"/>
  <c r="H569" i="12"/>
  <c r="H545" i="12"/>
  <c r="H513" i="12"/>
  <c r="H803" i="12"/>
  <c r="H731" i="12"/>
  <c r="H671" i="12"/>
  <c r="H630" i="12"/>
  <c r="H613" i="12"/>
  <c r="H600" i="12"/>
  <c r="H564" i="12"/>
  <c r="H554" i="12"/>
  <c r="H547" i="12"/>
  <c r="H540" i="12"/>
  <c r="H522" i="12"/>
  <c r="H515" i="12"/>
  <c r="H508" i="12"/>
  <c r="H490" i="12"/>
  <c r="H483" i="12"/>
  <c r="H476" i="12"/>
  <c r="H458" i="12"/>
  <c r="H451" i="12"/>
  <c r="H437" i="12"/>
  <c r="H755" i="12"/>
  <c r="H662" i="12"/>
  <c r="H617" i="12"/>
  <c r="H610" i="12"/>
  <c r="H579" i="12"/>
  <c r="H572" i="12"/>
  <c r="H571" i="12"/>
  <c r="H565" i="12"/>
  <c r="H524" i="12"/>
  <c r="H492" i="12"/>
  <c r="H460" i="12"/>
  <c r="H444" i="12"/>
  <c r="H428" i="12"/>
  <c r="H412" i="12"/>
  <c r="H375" i="12"/>
  <c r="H373" i="12"/>
  <c r="H368" i="12"/>
  <c r="H342" i="12"/>
  <c r="H335" i="12"/>
  <c r="H329" i="12"/>
  <c r="H328" i="12"/>
  <c r="H310" i="12"/>
  <c r="H303" i="12"/>
  <c r="H297" i="12"/>
  <c r="H296" i="12"/>
  <c r="H278" i="12"/>
  <c r="H271" i="12"/>
  <c r="H265" i="12"/>
  <c r="H264" i="12"/>
  <c r="H246" i="12"/>
  <c r="H239" i="12"/>
  <c r="H233" i="12"/>
  <c r="H232" i="12"/>
  <c r="H221" i="12"/>
  <c r="H217" i="12"/>
  <c r="H213" i="12"/>
  <c r="H209" i="12"/>
  <c r="H205" i="12"/>
  <c r="H201" i="12"/>
  <c r="H197" i="12"/>
  <c r="H193" i="12"/>
  <c r="H189" i="12"/>
  <c r="H185" i="12"/>
  <c r="H181" i="12"/>
  <c r="H177" i="12"/>
  <c r="H173" i="12"/>
  <c r="H169" i="12"/>
  <c r="H165" i="12"/>
  <c r="H161" i="12"/>
  <c r="H157" i="12"/>
  <c r="H153" i="12"/>
  <c r="H149" i="12"/>
  <c r="H145" i="12"/>
  <c r="H141" i="12"/>
  <c r="H137" i="12"/>
  <c r="H133" i="12"/>
  <c r="H129" i="12"/>
  <c r="H125" i="12"/>
  <c r="H121" i="12"/>
  <c r="H117" i="12"/>
  <c r="H113" i="12"/>
  <c r="H109" i="12"/>
  <c r="H105" i="12"/>
  <c r="H101" i="12"/>
  <c r="H97" i="12"/>
  <c r="H93" i="12"/>
  <c r="H681" i="12"/>
  <c r="H583" i="12"/>
  <c r="H509" i="12"/>
  <c r="H502" i="12"/>
  <c r="H488" i="12"/>
  <c r="H487" i="12"/>
  <c r="H448" i="12"/>
  <c r="H669" i="12"/>
  <c r="H520" i="12"/>
  <c r="H519" i="12"/>
  <c r="H456" i="12"/>
  <c r="H455" i="12"/>
  <c r="H436" i="12"/>
  <c r="H982" i="12"/>
  <c r="H950" i="12"/>
  <c r="H775" i="12"/>
  <c r="H552" i="12"/>
  <c r="H551" i="12"/>
  <c r="H506" i="12"/>
  <c r="H481" i="12"/>
  <c r="H474" i="12"/>
  <c r="H461" i="12"/>
  <c r="H413" i="12"/>
  <c r="H409" i="12"/>
  <c r="H372" i="12"/>
  <c r="H371" i="12"/>
  <c r="H357" i="12"/>
  <c r="H356" i="12"/>
  <c r="H353" i="12"/>
  <c r="H352" i="12"/>
  <c r="H351" i="12"/>
  <c r="H348" i="12"/>
  <c r="H347" i="12"/>
  <c r="H345" i="12"/>
  <c r="H344" i="12"/>
  <c r="H639" i="12"/>
  <c r="H567" i="12"/>
  <c r="H538" i="12"/>
  <c r="H494" i="12"/>
  <c r="H421" i="12"/>
  <c r="H404" i="12"/>
  <c r="H387" i="12"/>
  <c r="H385" i="12"/>
  <c r="H376" i="12"/>
  <c r="H350" i="12"/>
  <c r="H343" i="12"/>
  <c r="H341" i="12"/>
  <c r="H336" i="12"/>
  <c r="H305" i="12"/>
  <c r="H577" i="12"/>
  <c r="H525" i="12"/>
  <c r="H405" i="12"/>
  <c r="H400" i="12"/>
  <c r="H396" i="12"/>
  <c r="H381" i="12"/>
  <c r="H359" i="12"/>
  <c r="H294" i="12"/>
  <c r="H293" i="12"/>
  <c r="H292" i="12"/>
  <c r="H290" i="12"/>
  <c r="H285" i="12"/>
  <c r="H269" i="12"/>
  <c r="H254" i="12"/>
  <c r="H253" i="12"/>
  <c r="H241" i="12"/>
  <c r="H223" i="12"/>
  <c r="H215" i="12"/>
  <c r="H207" i="12"/>
  <c r="H199" i="12"/>
  <c r="H191" i="12"/>
  <c r="H183" i="12"/>
  <c r="H175" i="12"/>
  <c r="H167" i="12"/>
  <c r="H159" i="12"/>
  <c r="H151" i="12"/>
  <c r="H143" i="12"/>
  <c r="H135" i="12"/>
  <c r="H127" i="12"/>
  <c r="H119" i="12"/>
  <c r="H111" i="12"/>
  <c r="H103" i="12"/>
  <c r="H95" i="12"/>
  <c r="O21" i="12"/>
  <c r="H687" i="12"/>
  <c r="H598" i="12"/>
  <c r="H534" i="12"/>
  <c r="H429" i="12"/>
  <c r="H416" i="12"/>
  <c r="H360" i="12"/>
  <c r="H355" i="12"/>
  <c r="H340" i="12"/>
  <c r="H308" i="12"/>
  <c r="H306" i="12"/>
  <c r="H295" i="12"/>
  <c r="H291" i="12"/>
  <c r="H286" i="12"/>
  <c r="H279" i="12"/>
  <c r="H277" i="12"/>
  <c r="H276" i="12"/>
  <c r="H267" i="12"/>
  <c r="H263" i="12"/>
  <c r="H250" i="12"/>
  <c r="H249" i="12"/>
  <c r="H248" i="12"/>
  <c r="H238" i="12"/>
  <c r="H236" i="12"/>
  <c r="H89" i="12"/>
  <c r="H85" i="12"/>
  <c r="H81" i="12"/>
  <c r="H77" i="12"/>
  <c r="H73" i="12"/>
  <c r="H69" i="12"/>
  <c r="H65" i="12"/>
  <c r="H61" i="12"/>
  <c r="H869" i="12"/>
  <c r="H866" i="12"/>
  <c r="H599" i="12"/>
  <c r="H440" i="12"/>
  <c r="H432" i="12"/>
  <c r="H397" i="12"/>
  <c r="H365" i="12"/>
  <c r="H334" i="12"/>
  <c r="H321" i="12"/>
  <c r="H320" i="12"/>
  <c r="H319" i="12"/>
  <c r="H316" i="12"/>
  <c r="H315" i="12"/>
  <c r="H313" i="12"/>
  <c r="H312" i="12"/>
  <c r="H309" i="12"/>
  <c r="H266" i="12"/>
  <c r="H262" i="12"/>
  <c r="H237" i="12"/>
  <c r="H222" i="12"/>
  <c r="H214" i="12"/>
  <c r="H206" i="12"/>
  <c r="H198" i="12"/>
  <c r="H190" i="12"/>
  <c r="H182" i="12"/>
  <c r="H174" i="12"/>
  <c r="H166" i="12"/>
  <c r="H158" i="12"/>
  <c r="H150" i="12"/>
  <c r="H142" i="12"/>
  <c r="H134" i="12"/>
  <c r="H126" i="12"/>
  <c r="H118" i="12"/>
  <c r="H110" i="12"/>
  <c r="H102" i="12"/>
  <c r="H94" i="12"/>
  <c r="H604" i="12"/>
  <c r="H424" i="12"/>
  <c r="H408" i="12"/>
  <c r="H274" i="12"/>
  <c r="H272" i="12"/>
  <c r="H243" i="12"/>
  <c r="H229" i="12"/>
  <c r="H228" i="12"/>
  <c r="H91" i="12"/>
  <c r="H87" i="12"/>
  <c r="H83" i="12"/>
  <c r="H79" i="12"/>
  <c r="H75" i="12"/>
  <c r="H71" i="12"/>
  <c r="H67" i="12"/>
  <c r="H63" i="12"/>
  <c r="H59" i="12"/>
  <c r="H55" i="12"/>
  <c r="H51" i="12"/>
  <c r="H47" i="12"/>
  <c r="H43" i="12"/>
  <c r="H39" i="12"/>
  <c r="H35" i="12"/>
  <c r="H31" i="12"/>
  <c r="H27" i="12"/>
  <c r="H23" i="12"/>
  <c r="H20" i="12"/>
  <c r="H16" i="12"/>
  <c r="H12" i="12"/>
  <c r="H8" i="12"/>
  <c r="H10" i="12"/>
  <c r="H14" i="12"/>
  <c r="H18" i="12"/>
  <c r="G31" i="12"/>
  <c r="G32" i="12"/>
  <c r="G47" i="12"/>
  <c r="G48" i="12"/>
  <c r="G97" i="12"/>
  <c r="G102" i="12"/>
  <c r="H108" i="12"/>
  <c r="G117" i="12"/>
  <c r="H122" i="12"/>
  <c r="G132" i="12"/>
  <c r="H136" i="12"/>
  <c r="G146" i="12"/>
  <c r="H147" i="12"/>
  <c r="G161" i="12"/>
  <c r="G166" i="12"/>
  <c r="H172" i="12"/>
  <c r="G181" i="12"/>
  <c r="H186" i="12"/>
  <c r="G196" i="12"/>
  <c r="H200" i="12"/>
  <c r="G210" i="12"/>
  <c r="H211" i="12"/>
  <c r="H226" i="12"/>
  <c r="G232" i="12"/>
  <c r="H235" i="12"/>
  <c r="H255" i="12"/>
  <c r="H256" i="12"/>
  <c r="H257" i="12"/>
  <c r="G272" i="12"/>
  <c r="H288" i="12"/>
  <c r="H311" i="12"/>
  <c r="G319" i="12"/>
  <c r="H331" i="12"/>
  <c r="G342" i="12"/>
  <c r="G358" i="12"/>
  <c r="H367" i="12"/>
  <c r="H379" i="12"/>
  <c r="H380" i="12"/>
  <c r="G390" i="12"/>
  <c r="G419" i="12"/>
  <c r="G422" i="12"/>
  <c r="H462" i="12"/>
  <c r="G542" i="12"/>
  <c r="G717" i="12"/>
  <c r="E7" i="12"/>
  <c r="E8" i="12"/>
  <c r="E12" i="12"/>
  <c r="E16" i="12"/>
  <c r="E23" i="12"/>
  <c r="H30" i="12"/>
  <c r="H32" i="12"/>
  <c r="H33" i="12"/>
  <c r="E39" i="12"/>
  <c r="H46" i="12"/>
  <c r="H48" i="12"/>
  <c r="H49" i="12"/>
  <c r="E55" i="12"/>
  <c r="G59" i="12"/>
  <c r="G60" i="12"/>
  <c r="G67" i="12"/>
  <c r="G68" i="12"/>
  <c r="G75" i="12"/>
  <c r="G76" i="12"/>
  <c r="G83" i="12"/>
  <c r="G84" i="12"/>
  <c r="G91" i="12"/>
  <c r="G92" i="12"/>
  <c r="H96" i="12"/>
  <c r="E104" i="12"/>
  <c r="G106" i="12"/>
  <c r="H107" i="12"/>
  <c r="G121" i="12"/>
  <c r="G126" i="12"/>
  <c r="H132" i="12"/>
  <c r="G141" i="12"/>
  <c r="H146" i="12"/>
  <c r="E149" i="12"/>
  <c r="G156" i="12"/>
  <c r="H160" i="12"/>
  <c r="E168" i="12"/>
  <c r="G170" i="12"/>
  <c r="H171" i="12"/>
  <c r="G185" i="12"/>
  <c r="G190" i="12"/>
  <c r="H196" i="12"/>
  <c r="G205" i="12"/>
  <c r="H210" i="12"/>
  <c r="E213" i="12"/>
  <c r="G220" i="12"/>
  <c r="G231" i="12"/>
  <c r="H270" i="12"/>
  <c r="G271" i="12"/>
  <c r="H287" i="12"/>
  <c r="G299" i="12"/>
  <c r="G300" i="12"/>
  <c r="G324" i="12"/>
  <c r="H349" i="12"/>
  <c r="H364" i="12"/>
  <c r="G404" i="12"/>
  <c r="H445" i="12"/>
  <c r="G447" i="12"/>
  <c r="H470" i="12"/>
  <c r="G478" i="12"/>
  <c r="H493" i="12"/>
  <c r="G575" i="12"/>
  <c r="H52" i="12"/>
  <c r="G28" i="12"/>
  <c r="G43" i="12"/>
  <c r="H74" i="12"/>
  <c r="H76" i="12"/>
  <c r="H84" i="12"/>
  <c r="H120" i="12"/>
  <c r="G145" i="12"/>
  <c r="G150" i="12"/>
  <c r="H184" i="12"/>
  <c r="H220" i="12"/>
  <c r="G243" i="12"/>
  <c r="G310" i="12"/>
  <c r="H323" i="12"/>
  <c r="H325" i="12"/>
  <c r="H330" i="12"/>
  <c r="H338" i="12"/>
  <c r="H389" i="12"/>
  <c r="H541" i="12"/>
  <c r="G623" i="12"/>
  <c r="H15" i="12"/>
  <c r="H44" i="12"/>
  <c r="H155" i="12"/>
  <c r="G204" i="12"/>
  <c r="H224" i="12"/>
  <c r="H242" i="12"/>
  <c r="G247" i="12"/>
  <c r="H281" i="12"/>
  <c r="H304" i="12"/>
  <c r="G322" i="12"/>
  <c r="G12" i="12"/>
  <c r="G16" i="12"/>
  <c r="G23" i="12"/>
  <c r="G24" i="12"/>
  <c r="E34" i="12"/>
  <c r="G39" i="12"/>
  <c r="G40" i="12"/>
  <c r="E50" i="12"/>
  <c r="G55" i="12"/>
  <c r="G56" i="12"/>
  <c r="E62" i="12"/>
  <c r="E70" i="12"/>
  <c r="E78" i="12"/>
  <c r="E86" i="12"/>
  <c r="E93" i="12"/>
  <c r="G100" i="12"/>
  <c r="H104" i="12"/>
  <c r="E112" i="12"/>
  <c r="G114" i="12"/>
  <c r="H115" i="12"/>
  <c r="G129" i="12"/>
  <c r="G134" i="12"/>
  <c r="H140" i="12"/>
  <c r="G149" i="12"/>
  <c r="H154" i="12"/>
  <c r="E157" i="12"/>
  <c r="G164" i="12"/>
  <c r="H168" i="12"/>
  <c r="E176" i="12"/>
  <c r="G178" i="12"/>
  <c r="H179" i="12"/>
  <c r="G193" i="12"/>
  <c r="G198" i="12"/>
  <c r="H204" i="12"/>
  <c r="G213" i="12"/>
  <c r="H218" i="12"/>
  <c r="E221" i="12"/>
  <c r="H244" i="12"/>
  <c r="E246" i="12"/>
  <c r="H247" i="12"/>
  <c r="H251" i="12"/>
  <c r="H261" i="12"/>
  <c r="H268" i="12"/>
  <c r="G274" i="12"/>
  <c r="G275" i="12"/>
  <c r="H298" i="12"/>
  <c r="G315" i="12"/>
  <c r="H322" i="12"/>
  <c r="H327" i="12"/>
  <c r="E353" i="12"/>
  <c r="H377" i="12"/>
  <c r="H392" i="12"/>
  <c r="G402" i="12"/>
  <c r="H441" i="12"/>
  <c r="G444" i="12"/>
  <c r="H637" i="12"/>
  <c r="G869" i="12"/>
  <c r="G15" i="12"/>
  <c r="H58" i="12"/>
  <c r="H60" i="12"/>
  <c r="H90" i="12"/>
  <c r="G101" i="12"/>
  <c r="G116" i="12"/>
  <c r="G130" i="12"/>
  <c r="G165" i="12"/>
  <c r="G180" i="12"/>
  <c r="H195" i="12"/>
  <c r="G209" i="12"/>
  <c r="G214" i="12"/>
  <c r="H225" i="12"/>
  <c r="G262" i="12"/>
  <c r="G304" i="12"/>
  <c r="H317" i="12"/>
  <c r="G406" i="12"/>
  <c r="G428" i="12"/>
  <c r="G442" i="12"/>
  <c r="H449" i="12"/>
  <c r="G483" i="12"/>
  <c r="G514" i="12"/>
  <c r="G571" i="12"/>
  <c r="H11" i="12"/>
  <c r="H26" i="12"/>
  <c r="H28" i="12"/>
  <c r="G110" i="12"/>
  <c r="H116" i="12"/>
  <c r="G125" i="12"/>
  <c r="H130" i="12"/>
  <c r="G154" i="12"/>
  <c r="G169" i="12"/>
  <c r="H180" i="12"/>
  <c r="G189" i="12"/>
  <c r="H219" i="12"/>
  <c r="H230" i="12"/>
  <c r="G244" i="12"/>
  <c r="H252" i="12"/>
  <c r="H337" i="12"/>
  <c r="H354" i="12"/>
  <c r="H369" i="12"/>
  <c r="H588" i="12"/>
  <c r="H623" i="12"/>
  <c r="H870" i="12"/>
  <c r="H9" i="12"/>
  <c r="H13" i="12"/>
  <c r="H17" i="12"/>
  <c r="G20" i="12"/>
  <c r="G21" i="12"/>
  <c r="H22" i="12"/>
  <c r="H24" i="12"/>
  <c r="H25" i="12"/>
  <c r="H38" i="12"/>
  <c r="H40" i="12"/>
  <c r="H41" i="12"/>
  <c r="H54" i="12"/>
  <c r="H56" i="12"/>
  <c r="H57" i="12"/>
  <c r="G63" i="12"/>
  <c r="G64" i="12"/>
  <c r="G71" i="12"/>
  <c r="G72" i="12"/>
  <c r="G79" i="12"/>
  <c r="G80" i="12"/>
  <c r="G87" i="12"/>
  <c r="I87" i="12" s="1"/>
  <c r="G88" i="12"/>
  <c r="G94" i="12"/>
  <c r="H100" i="12"/>
  <c r="G109" i="12"/>
  <c r="H114" i="12"/>
  <c r="G124" i="12"/>
  <c r="H128" i="12"/>
  <c r="G138" i="12"/>
  <c r="H139" i="12"/>
  <c r="G153" i="12"/>
  <c r="G158" i="12"/>
  <c r="H164" i="12"/>
  <c r="G173" i="12"/>
  <c r="H178" i="12"/>
  <c r="G188" i="12"/>
  <c r="H192" i="12"/>
  <c r="G202" i="12"/>
  <c r="H203" i="12"/>
  <c r="G217" i="12"/>
  <c r="G222" i="12"/>
  <c r="G228" i="12"/>
  <c r="H240" i="12"/>
  <c r="G260" i="12"/>
  <c r="H275" i="12"/>
  <c r="H302" i="12"/>
  <c r="G374" i="12"/>
  <c r="H384" i="12"/>
  <c r="H391" i="12"/>
  <c r="G411" i="12"/>
  <c r="G424" i="12"/>
  <c r="H526" i="12"/>
  <c r="G580" i="12"/>
  <c r="H621" i="12"/>
  <c r="G11" i="12"/>
  <c r="G27" i="12"/>
  <c r="G44" i="12"/>
  <c r="H66" i="12"/>
  <c r="H68" i="12"/>
  <c r="H82" i="12"/>
  <c r="H92" i="12"/>
  <c r="H106" i="12"/>
  <c r="H131" i="12"/>
  <c r="H156" i="12"/>
  <c r="H170" i="12"/>
  <c r="G194" i="12"/>
  <c r="G224" i="12"/>
  <c r="H231" i="12"/>
  <c r="H234" i="12"/>
  <c r="H245" i="12"/>
  <c r="H299" i="12"/>
  <c r="H324" i="12"/>
  <c r="H7" i="12"/>
  <c r="I7" i="12" s="1"/>
  <c r="H29" i="12"/>
  <c r="H42" i="12"/>
  <c r="H45" i="12"/>
  <c r="G105" i="12"/>
  <c r="G140" i="12"/>
  <c r="H144" i="12"/>
  <c r="G174" i="12"/>
  <c r="H194" i="12"/>
  <c r="H208" i="12"/>
  <c r="G218" i="12"/>
  <c r="H280" i="12"/>
  <c r="G314" i="12"/>
  <c r="H425" i="12"/>
  <c r="H477" i="12"/>
  <c r="G594" i="12"/>
  <c r="H19" i="12"/>
  <c r="H21" i="12"/>
  <c r="E30" i="12"/>
  <c r="G35" i="12"/>
  <c r="G36" i="12"/>
  <c r="E46" i="12"/>
  <c r="G51" i="12"/>
  <c r="G52" i="12"/>
  <c r="H62" i="12"/>
  <c r="H64" i="12"/>
  <c r="H70" i="12"/>
  <c r="H72" i="12"/>
  <c r="H78" i="12"/>
  <c r="H80" i="12"/>
  <c r="H86" i="12"/>
  <c r="H88" i="12"/>
  <c r="E96" i="12"/>
  <c r="G98" i="12"/>
  <c r="H99" i="12"/>
  <c r="G113" i="12"/>
  <c r="G118" i="12"/>
  <c r="H124" i="12"/>
  <c r="G133" i="12"/>
  <c r="H138" i="12"/>
  <c r="E141" i="12"/>
  <c r="G148" i="12"/>
  <c r="H152" i="12"/>
  <c r="E160" i="12"/>
  <c r="G162" i="12"/>
  <c r="H163" i="12"/>
  <c r="G177" i="12"/>
  <c r="G182" i="12"/>
  <c r="I182" i="12" s="1"/>
  <c r="H188" i="12"/>
  <c r="G197" i="12"/>
  <c r="H202" i="12"/>
  <c r="E205" i="12"/>
  <c r="G212" i="12"/>
  <c r="H216" i="12"/>
  <c r="H227" i="12"/>
  <c r="G246" i="12"/>
  <c r="H259" i="12"/>
  <c r="H260" i="12"/>
  <c r="H273" i="12"/>
  <c r="E282" i="12"/>
  <c r="H284" i="12"/>
  <c r="H326" i="12"/>
  <c r="G362" i="12"/>
  <c r="G383" i="12"/>
  <c r="E398" i="12"/>
  <c r="G440" i="12"/>
  <c r="G468" i="12"/>
  <c r="G522" i="12"/>
  <c r="H672" i="12"/>
  <c r="G693" i="12"/>
  <c r="G99" i="12"/>
  <c r="G107" i="12"/>
  <c r="G115" i="12"/>
  <c r="G123" i="12"/>
  <c r="G131" i="12"/>
  <c r="G139" i="12"/>
  <c r="G147" i="12"/>
  <c r="G155" i="12"/>
  <c r="G163" i="12"/>
  <c r="G171" i="12"/>
  <c r="G179" i="12"/>
  <c r="G187" i="12"/>
  <c r="G195" i="12"/>
  <c r="G203" i="12"/>
  <c r="G211" i="12"/>
  <c r="G219" i="12"/>
  <c r="G230" i="12"/>
  <c r="E238" i="12"/>
  <c r="E250" i="12"/>
  <c r="G256" i="12"/>
  <c r="G258" i="12"/>
  <c r="E266" i="12"/>
  <c r="E296" i="12"/>
  <c r="E308" i="12"/>
  <c r="G311" i="12"/>
  <c r="G318" i="12"/>
  <c r="G326" i="12"/>
  <c r="E334" i="12"/>
  <c r="G335" i="12"/>
  <c r="G336" i="12"/>
  <c r="E341" i="12"/>
  <c r="G343" i="12"/>
  <c r="G344" i="12"/>
  <c r="E352" i="12"/>
  <c r="E356" i="12"/>
  <c r="E382" i="12"/>
  <c r="G394" i="12"/>
  <c r="G427" i="12"/>
  <c r="G508" i="12"/>
  <c r="G582" i="12"/>
  <c r="G10" i="12"/>
  <c r="G14" i="12"/>
  <c r="G18" i="12"/>
  <c r="G25" i="12"/>
  <c r="G29" i="12"/>
  <c r="G33" i="12"/>
  <c r="G37" i="12"/>
  <c r="G41" i="12"/>
  <c r="G45" i="12"/>
  <c r="G49" i="12"/>
  <c r="G53" i="12"/>
  <c r="G57" i="12"/>
  <c r="G61" i="12"/>
  <c r="G65" i="12"/>
  <c r="G69" i="12"/>
  <c r="G73" i="12"/>
  <c r="G77" i="12"/>
  <c r="G81" i="12"/>
  <c r="G85" i="12"/>
  <c r="G89" i="12"/>
  <c r="E226" i="12"/>
  <c r="G236" i="12"/>
  <c r="G238" i="12"/>
  <c r="G248" i="12"/>
  <c r="G250" i="12"/>
  <c r="G263" i="12"/>
  <c r="G267" i="12"/>
  <c r="G276" i="12"/>
  <c r="G278" i="12"/>
  <c r="G279" i="12"/>
  <c r="G286" i="12"/>
  <c r="G296" i="12"/>
  <c r="G307" i="12"/>
  <c r="G308" i="12"/>
  <c r="E337" i="12"/>
  <c r="G347" i="12"/>
  <c r="G356" i="12"/>
  <c r="G375" i="12"/>
  <c r="G376" i="12"/>
  <c r="G387" i="12"/>
  <c r="G426" i="12"/>
  <c r="G482" i="12"/>
  <c r="G510" i="12"/>
  <c r="G598" i="12"/>
  <c r="G609" i="12"/>
  <c r="G95" i="12"/>
  <c r="G103" i="12"/>
  <c r="G111" i="12"/>
  <c r="G119" i="12"/>
  <c r="G127" i="12"/>
  <c r="G135" i="12"/>
  <c r="G143" i="12"/>
  <c r="G151" i="12"/>
  <c r="G159" i="12"/>
  <c r="G167" i="12"/>
  <c r="G175" i="12"/>
  <c r="G183" i="12"/>
  <c r="G191" i="12"/>
  <c r="G199" i="12"/>
  <c r="G207" i="12"/>
  <c r="G215" i="12"/>
  <c r="G223" i="12"/>
  <c r="G239" i="12"/>
  <c r="G254" i="12"/>
  <c r="G264" i="12"/>
  <c r="G282" i="12"/>
  <c r="G290" i="12"/>
  <c r="G292" i="12"/>
  <c r="G294" i="12"/>
  <c r="G339" i="12"/>
  <c r="G350" i="12"/>
  <c r="G351" i="12"/>
  <c r="G363" i="12"/>
  <c r="G371" i="12"/>
  <c r="G386" i="12"/>
  <c r="G415" i="12"/>
  <c r="G431" i="12"/>
  <c r="G438" i="12"/>
  <c r="I438" i="12" s="1"/>
  <c r="G458" i="12"/>
  <c r="G564" i="12"/>
  <c r="G657" i="12"/>
  <c r="G1000" i="12"/>
  <c r="G999" i="12"/>
  <c r="G996" i="12"/>
  <c r="G995" i="12"/>
  <c r="G986" i="12"/>
  <c r="G978" i="12"/>
  <c r="G970" i="12"/>
  <c r="G962" i="12"/>
  <c r="G954" i="12"/>
  <c r="G946" i="12"/>
  <c r="G938" i="12"/>
  <c r="G930" i="12"/>
  <c r="G922" i="12"/>
  <c r="G915" i="12"/>
  <c r="G911" i="12"/>
  <c r="G907" i="12"/>
  <c r="G903" i="12"/>
  <c r="G899" i="12"/>
  <c r="G895" i="12"/>
  <c r="G891" i="12"/>
  <c r="G887" i="12"/>
  <c r="G883" i="12"/>
  <c r="G998" i="12"/>
  <c r="G997" i="12"/>
  <c r="G994" i="12"/>
  <c r="G993" i="12"/>
  <c r="G992" i="12"/>
  <c r="G985" i="12"/>
  <c r="G984" i="12"/>
  <c r="G977" i="12"/>
  <c r="I977" i="12" s="1"/>
  <c r="G976" i="12"/>
  <c r="G969" i="12"/>
  <c r="G968" i="12"/>
  <c r="G961" i="12"/>
  <c r="G960" i="12"/>
  <c r="G953" i="12"/>
  <c r="G952" i="12"/>
  <c r="G945" i="12"/>
  <c r="G944" i="12"/>
  <c r="G937" i="12"/>
  <c r="G936" i="12"/>
  <c r="G929" i="12"/>
  <c r="G928" i="12"/>
  <c r="G921" i="12"/>
  <c r="G920" i="12"/>
  <c r="G914" i="12"/>
  <c r="I914" i="12" s="1"/>
  <c r="G910" i="12"/>
  <c r="I910" i="12" s="1"/>
  <c r="G906" i="12"/>
  <c r="G902" i="12"/>
  <c r="G898" i="12"/>
  <c r="G894" i="12"/>
  <c r="G890" i="12"/>
  <c r="G886" i="12"/>
  <c r="G882" i="12"/>
  <c r="G878" i="12"/>
  <c r="G874" i="12"/>
  <c r="G870" i="12"/>
  <c r="G866" i="12"/>
  <c r="G862" i="12"/>
  <c r="G858" i="12"/>
  <c r="G854" i="12"/>
  <c r="G850" i="12"/>
  <c r="G846" i="12"/>
  <c r="G842" i="12"/>
  <c r="G838" i="12"/>
  <c r="G834" i="12"/>
  <c r="G830" i="12"/>
  <c r="G826" i="12"/>
  <c r="G822" i="12"/>
  <c r="G818" i="12"/>
  <c r="G814" i="12"/>
  <c r="G810" i="12"/>
  <c r="G806" i="12"/>
  <c r="G802" i="12"/>
  <c r="G991" i="12"/>
  <c r="G990" i="12"/>
  <c r="G983" i="12"/>
  <c r="G982" i="12"/>
  <c r="G975" i="12"/>
  <c r="G974" i="12"/>
  <c r="G967" i="12"/>
  <c r="G966" i="12"/>
  <c r="G959" i="12"/>
  <c r="G958" i="12"/>
  <c r="G951" i="12"/>
  <c r="G950" i="12"/>
  <c r="G943" i="12"/>
  <c r="G942" i="12"/>
  <c r="G935" i="12"/>
  <c r="G934" i="12"/>
  <c r="G927" i="12"/>
  <c r="G926" i="12"/>
  <c r="G919" i="12"/>
  <c r="G918" i="12"/>
  <c r="G879" i="12"/>
  <c r="G872" i="12"/>
  <c r="G865" i="12"/>
  <c r="I865" i="12" s="1"/>
  <c r="G847" i="12"/>
  <c r="G988" i="12"/>
  <c r="G987" i="12"/>
  <c r="G980" i="12"/>
  <c r="G979" i="12"/>
  <c r="G972" i="12"/>
  <c r="G971" i="12"/>
  <c r="G964" i="12"/>
  <c r="G963" i="12"/>
  <c r="G956" i="12"/>
  <c r="G955" i="12"/>
  <c r="G948" i="12"/>
  <c r="G947" i="12"/>
  <c r="G940" i="12"/>
  <c r="G939" i="12"/>
  <c r="G932" i="12"/>
  <c r="G931" i="12"/>
  <c r="G924" i="12"/>
  <c r="G923" i="12"/>
  <c r="G916" i="12"/>
  <c r="G912" i="12"/>
  <c r="G908" i="12"/>
  <c r="G905" i="12"/>
  <c r="G892" i="12"/>
  <c r="G889" i="12"/>
  <c r="G989" i="12"/>
  <c r="G981" i="12"/>
  <c r="G973" i="12"/>
  <c r="G965" i="12"/>
  <c r="G957" i="12"/>
  <c r="G949" i="12"/>
  <c r="G941" i="12"/>
  <c r="G933" i="12"/>
  <c r="G925" i="12"/>
  <c r="G917" i="12"/>
  <c r="G900" i="12"/>
  <c r="G897" i="12"/>
  <c r="G884" i="12"/>
  <c r="G881" i="12"/>
  <c r="G875" i="12"/>
  <c r="I875" i="12" s="1"/>
  <c r="G868" i="12"/>
  <c r="G861" i="12"/>
  <c r="G843" i="12"/>
  <c r="G836" i="12"/>
  <c r="G885" i="12"/>
  <c r="G839" i="12"/>
  <c r="I839" i="12" s="1"/>
  <c r="G815" i="12"/>
  <c r="G913" i="12"/>
  <c r="G877" i="12"/>
  <c r="G876" i="12"/>
  <c r="G837" i="12"/>
  <c r="G909" i="12"/>
  <c r="G896" i="12"/>
  <c r="G835" i="12"/>
  <c r="G833" i="12"/>
  <c r="G825" i="12"/>
  <c r="G873" i="12"/>
  <c r="G867" i="12"/>
  <c r="G859" i="12"/>
  <c r="G853" i="12"/>
  <c r="G845" i="12"/>
  <c r="G829" i="12"/>
  <c r="G811" i="12"/>
  <c r="G804" i="12"/>
  <c r="G871" i="12"/>
  <c r="G860" i="12"/>
  <c r="G813" i="12"/>
  <c r="G809" i="12"/>
  <c r="G799" i="12"/>
  <c r="G798" i="12"/>
  <c r="G791" i="12"/>
  <c r="G790" i="12"/>
  <c r="G783" i="12"/>
  <c r="G782" i="12"/>
  <c r="G775" i="12"/>
  <c r="G774" i="12"/>
  <c r="G767" i="12"/>
  <c r="G766" i="12"/>
  <c r="G759" i="12"/>
  <c r="G758" i="12"/>
  <c r="G751" i="12"/>
  <c r="G750" i="12"/>
  <c r="G743" i="12"/>
  <c r="G742" i="12"/>
  <c r="G735" i="12"/>
  <c r="G734" i="12"/>
  <c r="G727" i="12"/>
  <c r="G726" i="12"/>
  <c r="G719" i="12"/>
  <c r="G718" i="12"/>
  <c r="G848" i="12"/>
  <c r="G821" i="12"/>
  <c r="G812" i="12"/>
  <c r="G808" i="12"/>
  <c r="G797" i="12"/>
  <c r="G789" i="12"/>
  <c r="G781" i="12"/>
  <c r="G773" i="12"/>
  <c r="G765" i="12"/>
  <c r="G757" i="12"/>
  <c r="G749" i="12"/>
  <c r="G741" i="12"/>
  <c r="G733" i="12"/>
  <c r="G901" i="12"/>
  <c r="G893" i="12"/>
  <c r="G849" i="12"/>
  <c r="G824" i="12"/>
  <c r="G823" i="12"/>
  <c r="G820" i="12"/>
  <c r="G817" i="12"/>
  <c r="G807" i="12"/>
  <c r="G796" i="12"/>
  <c r="G788" i="12"/>
  <c r="G780" i="12"/>
  <c r="G772" i="12"/>
  <c r="G764" i="12"/>
  <c r="G756" i="12"/>
  <c r="G748" i="12"/>
  <c r="G740" i="12"/>
  <c r="G904" i="12"/>
  <c r="G864" i="12"/>
  <c r="G856" i="12"/>
  <c r="G840" i="12"/>
  <c r="G827" i="12"/>
  <c r="G793" i="12"/>
  <c r="G785" i="12"/>
  <c r="G777" i="12"/>
  <c r="G769" i="12"/>
  <c r="G761" i="12"/>
  <c r="G753" i="12"/>
  <c r="G745" i="12"/>
  <c r="G737" i="12"/>
  <c r="G729" i="12"/>
  <c r="I729" i="12" s="1"/>
  <c r="G721" i="12"/>
  <c r="G713" i="12"/>
  <c r="G705" i="12"/>
  <c r="G697" i="12"/>
  <c r="G692" i="12"/>
  <c r="G688" i="12"/>
  <c r="G684" i="12"/>
  <c r="G680" i="12"/>
  <c r="G676" i="12"/>
  <c r="G672" i="12"/>
  <c r="G668" i="12"/>
  <c r="G664" i="12"/>
  <c r="G660" i="12"/>
  <c r="G656" i="12"/>
  <c r="G652" i="12"/>
  <c r="G648" i="12"/>
  <c r="G644" i="12"/>
  <c r="G640" i="12"/>
  <c r="G636" i="12"/>
  <c r="G632" i="12"/>
  <c r="G628" i="12"/>
  <c r="G624" i="12"/>
  <c r="G620" i="12"/>
  <c r="G616" i="12"/>
  <c r="G612" i="12"/>
  <c r="G608" i="12"/>
  <c r="G604" i="12"/>
  <c r="G600" i="12"/>
  <c r="G596" i="12"/>
  <c r="G592" i="12"/>
  <c r="G588" i="12"/>
  <c r="G805" i="12"/>
  <c r="G795" i="12"/>
  <c r="G770" i="12"/>
  <c r="G752" i="12"/>
  <c r="G728" i="12"/>
  <c r="G708" i="12"/>
  <c r="G704" i="12"/>
  <c r="G685" i="12"/>
  <c r="G678" i="12"/>
  <c r="G671" i="12"/>
  <c r="G653" i="12"/>
  <c r="G646" i="12"/>
  <c r="G639" i="12"/>
  <c r="G621" i="12"/>
  <c r="G614" i="12"/>
  <c r="G607" i="12"/>
  <c r="G863" i="12"/>
  <c r="G857" i="12"/>
  <c r="G844" i="12"/>
  <c r="G828" i="12"/>
  <c r="I828" i="12" s="1"/>
  <c r="G801" i="12"/>
  <c r="G787" i="12"/>
  <c r="G762" i="12"/>
  <c r="G744" i="12"/>
  <c r="G715" i="12"/>
  <c r="G706" i="12"/>
  <c r="G703" i="12"/>
  <c r="G702" i="12"/>
  <c r="G701" i="12"/>
  <c r="G690" i="12"/>
  <c r="G683" i="12"/>
  <c r="G665" i="12"/>
  <c r="G658" i="12"/>
  <c r="G651" i="12"/>
  <c r="G633" i="12"/>
  <c r="G626" i="12"/>
  <c r="G619" i="12"/>
  <c r="G880" i="12"/>
  <c r="G852" i="12"/>
  <c r="G800" i="12"/>
  <c r="G779" i="12"/>
  <c r="I779" i="12" s="1"/>
  <c r="G754" i="12"/>
  <c r="G736" i="12"/>
  <c r="G730" i="12"/>
  <c r="G720" i="12"/>
  <c r="G707" i="12"/>
  <c r="G700" i="12"/>
  <c r="G696" i="12"/>
  <c r="G677" i="12"/>
  <c r="G670" i="12"/>
  <c r="G663" i="12"/>
  <c r="G645" i="12"/>
  <c r="G638" i="12"/>
  <c r="G631" i="12"/>
  <c r="G613" i="12"/>
  <c r="G606" i="12"/>
  <c r="G599" i="12"/>
  <c r="G888" i="12"/>
  <c r="G831" i="12"/>
  <c r="G803" i="12"/>
  <c r="G794" i="12"/>
  <c r="G776" i="12"/>
  <c r="G755" i="12"/>
  <c r="G723" i="12"/>
  <c r="G681" i="12"/>
  <c r="G674" i="12"/>
  <c r="G667" i="12"/>
  <c r="G649" i="12"/>
  <c r="G642" i="12"/>
  <c r="G635" i="12"/>
  <c r="G617" i="12"/>
  <c r="G610" i="12"/>
  <c r="G603" i="12"/>
  <c r="G585" i="12"/>
  <c r="G581" i="12"/>
  <c r="G577" i="12"/>
  <c r="G573" i="12"/>
  <c r="G569" i="12"/>
  <c r="G565" i="12"/>
  <c r="G561" i="12"/>
  <c r="G557" i="12"/>
  <c r="G553" i="12"/>
  <c r="G549" i="12"/>
  <c r="G545" i="12"/>
  <c r="G541" i="12"/>
  <c r="G537" i="12"/>
  <c r="G533" i="12"/>
  <c r="G529" i="12"/>
  <c r="G525" i="12"/>
  <c r="G521" i="12"/>
  <c r="G517" i="12"/>
  <c r="G513" i="12"/>
  <c r="I513" i="12" s="1"/>
  <c r="G509" i="12"/>
  <c r="G505" i="12"/>
  <c r="G501" i="12"/>
  <c r="G497" i="12"/>
  <c r="G493" i="12"/>
  <c r="G489" i="12"/>
  <c r="G485" i="12"/>
  <c r="G481" i="12"/>
  <c r="G477" i="12"/>
  <c r="G473" i="12"/>
  <c r="G469" i="12"/>
  <c r="G465" i="12"/>
  <c r="G461" i="12"/>
  <c r="G457" i="12"/>
  <c r="G453" i="12"/>
  <c r="G449" i="12"/>
  <c r="G819" i="12"/>
  <c r="G778" i="12"/>
  <c r="G746" i="12"/>
  <c r="G567" i="12"/>
  <c r="G566" i="12"/>
  <c r="G560" i="12"/>
  <c r="G538" i="12"/>
  <c r="G531" i="12"/>
  <c r="G524" i="12"/>
  <c r="G506" i="12"/>
  <c r="G499" i="12"/>
  <c r="G492" i="12"/>
  <c r="G474" i="12"/>
  <c r="G467" i="12"/>
  <c r="G460" i="12"/>
  <c r="G760" i="12"/>
  <c r="G673" i="12"/>
  <c r="G666" i="12"/>
  <c r="G641" i="12"/>
  <c r="G634" i="12"/>
  <c r="G605" i="12"/>
  <c r="G591" i="12"/>
  <c r="G563" i="12"/>
  <c r="G562" i="12"/>
  <c r="G556" i="12"/>
  <c r="G550" i="12"/>
  <c r="G543" i="12"/>
  <c r="G536" i="12"/>
  <c r="G518" i="12"/>
  <c r="G511" i="12"/>
  <c r="G504" i="12"/>
  <c r="G486" i="12"/>
  <c r="I486" i="12" s="1"/>
  <c r="G479" i="12"/>
  <c r="G472" i="12"/>
  <c r="G454" i="12"/>
  <c r="G816" i="12"/>
  <c r="G763" i="12"/>
  <c r="I763" i="12" s="1"/>
  <c r="G739" i="12"/>
  <c r="G724" i="12"/>
  <c r="G714" i="12"/>
  <c r="G691" i="12"/>
  <c r="G679" i="12"/>
  <c r="G675" i="12"/>
  <c r="G659" i="12"/>
  <c r="G647" i="12"/>
  <c r="G643" i="12"/>
  <c r="I643" i="12" s="1"/>
  <c r="G627" i="12"/>
  <c r="G615" i="12"/>
  <c r="G595" i="12"/>
  <c r="G593" i="12"/>
  <c r="G590" i="12"/>
  <c r="G587" i="12"/>
  <c r="G584" i="12"/>
  <c r="G559" i="12"/>
  <c r="G558" i="12"/>
  <c r="G548" i="12"/>
  <c r="G530" i="12"/>
  <c r="G523" i="12"/>
  <c r="G516" i="12"/>
  <c r="G498" i="12"/>
  <c r="G491" i="12"/>
  <c r="G484" i="12"/>
  <c r="G466" i="12"/>
  <c r="G459" i="12"/>
  <c r="G452" i="12"/>
  <c r="G732" i="12"/>
  <c r="G722" i="12"/>
  <c r="G686" i="12"/>
  <c r="G654" i="12"/>
  <c r="G622" i="12"/>
  <c r="G579" i="12"/>
  <c r="G578" i="12"/>
  <c r="G572" i="12"/>
  <c r="G552" i="12"/>
  <c r="G534" i="12"/>
  <c r="G527" i="12"/>
  <c r="G520" i="12"/>
  <c r="G502" i="12"/>
  <c r="G495" i="12"/>
  <c r="G488" i="12"/>
  <c r="G470" i="12"/>
  <c r="G463" i="12"/>
  <c r="G456" i="12"/>
  <c r="G445" i="12"/>
  <c r="G441" i="12"/>
  <c r="G437" i="12"/>
  <c r="G433" i="12"/>
  <c r="G429" i="12"/>
  <c r="G425" i="12"/>
  <c r="G421" i="12"/>
  <c r="G417" i="12"/>
  <c r="G413" i="12"/>
  <c r="G409" i="12"/>
  <c r="I409" i="12" s="1"/>
  <c r="G405" i="12"/>
  <c r="G401" i="12"/>
  <c r="G397" i="12"/>
  <c r="G393" i="12"/>
  <c r="G389" i="12"/>
  <c r="G385" i="12"/>
  <c r="G381" i="12"/>
  <c r="G377" i="12"/>
  <c r="G373" i="12"/>
  <c r="G369" i="12"/>
  <c r="G365" i="12"/>
  <c r="G361" i="12"/>
  <c r="G357" i="12"/>
  <c r="G353" i="12"/>
  <c r="G349" i="12"/>
  <c r="G345" i="12"/>
  <c r="G341" i="12"/>
  <c r="G337" i="12"/>
  <c r="G333" i="12"/>
  <c r="G329" i="12"/>
  <c r="G325" i="12"/>
  <c r="G321" i="12"/>
  <c r="G317" i="12"/>
  <c r="I317" i="12" s="1"/>
  <c r="G313" i="12"/>
  <c r="I313" i="12" s="1"/>
  <c r="G309" i="12"/>
  <c r="G305" i="12"/>
  <c r="G301" i="12"/>
  <c r="G297" i="12"/>
  <c r="G293" i="12"/>
  <c r="G289" i="12"/>
  <c r="G285" i="12"/>
  <c r="G281" i="12"/>
  <c r="G277" i="12"/>
  <c r="G273" i="12"/>
  <c r="G269" i="12"/>
  <c r="G265" i="12"/>
  <c r="G261" i="12"/>
  <c r="G257" i="12"/>
  <c r="G253" i="12"/>
  <c r="G249" i="12"/>
  <c r="G245" i="12"/>
  <c r="G241" i="12"/>
  <c r="G237" i="12"/>
  <c r="G233" i="12"/>
  <c r="G229" i="12"/>
  <c r="G225" i="12"/>
  <c r="G786" i="12"/>
  <c r="G710" i="12"/>
  <c r="G669" i="12"/>
  <c r="G551" i="12"/>
  <c r="G526" i="12"/>
  <c r="G519" i="12"/>
  <c r="G494" i="12"/>
  <c r="G487" i="12"/>
  <c r="G462" i="12"/>
  <c r="G455" i="12"/>
  <c r="G448" i="12"/>
  <c r="G446" i="12"/>
  <c r="G432" i="12"/>
  <c r="G430" i="12"/>
  <c r="G416" i="12"/>
  <c r="G414" i="12"/>
  <c r="G400" i="12"/>
  <c r="G398" i="12"/>
  <c r="G392" i="12"/>
  <c r="G367" i="12"/>
  <c r="G366" i="12"/>
  <c r="G360" i="12"/>
  <c r="G352" i="12"/>
  <c r="G334" i="12"/>
  <c r="G327" i="12"/>
  <c r="G320" i="12"/>
  <c r="G302" i="12"/>
  <c r="G295" i="12"/>
  <c r="G288" i="12"/>
  <c r="G855" i="12"/>
  <c r="G841" i="12"/>
  <c r="G725" i="12"/>
  <c r="G694" i="12"/>
  <c r="G689" i="12"/>
  <c r="G629" i="12"/>
  <c r="G589" i="12"/>
  <c r="G574" i="12"/>
  <c r="G544" i="12"/>
  <c r="G532" i="12"/>
  <c r="G528" i="12"/>
  <c r="G512" i="12"/>
  <c r="G500" i="12"/>
  <c r="G496" i="12"/>
  <c r="G768" i="12"/>
  <c r="G712" i="12"/>
  <c r="I712" i="12" s="1"/>
  <c r="G711" i="12"/>
  <c r="G698" i="12"/>
  <c r="G695" i="12"/>
  <c r="G655" i="12"/>
  <c r="G650" i="12"/>
  <c r="G576" i="12"/>
  <c r="G436" i="12"/>
  <c r="G434" i="12"/>
  <c r="G716" i="12"/>
  <c r="G699" i="12"/>
  <c r="G687" i="12"/>
  <c r="G682" i="12"/>
  <c r="G637" i="12"/>
  <c r="G602" i="12"/>
  <c r="G601" i="12"/>
  <c r="G597" i="12"/>
  <c r="I597" i="12" s="1"/>
  <c r="G535" i="12"/>
  <c r="G503" i="12"/>
  <c r="G471" i="12"/>
  <c r="G439" i="12"/>
  <c r="G423" i="12"/>
  <c r="G407" i="12"/>
  <c r="G379" i="12"/>
  <c r="G378" i="12"/>
  <c r="G372" i="12"/>
  <c r="G355" i="12"/>
  <c r="G348" i="12"/>
  <c r="G330" i="12"/>
  <c r="G323" i="12"/>
  <c r="G316" i="12"/>
  <c r="G298" i="12"/>
  <c r="G291" i="12"/>
  <c r="G284" i="12"/>
  <c r="G266" i="12"/>
  <c r="G259" i="12"/>
  <c r="G252" i="12"/>
  <c r="G234" i="12"/>
  <c r="G227" i="12"/>
  <c r="G586" i="12"/>
  <c r="G540" i="12"/>
  <c r="G539" i="12"/>
  <c r="G480" i="12"/>
  <c r="G476" i="12"/>
  <c r="G451" i="12"/>
  <c r="G784" i="12"/>
  <c r="G747" i="12"/>
  <c r="G583" i="12"/>
  <c r="G554" i="12"/>
  <c r="I554" i="12" s="1"/>
  <c r="G546" i="12"/>
  <c r="G515" i="12"/>
  <c r="G464" i="12"/>
  <c r="G435" i="12"/>
  <c r="G832" i="12"/>
  <c r="G661" i="12"/>
  <c r="G625" i="12"/>
  <c r="G611" i="12"/>
  <c r="G570" i="12"/>
  <c r="G555" i="12"/>
  <c r="G547" i="12"/>
  <c r="G328" i="12"/>
  <c r="G851" i="12"/>
  <c r="G792" i="12"/>
  <c r="I792" i="12" s="1"/>
  <c r="G731" i="12"/>
  <c r="G709" i="12"/>
  <c r="G662" i="12"/>
  <c r="G618" i="12"/>
  <c r="G568" i="12"/>
  <c r="G490" i="12"/>
  <c r="G443" i="12"/>
  <c r="G420" i="12"/>
  <c r="G418" i="12"/>
  <c r="G410" i="12"/>
  <c r="G396" i="12"/>
  <c r="G388" i="12"/>
  <c r="G384" i="12"/>
  <c r="G382" i="12"/>
  <c r="G368" i="12"/>
  <c r="G359" i="12"/>
  <c r="G354" i="12"/>
  <c r="G346" i="12"/>
  <c r="G340" i="12"/>
  <c r="G331" i="12"/>
  <c r="G306" i="12"/>
  <c r="G303" i="12"/>
  <c r="G9" i="12"/>
  <c r="G13" i="12"/>
  <c r="G17" i="12"/>
  <c r="G19" i="12"/>
  <c r="G22" i="12"/>
  <c r="G26" i="12"/>
  <c r="G30" i="12"/>
  <c r="G34" i="12"/>
  <c r="G38" i="12"/>
  <c r="G42" i="12"/>
  <c r="G46" i="12"/>
  <c r="G50" i="12"/>
  <c r="G54" i="12"/>
  <c r="G58" i="12"/>
  <c r="G62" i="12"/>
  <c r="G66" i="12"/>
  <c r="G70" i="12"/>
  <c r="G74" i="12"/>
  <c r="G78" i="12"/>
  <c r="G82" i="12"/>
  <c r="G86" i="12"/>
  <c r="G90" i="12"/>
  <c r="G96" i="12"/>
  <c r="G104" i="12"/>
  <c r="I104" i="12" s="1"/>
  <c r="G112" i="12"/>
  <c r="G120" i="12"/>
  <c r="G128" i="12"/>
  <c r="G136" i="12"/>
  <c r="G144" i="12"/>
  <c r="G152" i="12"/>
  <c r="G160" i="12"/>
  <c r="G168" i="12"/>
  <c r="G176" i="12"/>
  <c r="G184" i="12"/>
  <c r="G192" i="12"/>
  <c r="G200" i="12"/>
  <c r="G208" i="12"/>
  <c r="G216" i="12"/>
  <c r="G240" i="12"/>
  <c r="G242" i="12"/>
  <c r="G251" i="12"/>
  <c r="E258" i="12"/>
  <c r="G268" i="12"/>
  <c r="G270" i="12"/>
  <c r="G280" i="12"/>
  <c r="G283" i="12"/>
  <c r="G287" i="12"/>
  <c r="E301" i="12"/>
  <c r="G338" i="12"/>
  <c r="G364" i="12"/>
  <c r="I364" i="12" s="1"/>
  <c r="G391" i="12"/>
  <c r="G395" i="12"/>
  <c r="G399" i="12"/>
  <c r="I399" i="12" s="1"/>
  <c r="G403" i="12"/>
  <c r="G412" i="12"/>
  <c r="G475" i="12"/>
  <c r="G630" i="12"/>
  <c r="G738" i="12"/>
  <c r="E322" i="12"/>
  <c r="E324" i="12"/>
  <c r="E381" i="12"/>
  <c r="E477" i="12"/>
  <c r="E528" i="12"/>
  <c r="E537" i="12"/>
  <c r="E541" i="12"/>
  <c r="E362" i="12"/>
  <c r="E406" i="12"/>
  <c r="E473" i="12"/>
  <c r="E496" i="12"/>
  <c r="E505" i="12"/>
  <c r="E509" i="12"/>
  <c r="E718" i="12"/>
  <c r="E230" i="12"/>
  <c r="E262" i="12"/>
  <c r="E294" i="12"/>
  <c r="E326" i="12"/>
  <c r="E358" i="12"/>
  <c r="E390" i="12"/>
  <c r="E402" i="12"/>
  <c r="E418" i="12"/>
  <c r="E434" i="12"/>
  <c r="E458" i="12"/>
  <c r="E490" i="12"/>
  <c r="E522" i="12"/>
  <c r="E554" i="12"/>
  <c r="E561" i="12"/>
  <c r="E707" i="12"/>
  <c r="E454" i="12"/>
  <c r="E486" i="12"/>
  <c r="E298" i="12"/>
  <c r="E330" i="12"/>
  <c r="E378" i="12"/>
  <c r="E460" i="12"/>
  <c r="E492" i="12"/>
  <c r="E524" i="12"/>
  <c r="E562" i="12"/>
  <c r="E466" i="12"/>
  <c r="E498" i="12"/>
  <c r="E530" i="12"/>
  <c r="E558" i="12"/>
  <c r="E620" i="12"/>
  <c r="E643" i="12"/>
  <c r="E652" i="12"/>
  <c r="E675" i="12"/>
  <c r="E684" i="12"/>
  <c r="E755" i="12"/>
  <c r="E779" i="12"/>
  <c r="E803" i="12"/>
  <c r="E462" i="12"/>
  <c r="E494" i="12"/>
  <c r="E526" i="12"/>
  <c r="E570" i="12"/>
  <c r="E774" i="12"/>
  <c r="E802" i="12"/>
  <c r="E470" i="12"/>
  <c r="E502" i="12"/>
  <c r="E534" i="12"/>
  <c r="E578" i="12"/>
  <c r="E624" i="12"/>
  <c r="E656" i="12"/>
  <c r="E688" i="12"/>
  <c r="E705" i="12"/>
  <c r="E750" i="12"/>
  <c r="E613" i="12"/>
  <c r="E645" i="12"/>
  <c r="E677" i="12"/>
  <c r="E766" i="12"/>
  <c r="E771" i="12"/>
  <c r="E822" i="12"/>
  <c r="E969" i="12"/>
  <c r="E609" i="12"/>
  <c r="E641" i="12"/>
  <c r="E673" i="12"/>
  <c r="E790" i="12"/>
  <c r="E795" i="12"/>
  <c r="E811" i="12"/>
  <c r="E867" i="12"/>
  <c r="E739" i="12"/>
  <c r="E798" i="12"/>
  <c r="E937" i="12"/>
  <c r="E617" i="12"/>
  <c r="E649" i="12"/>
  <c r="E681" i="12"/>
  <c r="E742" i="12"/>
  <c r="E747" i="12"/>
  <c r="E815" i="12"/>
  <c r="E865" i="12"/>
  <c r="E807" i="12"/>
  <c r="E835" i="12"/>
  <c r="E906" i="12"/>
  <c r="E843" i="12"/>
  <c r="E850" i="12"/>
  <c r="E831" i="12"/>
  <c r="E854" i="12"/>
  <c r="E859" i="12"/>
  <c r="E863" i="12"/>
  <c r="E873" i="12"/>
  <c r="E907" i="12"/>
  <c r="E839" i="12"/>
  <c r="E871" i="12"/>
  <c r="E895" i="12"/>
  <c r="E875" i="12"/>
  <c r="E883" i="12"/>
  <c r="E899" i="12"/>
  <c r="E991" i="11"/>
  <c r="E979" i="11"/>
  <c r="E943" i="11"/>
  <c r="E899" i="11"/>
  <c r="E839" i="11"/>
  <c r="E831" i="11"/>
  <c r="E799" i="11"/>
  <c r="E795" i="11"/>
  <c r="E787" i="11"/>
  <c r="E779" i="11"/>
  <c r="E751" i="11"/>
  <c r="E743" i="11"/>
  <c r="E691" i="11"/>
  <c r="E679" i="11"/>
  <c r="E631" i="11"/>
  <c r="E627" i="11"/>
  <c r="E603" i="11"/>
  <c r="E595" i="11"/>
  <c r="E587" i="11"/>
  <c r="E563" i="11"/>
  <c r="E559" i="11"/>
  <c r="E547" i="11"/>
  <c r="E539" i="11"/>
  <c r="E527" i="11"/>
  <c r="E523" i="11"/>
  <c r="E507" i="11"/>
  <c r="E503" i="11"/>
  <c r="E499" i="11"/>
  <c r="E495" i="11"/>
  <c r="E483" i="11"/>
  <c r="E479" i="11"/>
  <c r="E459" i="11"/>
  <c r="E455" i="11"/>
  <c r="E443" i="11"/>
  <c r="E439" i="11"/>
  <c r="E435" i="11"/>
  <c r="E423" i="11"/>
  <c r="E415" i="11"/>
  <c r="E411" i="11"/>
  <c r="E407" i="11"/>
  <c r="E403" i="11"/>
  <c r="E399" i="11"/>
  <c r="E375" i="11"/>
  <c r="E371" i="11"/>
  <c r="E363" i="11"/>
  <c r="E343" i="11"/>
  <c r="E315" i="11"/>
  <c r="E303" i="11"/>
  <c r="E299" i="11"/>
  <c r="E295" i="11"/>
  <c r="E291" i="11"/>
  <c r="E275" i="11"/>
  <c r="E271" i="11"/>
  <c r="E263" i="11"/>
  <c r="E239" i="11"/>
  <c r="E227" i="11"/>
  <c r="E219" i="11"/>
  <c r="E203" i="11"/>
  <c r="E199" i="11"/>
  <c r="E195" i="11"/>
  <c r="E179" i="11"/>
  <c r="E175" i="11"/>
  <c r="E171" i="11"/>
  <c r="E167" i="11"/>
  <c r="E163" i="11"/>
  <c r="E159" i="11"/>
  <c r="E155" i="11"/>
  <c r="E143" i="11"/>
  <c r="E139" i="11"/>
  <c r="E127" i="11"/>
  <c r="E123" i="11"/>
  <c r="E119" i="11"/>
  <c r="E87" i="11"/>
  <c r="E75" i="11"/>
  <c r="E59" i="11"/>
  <c r="E39" i="11"/>
  <c r="E19" i="11"/>
  <c r="E15" i="11"/>
  <c r="E11" i="11"/>
  <c r="G402" i="11"/>
  <c r="H519" i="11"/>
  <c r="E10" i="11"/>
  <c r="E995" i="11"/>
  <c r="E983" i="11"/>
  <c r="E975" i="11"/>
  <c r="E971" i="11"/>
  <c r="E967" i="11"/>
  <c r="E963" i="11"/>
  <c r="E959" i="11"/>
  <c r="E955" i="11"/>
  <c r="E939" i="11"/>
  <c r="E927" i="11"/>
  <c r="E895" i="11"/>
  <c r="E875" i="11"/>
  <c r="E871" i="11"/>
  <c r="E867" i="11"/>
  <c r="E855" i="11"/>
  <c r="E843" i="11"/>
  <c r="E835" i="11"/>
  <c r="E827" i="11"/>
  <c r="E823" i="11"/>
  <c r="E819" i="11"/>
  <c r="E815" i="11"/>
  <c r="E811" i="11"/>
  <c r="E807" i="11"/>
  <c r="E803" i="11"/>
  <c r="E791" i="11"/>
  <c r="E775" i="11"/>
  <c r="E771" i="11"/>
  <c r="E763" i="11"/>
  <c r="E759" i="11"/>
  <c r="E755" i="11"/>
  <c r="E735" i="11"/>
  <c r="E719" i="11"/>
  <c r="E703" i="11"/>
  <c r="E699" i="11"/>
  <c r="E635" i="11"/>
  <c r="E571" i="11"/>
  <c r="E463" i="11"/>
  <c r="E451" i="11"/>
  <c r="E431" i="11"/>
  <c r="E395" i="11"/>
  <c r="E379" i="11"/>
  <c r="E367" i="11"/>
  <c r="E359" i="11"/>
  <c r="E331" i="11"/>
  <c r="E319" i="11"/>
  <c r="E307" i="11"/>
  <c r="E287" i="11"/>
  <c r="E255" i="11"/>
  <c r="E223" i="11"/>
  <c r="E207" i="11"/>
  <c r="E187" i="11"/>
  <c r="E135" i="11"/>
  <c r="E131" i="11"/>
  <c r="E107" i="11"/>
  <c r="E83" i="11"/>
  <c r="E71" i="11"/>
  <c r="E997" i="11"/>
  <c r="E933" i="11"/>
  <c r="E901" i="11"/>
  <c r="E889" i="11"/>
  <c r="E865" i="11"/>
  <c r="E853" i="11"/>
  <c r="E801" i="11"/>
  <c r="E733" i="11"/>
  <c r="E9" i="11"/>
  <c r="H26" i="11"/>
  <c r="H33" i="11"/>
  <c r="G42" i="11"/>
  <c r="H68" i="11"/>
  <c r="G117" i="11"/>
  <c r="H127" i="11"/>
  <c r="G156" i="11"/>
  <c r="G249" i="11"/>
  <c r="G253" i="11"/>
  <c r="H275" i="11"/>
  <c r="G313" i="11"/>
  <c r="H391" i="11"/>
  <c r="G11" i="11"/>
  <c r="H36" i="11"/>
  <c r="H55" i="11"/>
  <c r="H59" i="11"/>
  <c r="G108" i="11"/>
  <c r="G293" i="11"/>
  <c r="G13" i="11"/>
  <c r="H23" i="11"/>
  <c r="H27" i="11"/>
  <c r="H58" i="11"/>
  <c r="H246" i="11"/>
  <c r="G283" i="11"/>
  <c r="H61" i="11"/>
  <c r="G146" i="11"/>
  <c r="H183" i="11"/>
  <c r="H29" i="11"/>
  <c r="G49" i="11"/>
  <c r="G252" i="11"/>
  <c r="H475" i="11"/>
  <c r="H40" i="11"/>
  <c r="G56" i="11"/>
  <c r="G60" i="11"/>
  <c r="H115" i="11"/>
  <c r="H161" i="11"/>
  <c r="H185" i="11"/>
  <c r="H262" i="11"/>
  <c r="H54" i="11"/>
  <c r="H83" i="11"/>
  <c r="G107" i="11"/>
  <c r="H155" i="11"/>
  <c r="G198" i="11"/>
  <c r="H177" i="11"/>
  <c r="G218" i="11"/>
  <c r="G346" i="11"/>
  <c r="H8" i="11"/>
  <c r="G24" i="11"/>
  <c r="G28" i="11"/>
  <c r="G103" i="11"/>
  <c r="H106" i="11"/>
  <c r="H139" i="11"/>
  <c r="H143" i="11"/>
  <c r="G182" i="11"/>
  <c r="H243" i="11"/>
  <c r="H250" i="11"/>
  <c r="H276" i="11"/>
  <c r="G998" i="11"/>
  <c r="G994" i="11"/>
  <c r="G990" i="11"/>
  <c r="G986" i="11"/>
  <c r="G982" i="11"/>
  <c r="G978" i="11"/>
  <c r="G974" i="11"/>
  <c r="G970" i="11"/>
  <c r="G966" i="11"/>
  <c r="G962" i="11"/>
  <c r="G958" i="11"/>
  <c r="G954" i="11"/>
  <c r="G950" i="11"/>
  <c r="G946" i="11"/>
  <c r="G942" i="11"/>
  <c r="G938" i="11"/>
  <c r="G934" i="11"/>
  <c r="G930" i="11"/>
  <c r="G926" i="11"/>
  <c r="G922" i="11"/>
  <c r="G918" i="11"/>
  <c r="G914" i="11"/>
  <c r="G910" i="11"/>
  <c r="G906" i="11"/>
  <c r="G902" i="11"/>
  <c r="G898" i="11"/>
  <c r="G894" i="11"/>
  <c r="G890" i="11"/>
  <c r="G999" i="11"/>
  <c r="G1000" i="11"/>
  <c r="G985" i="11"/>
  <c r="G983" i="11"/>
  <c r="G972" i="11"/>
  <c r="G951" i="11"/>
  <c r="G944" i="11"/>
  <c r="G937" i="11"/>
  <c r="G919" i="11"/>
  <c r="G912" i="11"/>
  <c r="G905" i="11"/>
  <c r="G887" i="11"/>
  <c r="G980" i="11"/>
  <c r="G961" i="11"/>
  <c r="G960" i="11"/>
  <c r="G943" i="11"/>
  <c r="G941" i="11"/>
  <c r="G915" i="11"/>
  <c r="G989" i="11"/>
  <c r="G987" i="11"/>
  <c r="G928" i="11"/>
  <c r="G913" i="11"/>
  <c r="G900" i="11"/>
  <c r="G899" i="11"/>
  <c r="G995" i="11"/>
  <c r="G988" i="11"/>
  <c r="G969" i="11"/>
  <c r="G967" i="11"/>
  <c r="G940" i="11"/>
  <c r="G911" i="11"/>
  <c r="G909" i="11"/>
  <c r="G885" i="11"/>
  <c r="G996" i="11"/>
  <c r="G984" i="11"/>
  <c r="G976" i="11"/>
  <c r="G952" i="11"/>
  <c r="G948" i="11"/>
  <c r="G935" i="11"/>
  <c r="G933" i="11"/>
  <c r="G923" i="11"/>
  <c r="G921" i="11"/>
  <c r="G904" i="11"/>
  <c r="G895" i="11"/>
  <c r="G893" i="11"/>
  <c r="G883" i="11"/>
  <c r="G882" i="11"/>
  <c r="G875" i="11"/>
  <c r="G874" i="11"/>
  <c r="G869" i="11"/>
  <c r="G865" i="11"/>
  <c r="G861" i="11"/>
  <c r="G857" i="11"/>
  <c r="G853" i="11"/>
  <c r="G849" i="11"/>
  <c r="G845" i="11"/>
  <c r="G841" i="11"/>
  <c r="G837" i="11"/>
  <c r="G833" i="11"/>
  <c r="G829" i="11"/>
  <c r="G825" i="11"/>
  <c r="G821" i="11"/>
  <c r="G817" i="11"/>
  <c r="G813" i="11"/>
  <c r="G809" i="11"/>
  <c r="G805" i="11"/>
  <c r="G801" i="11"/>
  <c r="G797" i="11"/>
  <c r="G793" i="11"/>
  <c r="G789" i="11"/>
  <c r="G785" i="11"/>
  <c r="G781" i="11"/>
  <c r="G777" i="11"/>
  <c r="G773" i="11"/>
  <c r="G769" i="11"/>
  <c r="G765" i="11"/>
  <c r="G761" i="11"/>
  <c r="G757" i="11"/>
  <c r="G753" i="11"/>
  <c r="G749" i="11"/>
  <c r="G745" i="11"/>
  <c r="G741" i="11"/>
  <c r="G964" i="11"/>
  <c r="G881" i="11"/>
  <c r="G879" i="11"/>
  <c r="G868" i="11"/>
  <c r="G850" i="11"/>
  <c r="G843" i="11"/>
  <c r="G836" i="11"/>
  <c r="G818" i="11"/>
  <c r="G811" i="11"/>
  <c r="G804" i="11"/>
  <c r="G965" i="11"/>
  <c r="G955" i="11"/>
  <c r="G945" i="11"/>
  <c r="G936" i="11"/>
  <c r="G929" i="11"/>
  <c r="G920" i="11"/>
  <c r="G903" i="11"/>
  <c r="G862" i="11"/>
  <c r="G855" i="11"/>
  <c r="G848" i="11"/>
  <c r="G830" i="11"/>
  <c r="G823" i="11"/>
  <c r="G816" i="11"/>
  <c r="G971" i="11"/>
  <c r="G959" i="11"/>
  <c r="G949" i="11"/>
  <c r="G947" i="11"/>
  <c r="G916" i="11"/>
  <c r="G867" i="11"/>
  <c r="G860" i="11"/>
  <c r="G842" i="11"/>
  <c r="G835" i="11"/>
  <c r="G828" i="11"/>
  <c r="G810" i="11"/>
  <c r="G803" i="11"/>
  <c r="G957" i="11"/>
  <c r="G939" i="11"/>
  <c r="G888" i="11"/>
  <c r="G878" i="11"/>
  <c r="G877" i="11"/>
  <c r="G876" i="11"/>
  <c r="G871" i="11"/>
  <c r="G864" i="11"/>
  <c r="G846" i="11"/>
  <c r="G839" i="11"/>
  <c r="G832" i="11"/>
  <c r="G814" i="11"/>
  <c r="G807" i="11"/>
  <c r="G800" i="11"/>
  <c r="G782" i="11"/>
  <c r="G775" i="11"/>
  <c r="G768" i="11"/>
  <c r="G750" i="11"/>
  <c r="G743" i="11"/>
  <c r="G738" i="11"/>
  <c r="G734" i="11"/>
  <c r="G730" i="11"/>
  <c r="G726" i="11"/>
  <c r="G722" i="11"/>
  <c r="G718" i="11"/>
  <c r="G714" i="11"/>
  <c r="G710" i="11"/>
  <c r="G706" i="11"/>
  <c r="G702" i="11"/>
  <c r="G698" i="11"/>
  <c r="G694" i="11"/>
  <c r="G690" i="11"/>
  <c r="G686" i="11"/>
  <c r="G682" i="11"/>
  <c r="G678" i="11"/>
  <c r="G674" i="11"/>
  <c r="G670" i="11"/>
  <c r="G666" i="11"/>
  <c r="G662" i="11"/>
  <c r="G658" i="11"/>
  <c r="G654" i="11"/>
  <c r="G650" i="11"/>
  <c r="G646" i="11"/>
  <c r="G642" i="11"/>
  <c r="G638" i="11"/>
  <c r="G634" i="11"/>
  <c r="G630" i="11"/>
  <c r="G626" i="11"/>
  <c r="G981" i="11"/>
  <c r="G924" i="11"/>
  <c r="G897" i="11"/>
  <c r="G889" i="11"/>
  <c r="G847" i="11"/>
  <c r="G815" i="11"/>
  <c r="G796" i="11"/>
  <c r="G786" i="11"/>
  <c r="G784" i="11"/>
  <c r="G767" i="11"/>
  <c r="G758" i="11"/>
  <c r="G756" i="11"/>
  <c r="G740" i="11"/>
  <c r="G733" i="11"/>
  <c r="G715" i="11"/>
  <c r="G708" i="11"/>
  <c r="G931" i="11"/>
  <c r="G886" i="11"/>
  <c r="G854" i="11"/>
  <c r="G822" i="11"/>
  <c r="G799" i="11"/>
  <c r="G780" i="11"/>
  <c r="G770" i="11"/>
  <c r="G755" i="11"/>
  <c r="G727" i="11"/>
  <c r="G720" i="11"/>
  <c r="G713" i="11"/>
  <c r="G925" i="11"/>
  <c r="G798" i="11"/>
  <c r="G795" i="11"/>
  <c r="G794" i="11"/>
  <c r="G792" i="11"/>
  <c r="G783" i="11"/>
  <c r="G779" i="11"/>
  <c r="G766" i="11"/>
  <c r="G764" i="11"/>
  <c r="G754" i="11"/>
  <c r="G752" i="11"/>
  <c r="G739" i="11"/>
  <c r="G732" i="11"/>
  <c r="G725" i="11"/>
  <c r="G993" i="11"/>
  <c r="G973" i="11"/>
  <c r="G927" i="11"/>
  <c r="G907" i="11"/>
  <c r="G774" i="11"/>
  <c r="G772" i="11"/>
  <c r="G746" i="11"/>
  <c r="G736" i="11"/>
  <c r="G729" i="11"/>
  <c r="G711" i="11"/>
  <c r="G704" i="11"/>
  <c r="G697" i="11"/>
  <c r="G679" i="11"/>
  <c r="G672" i="11"/>
  <c r="G665" i="11"/>
  <c r="G647" i="11"/>
  <c r="G640" i="11"/>
  <c r="G633" i="11"/>
  <c r="G622" i="11"/>
  <c r="G618" i="11"/>
  <c r="G614" i="11"/>
  <c r="G610" i="11"/>
  <c r="G606" i="11"/>
  <c r="G602" i="11"/>
  <c r="G598" i="11"/>
  <c r="G594" i="11"/>
  <c r="G590" i="11"/>
  <c r="G586" i="11"/>
  <c r="G582" i="11"/>
  <c r="G578" i="11"/>
  <c r="G574" i="11"/>
  <c r="G570" i="11"/>
  <c r="G566" i="11"/>
  <c r="G562" i="11"/>
  <c r="G558" i="11"/>
  <c r="G554" i="11"/>
  <c r="G550" i="11"/>
  <c r="G546" i="11"/>
  <c r="G542" i="11"/>
  <c r="G538" i="11"/>
  <c r="G534" i="11"/>
  <c r="G975" i="11"/>
  <c r="G870" i="11"/>
  <c r="G831" i="11"/>
  <c r="G826" i="11"/>
  <c r="G790" i="11"/>
  <c r="G721" i="11"/>
  <c r="G675" i="11"/>
  <c r="G645" i="11"/>
  <c r="G635" i="11"/>
  <c r="G615" i="11"/>
  <c r="G608" i="11"/>
  <c r="G601" i="11"/>
  <c r="G892" i="11"/>
  <c r="G863" i="11"/>
  <c r="G858" i="11"/>
  <c r="G827" i="11"/>
  <c r="G808" i="11"/>
  <c r="G791" i="11"/>
  <c r="G778" i="11"/>
  <c r="G751" i="11"/>
  <c r="G712" i="11"/>
  <c r="G688" i="11"/>
  <c r="G673" i="11"/>
  <c r="G660" i="11"/>
  <c r="G659" i="11"/>
  <c r="G657" i="11"/>
  <c r="G648" i="11"/>
  <c r="G644" i="11"/>
  <c r="G631" i="11"/>
  <c r="G629" i="11"/>
  <c r="G620" i="11"/>
  <c r="G613" i="11"/>
  <c r="G595" i="11"/>
  <c r="G588" i="11"/>
  <c r="G581" i="11"/>
  <c r="G992" i="11"/>
  <c r="G979" i="11"/>
  <c r="G956" i="11"/>
  <c r="G953" i="11"/>
  <c r="G896" i="11"/>
  <c r="G884" i="11"/>
  <c r="G859" i="11"/>
  <c r="G802" i="11"/>
  <c r="G735" i="11"/>
  <c r="G728" i="11"/>
  <c r="G723" i="11"/>
  <c r="G671" i="11"/>
  <c r="G669" i="11"/>
  <c r="G643" i="11"/>
  <c r="G625" i="11"/>
  <c r="G607" i="11"/>
  <c r="G600" i="11"/>
  <c r="G891" i="11"/>
  <c r="G844" i="11"/>
  <c r="G824" i="11"/>
  <c r="G820" i="11"/>
  <c r="G819" i="11"/>
  <c r="G759" i="11"/>
  <c r="G748" i="11"/>
  <c r="G731" i="11"/>
  <c r="G719" i="11"/>
  <c r="G699" i="11"/>
  <c r="G695" i="11"/>
  <c r="G693" i="11"/>
  <c r="G683" i="11"/>
  <c r="G681" i="11"/>
  <c r="G664" i="11"/>
  <c r="G655" i="11"/>
  <c r="G653" i="11"/>
  <c r="G611" i="11"/>
  <c r="G604" i="11"/>
  <c r="G597" i="11"/>
  <c r="G579" i="11"/>
  <c r="G572" i="11"/>
  <c r="G565" i="11"/>
  <c r="G547" i="11"/>
  <c r="G540" i="11"/>
  <c r="G533" i="11"/>
  <c r="G529" i="11"/>
  <c r="G525" i="11"/>
  <c r="G521" i="11"/>
  <c r="G517" i="11"/>
  <c r="G513" i="11"/>
  <c r="G509" i="11"/>
  <c r="G505" i="11"/>
  <c r="G501" i="11"/>
  <c r="G497" i="11"/>
  <c r="G493" i="11"/>
  <c r="G489" i="11"/>
  <c r="G485" i="11"/>
  <c r="G481" i="11"/>
  <c r="G477" i="11"/>
  <c r="G473" i="11"/>
  <c r="G469" i="11"/>
  <c r="G465" i="11"/>
  <c r="G461" i="11"/>
  <c r="G457" i="11"/>
  <c r="G453" i="11"/>
  <c r="G449" i="11"/>
  <c r="G445" i="11"/>
  <c r="G441" i="11"/>
  <c r="G437" i="11"/>
  <c r="G433" i="11"/>
  <c r="G429" i="11"/>
  <c r="G425" i="11"/>
  <c r="G421" i="11"/>
  <c r="G417" i="11"/>
  <c r="G413" i="11"/>
  <c r="G409" i="11"/>
  <c r="G405" i="11"/>
  <c r="G401" i="11"/>
  <c r="G397" i="11"/>
  <c r="G393" i="11"/>
  <c r="G389" i="11"/>
  <c r="G977" i="11"/>
  <c r="G873" i="11"/>
  <c r="G856" i="11"/>
  <c r="G834" i="11"/>
  <c r="G760" i="11"/>
  <c r="G717" i="11"/>
  <c r="G703" i="11"/>
  <c r="G692" i="11"/>
  <c r="G639" i="11"/>
  <c r="G627" i="11"/>
  <c r="G621" i="11"/>
  <c r="G556" i="11"/>
  <c r="G541" i="11"/>
  <c r="G530" i="11"/>
  <c r="G523" i="11"/>
  <c r="G516" i="11"/>
  <c r="G498" i="11"/>
  <c r="G491" i="11"/>
  <c r="G484" i="11"/>
  <c r="G466" i="11"/>
  <c r="G932" i="11"/>
  <c r="G908" i="11"/>
  <c r="G880" i="11"/>
  <c r="G787" i="11"/>
  <c r="G742" i="11"/>
  <c r="G737" i="11"/>
  <c r="G568" i="11"/>
  <c r="G539" i="11"/>
  <c r="G537" i="11"/>
  <c r="G528" i="11"/>
  <c r="G510" i="11"/>
  <c r="G503" i="11"/>
  <c r="G496" i="11"/>
  <c r="G838" i="11"/>
  <c r="G762" i="11"/>
  <c r="G709" i="11"/>
  <c r="G705" i="11"/>
  <c r="G687" i="11"/>
  <c r="G667" i="11"/>
  <c r="G652" i="11"/>
  <c r="G651" i="11"/>
  <c r="G641" i="11"/>
  <c r="G632" i="11"/>
  <c r="G628" i="11"/>
  <c r="G623" i="11"/>
  <c r="G603" i="11"/>
  <c r="G596" i="11"/>
  <c r="G564" i="11"/>
  <c r="G555" i="11"/>
  <c r="G553" i="11"/>
  <c r="G522" i="11"/>
  <c r="G515" i="11"/>
  <c r="G508" i="11"/>
  <c r="G490" i="11"/>
  <c r="G483" i="11"/>
  <c r="G476" i="11"/>
  <c r="G991" i="11"/>
  <c r="G968" i="11"/>
  <c r="G963" i="11"/>
  <c r="G851" i="11"/>
  <c r="G812" i="11"/>
  <c r="G747" i="11"/>
  <c r="G689" i="11"/>
  <c r="G677" i="11"/>
  <c r="G637" i="11"/>
  <c r="G619" i="11"/>
  <c r="G599" i="11"/>
  <c r="G589" i="11"/>
  <c r="G585" i="11"/>
  <c r="G576" i="11"/>
  <c r="G575" i="11"/>
  <c r="G545" i="11"/>
  <c r="G535" i="11"/>
  <c r="G526" i="11"/>
  <c r="G519" i="11"/>
  <c r="G512" i="11"/>
  <c r="G494" i="11"/>
  <c r="G487" i="11"/>
  <c r="G480" i="11"/>
  <c r="G462" i="11"/>
  <c r="G455" i="11"/>
  <c r="G448" i="11"/>
  <c r="G430" i="11"/>
  <c r="G423" i="11"/>
  <c r="G416" i="11"/>
  <c r="G398" i="11"/>
  <c r="G391" i="11"/>
  <c r="G866" i="11"/>
  <c r="G663" i="11"/>
  <c r="G593" i="11"/>
  <c r="G571" i="11"/>
  <c r="G560" i="11"/>
  <c r="G527" i="11"/>
  <c r="G495" i="11"/>
  <c r="G460" i="11"/>
  <c r="G450" i="11"/>
  <c r="G435" i="11"/>
  <c r="G419" i="11"/>
  <c r="G390" i="11"/>
  <c r="G388" i="11"/>
  <c r="G382" i="11"/>
  <c r="G381" i="11"/>
  <c r="G374" i="11"/>
  <c r="G373" i="11"/>
  <c r="G366" i="11"/>
  <c r="G365" i="11"/>
  <c r="G358" i="11"/>
  <c r="G357" i="11"/>
  <c r="G350" i="11"/>
  <c r="G349" i="11"/>
  <c r="G342" i="11"/>
  <c r="G341" i="11"/>
  <c r="G334" i="11"/>
  <c r="G333" i="11"/>
  <c r="G326" i="11"/>
  <c r="G325" i="11"/>
  <c r="G318" i="11"/>
  <c r="G317" i="11"/>
  <c r="G310" i="11"/>
  <c r="G309" i="11"/>
  <c r="G302" i="11"/>
  <c r="G301" i="11"/>
  <c r="G707" i="11"/>
  <c r="G700" i="11"/>
  <c r="G584" i="11"/>
  <c r="G583" i="11"/>
  <c r="G502" i="11"/>
  <c r="G482" i="11"/>
  <c r="G464" i="11"/>
  <c r="G459" i="11"/>
  <c r="G446" i="11"/>
  <c r="G444" i="11"/>
  <c r="G434" i="11"/>
  <c r="G432" i="11"/>
  <c r="G415" i="11"/>
  <c r="G406" i="11"/>
  <c r="G404" i="11"/>
  <c r="G380" i="11"/>
  <c r="G372" i="11"/>
  <c r="G364" i="11"/>
  <c r="G356" i="11"/>
  <c r="G348" i="11"/>
  <c r="G340" i="11"/>
  <c r="G332" i="11"/>
  <c r="G324" i="11"/>
  <c r="G316" i="11"/>
  <c r="G308" i="11"/>
  <c r="G300" i="11"/>
  <c r="G292" i="11"/>
  <c r="G284" i="11"/>
  <c r="G276" i="11"/>
  <c r="G788" i="11"/>
  <c r="G771" i="11"/>
  <c r="G724" i="11"/>
  <c r="G573" i="11"/>
  <c r="G567" i="11"/>
  <c r="G557" i="11"/>
  <c r="G472" i="11"/>
  <c r="G463" i="11"/>
  <c r="G458" i="11"/>
  <c r="G428" i="11"/>
  <c r="G418" i="11"/>
  <c r="G403" i="11"/>
  <c r="G387" i="11"/>
  <c r="G379" i="11"/>
  <c r="G371" i="11"/>
  <c r="G363" i="11"/>
  <c r="G355" i="11"/>
  <c r="G347" i="11"/>
  <c r="G339" i="11"/>
  <c r="G331" i="11"/>
  <c r="G917" i="11"/>
  <c r="G852" i="11"/>
  <c r="G744" i="11"/>
  <c r="G691" i="11"/>
  <c r="G661" i="11"/>
  <c r="G612" i="11"/>
  <c r="G587" i="11"/>
  <c r="G569" i="11"/>
  <c r="G551" i="11"/>
  <c r="G544" i="11"/>
  <c r="G536" i="11"/>
  <c r="G439" i="11"/>
  <c r="G424" i="11"/>
  <c r="G411" i="11"/>
  <c r="G410" i="11"/>
  <c r="G408" i="11"/>
  <c r="G399" i="11"/>
  <c r="G395" i="11"/>
  <c r="G384" i="11"/>
  <c r="G376" i="11"/>
  <c r="G368" i="11"/>
  <c r="G360" i="11"/>
  <c r="G352" i="11"/>
  <c r="G344" i="11"/>
  <c r="G336" i="11"/>
  <c r="G328" i="11"/>
  <c r="G320" i="11"/>
  <c r="G312" i="11"/>
  <c r="G304" i="11"/>
  <c r="G296" i="11"/>
  <c r="G288" i="11"/>
  <c r="G280" i="11"/>
  <c r="G272" i="11"/>
  <c r="G264" i="11"/>
  <c r="G256" i="11"/>
  <c r="G806" i="11"/>
  <c r="G680" i="11"/>
  <c r="G636" i="11"/>
  <c r="G504" i="11"/>
  <c r="G500" i="11"/>
  <c r="G499" i="11"/>
  <c r="G451" i="11"/>
  <c r="G431" i="11"/>
  <c r="G684" i="11"/>
  <c r="G624" i="11"/>
  <c r="G592" i="11"/>
  <c r="G543" i="11"/>
  <c r="G524" i="11"/>
  <c r="G776" i="11"/>
  <c r="G716" i="11"/>
  <c r="G577" i="11"/>
  <c r="G511" i="11"/>
  <c r="G506" i="11"/>
  <c r="G470" i="11"/>
  <c r="G456" i="11"/>
  <c r="G447" i="11"/>
  <c r="G443" i="11"/>
  <c r="G392" i="11"/>
  <c r="G385" i="11"/>
  <c r="G375" i="11"/>
  <c r="G362" i="11"/>
  <c r="G353" i="11"/>
  <c r="G343" i="11"/>
  <c r="G330" i="11"/>
  <c r="G303" i="11"/>
  <c r="G294" i="11"/>
  <c r="G668" i="11"/>
  <c r="G617" i="11"/>
  <c r="G520" i="11"/>
  <c r="G492" i="11"/>
  <c r="G452" i="11"/>
  <c r="G440" i="11"/>
  <c r="G426" i="11"/>
  <c r="G414" i="11"/>
  <c r="G901" i="11"/>
  <c r="G763" i="11"/>
  <c r="G649" i="11"/>
  <c r="G616" i="11"/>
  <c r="G549" i="11"/>
  <c r="G548" i="11"/>
  <c r="G471" i="11"/>
  <c r="G436" i="11"/>
  <c r="G407" i="11"/>
  <c r="G378" i="11"/>
  <c r="G367" i="11"/>
  <c r="G361" i="11"/>
  <c r="G337" i="11"/>
  <c r="G290" i="11"/>
  <c r="G656" i="11"/>
  <c r="G563" i="11"/>
  <c r="G552" i="11"/>
  <c r="G531" i="11"/>
  <c r="G486" i="11"/>
  <c r="G467" i="11"/>
  <c r="G422" i="11"/>
  <c r="G412" i="11"/>
  <c r="G685" i="11"/>
  <c r="G561" i="11"/>
  <c r="G532" i="11"/>
  <c r="G479" i="11"/>
  <c r="G478" i="11"/>
  <c r="G474" i="11"/>
  <c r="G468" i="11"/>
  <c r="G386" i="11"/>
  <c r="G351" i="11"/>
  <c r="G514" i="11"/>
  <c r="G475" i="11"/>
  <c r="G442" i="11"/>
  <c r="G359" i="11"/>
  <c r="G305" i="11"/>
  <c r="G295" i="11"/>
  <c r="G282" i="11"/>
  <c r="G266" i="11"/>
  <c r="G259" i="11"/>
  <c r="G255" i="11"/>
  <c r="G243" i="11"/>
  <c r="G235" i="11"/>
  <c r="G227" i="11"/>
  <c r="G219" i="11"/>
  <c r="G211" i="11"/>
  <c r="G203" i="11"/>
  <c r="G195" i="11"/>
  <c r="G187" i="11"/>
  <c r="G179" i="11"/>
  <c r="G171" i="11"/>
  <c r="G163" i="11"/>
  <c r="G155" i="11"/>
  <c r="G147" i="11"/>
  <c r="G139" i="11"/>
  <c r="G131" i="11"/>
  <c r="G701" i="11"/>
  <c r="G609" i="11"/>
  <c r="G420" i="11"/>
  <c r="G377" i="11"/>
  <c r="G354" i="11"/>
  <c r="G338" i="11"/>
  <c r="G335" i="11"/>
  <c r="G311" i="11"/>
  <c r="G275" i="11"/>
  <c r="G271" i="11"/>
  <c r="G244" i="11"/>
  <c r="G241" i="11"/>
  <c r="G240" i="11"/>
  <c r="G239" i="11"/>
  <c r="G212" i="11"/>
  <c r="G209" i="11"/>
  <c r="G208" i="11"/>
  <c r="G207" i="11"/>
  <c r="G180" i="11"/>
  <c r="G177" i="11"/>
  <c r="G176" i="11"/>
  <c r="G175" i="11"/>
  <c r="G148" i="11"/>
  <c r="G145" i="11"/>
  <c r="G144" i="11"/>
  <c r="G143" i="11"/>
  <c r="G122" i="11"/>
  <c r="G114" i="11"/>
  <c r="G106" i="11"/>
  <c r="G98" i="11"/>
  <c r="G90" i="11"/>
  <c r="G82" i="11"/>
  <c r="G77" i="11"/>
  <c r="G696" i="11"/>
  <c r="G591" i="11"/>
  <c r="G507" i="11"/>
  <c r="G454" i="11"/>
  <c r="G438" i="11"/>
  <c r="G383" i="11"/>
  <c r="G323" i="11"/>
  <c r="G322" i="11"/>
  <c r="G297" i="11"/>
  <c r="G289" i="11"/>
  <c r="G279" i="11"/>
  <c r="G277" i="11"/>
  <c r="G273" i="11"/>
  <c r="G270" i="11"/>
  <c r="G269" i="11"/>
  <c r="G268" i="11"/>
  <c r="G265" i="11"/>
  <c r="G245" i="11"/>
  <c r="G238" i="11"/>
  <c r="G234" i="11"/>
  <c r="G213" i="11"/>
  <c r="G206" i="11"/>
  <c r="G202" i="11"/>
  <c r="G181" i="11"/>
  <c r="G174" i="11"/>
  <c r="G170" i="11"/>
  <c r="G149" i="11"/>
  <c r="G872" i="11"/>
  <c r="G840" i="11"/>
  <c r="G605" i="11"/>
  <c r="G580" i="11"/>
  <c r="G427" i="11"/>
  <c r="G400" i="11"/>
  <c r="G370" i="11"/>
  <c r="G319" i="11"/>
  <c r="G285" i="11"/>
  <c r="G278" i="11"/>
  <c r="G274" i="11"/>
  <c r="G267" i="11"/>
  <c r="G257" i="11"/>
  <c r="G236" i="11"/>
  <c r="G233" i="11"/>
  <c r="G232" i="11"/>
  <c r="G231" i="11"/>
  <c r="G204" i="11"/>
  <c r="G201" i="11"/>
  <c r="G200" i="11"/>
  <c r="G199" i="11"/>
  <c r="G172" i="11"/>
  <c r="G169" i="11"/>
  <c r="G168" i="11"/>
  <c r="G167" i="11"/>
  <c r="G140" i="11"/>
  <c r="G137" i="11"/>
  <c r="G136" i="11"/>
  <c r="G135" i="11"/>
  <c r="G121" i="11"/>
  <c r="G120" i="11"/>
  <c r="G113" i="11"/>
  <c r="G112" i="11"/>
  <c r="G105" i="11"/>
  <c r="G104" i="11"/>
  <c r="G394" i="11"/>
  <c r="G299" i="11"/>
  <c r="G291" i="11"/>
  <c r="G287" i="11"/>
  <c r="G286" i="11"/>
  <c r="G281" i="11"/>
  <c r="G260" i="11"/>
  <c r="G258" i="11"/>
  <c r="G228" i="11"/>
  <c r="G225" i="11"/>
  <c r="G224" i="11"/>
  <c r="G223" i="11"/>
  <c r="G196" i="11"/>
  <c r="G193" i="11"/>
  <c r="G192" i="11"/>
  <c r="G191" i="11"/>
  <c r="G164" i="11"/>
  <c r="G161" i="11"/>
  <c r="G160" i="11"/>
  <c r="G159" i="11"/>
  <c r="G132" i="11"/>
  <c r="G129" i="11"/>
  <c r="G128" i="11"/>
  <c r="G127" i="11"/>
  <c r="G118" i="11"/>
  <c r="G110" i="11"/>
  <c r="G102" i="11"/>
  <c r="G94" i="11"/>
  <c r="G86" i="11"/>
  <c r="G79" i="11"/>
  <c r="G75" i="11"/>
  <c r="G71" i="11"/>
  <c r="G67" i="11"/>
  <c r="G63" i="11"/>
  <c r="G59" i="11"/>
  <c r="G55" i="11"/>
  <c r="G51" i="11"/>
  <c r="G47" i="11"/>
  <c r="G43" i="11"/>
  <c r="G39" i="11"/>
  <c r="G35" i="11"/>
  <c r="G31" i="11"/>
  <c r="G27" i="11"/>
  <c r="G23" i="11"/>
  <c r="G20" i="11"/>
  <c r="G16" i="11"/>
  <c r="G12" i="11"/>
  <c r="G8" i="11"/>
  <c r="E7" i="11"/>
  <c r="G676" i="11"/>
  <c r="G298" i="11"/>
  <c r="G262" i="11"/>
  <c r="G246" i="11"/>
  <c r="G229" i="11"/>
  <c r="G210" i="11"/>
  <c r="G194" i="11"/>
  <c r="G190" i="11"/>
  <c r="G189" i="11"/>
  <c r="G185" i="11"/>
  <c r="G119" i="11"/>
  <c r="G84" i="11"/>
  <c r="G83" i="11"/>
  <c r="G80" i="11"/>
  <c r="G72" i="11"/>
  <c r="G65" i="11"/>
  <c r="G58" i="11"/>
  <c r="G40" i="11"/>
  <c r="G33" i="11"/>
  <c r="G26" i="11"/>
  <c r="G997" i="11"/>
  <c r="G101" i="11"/>
  <c r="G69" i="11"/>
  <c r="G345" i="11"/>
  <c r="G254" i="11"/>
  <c r="G247" i="11"/>
  <c r="G237" i="11"/>
  <c r="G186" i="11"/>
  <c r="G152" i="11"/>
  <c r="G141" i="11"/>
  <c r="G134" i="11"/>
  <c r="G109" i="11"/>
  <c r="G92" i="11"/>
  <c r="G91" i="11"/>
  <c r="G88" i="11"/>
  <c r="G87" i="11"/>
  <c r="G85" i="11"/>
  <c r="G81" i="11"/>
  <c r="G78" i="11"/>
  <c r="G70" i="11"/>
  <c r="G52" i="11"/>
  <c r="G45" i="11"/>
  <c r="G38" i="11"/>
  <c r="G21" i="11"/>
  <c r="G17" i="11"/>
  <c r="G7" i="11"/>
  <c r="G369" i="11"/>
  <c r="G329" i="11"/>
  <c r="G315" i="11"/>
  <c r="G248" i="11"/>
  <c r="G220" i="11"/>
  <c r="G205" i="11"/>
  <c r="G123" i="11"/>
  <c r="G97" i="11"/>
  <c r="G76" i="11"/>
  <c r="G44" i="11"/>
  <c r="G37" i="11"/>
  <c r="G30" i="11"/>
  <c r="G321" i="11"/>
  <c r="G314" i="11"/>
  <c r="G306" i="11"/>
  <c r="G263" i="11"/>
  <c r="G230" i="11"/>
  <c r="G214" i="11"/>
  <c r="G197" i="11"/>
  <c r="G178" i="11"/>
  <c r="G162" i="11"/>
  <c r="G158" i="11"/>
  <c r="G157" i="11"/>
  <c r="G153" i="11"/>
  <c r="G142" i="11"/>
  <c r="G138" i="11"/>
  <c r="G111" i="11"/>
  <c r="G100" i="11"/>
  <c r="G99" i="11"/>
  <c r="G96" i="11"/>
  <c r="G95" i="11"/>
  <c r="G93" i="11"/>
  <c r="G89" i="11"/>
  <c r="G64" i="11"/>
  <c r="G57" i="11"/>
  <c r="G50" i="11"/>
  <c r="G32" i="11"/>
  <c r="G25" i="11"/>
  <c r="G19" i="11"/>
  <c r="G10" i="11"/>
  <c r="G559" i="11"/>
  <c r="G307" i="11"/>
  <c r="G251" i="11"/>
  <c r="G215" i="11"/>
  <c r="G154" i="11"/>
  <c r="G124" i="11"/>
  <c r="G62" i="11"/>
  <c r="G15" i="11"/>
  <c r="G518" i="11"/>
  <c r="G327" i="11"/>
  <c r="G250" i="11"/>
  <c r="G216" i="11"/>
  <c r="G188" i="11"/>
  <c r="G183" i="11"/>
  <c r="G173" i="11"/>
  <c r="G116" i="11"/>
  <c r="G115" i="11"/>
  <c r="G68" i="11"/>
  <c r="G61" i="11"/>
  <c r="G54" i="11"/>
  <c r="G36" i="11"/>
  <c r="G29" i="11"/>
  <c r="G22" i="11"/>
  <c r="G396" i="11"/>
  <c r="G261" i="11"/>
  <c r="G242" i="11"/>
  <c r="G226" i="11"/>
  <c r="G222" i="11"/>
  <c r="G221" i="11"/>
  <c r="G217" i="11"/>
  <c r="G166" i="11"/>
  <c r="G150" i="11"/>
  <c r="G130" i="11"/>
  <c r="G126" i="11"/>
  <c r="G125" i="11"/>
  <c r="G73" i="11"/>
  <c r="G66" i="11"/>
  <c r="G48" i="11"/>
  <c r="G41" i="11"/>
  <c r="G34" i="11"/>
  <c r="G53" i="11"/>
  <c r="G165" i="11"/>
  <c r="G488" i="11"/>
  <c r="H997" i="11"/>
  <c r="H993" i="11"/>
  <c r="H989" i="11"/>
  <c r="H985" i="11"/>
  <c r="H981" i="11"/>
  <c r="H977" i="11"/>
  <c r="H973" i="11"/>
  <c r="H969" i="11"/>
  <c r="H965" i="11"/>
  <c r="H961" i="11"/>
  <c r="H957" i="11"/>
  <c r="H999" i="11"/>
  <c r="H995" i="11"/>
  <c r="H991" i="11"/>
  <c r="H987" i="11"/>
  <c r="H983" i="11"/>
  <c r="H979" i="11"/>
  <c r="H975" i="11"/>
  <c r="H971" i="11"/>
  <c r="H967" i="11"/>
  <c r="H963" i="11"/>
  <c r="H959" i="11"/>
  <c r="H955" i="11"/>
  <c r="H998" i="11"/>
  <c r="H1000" i="11"/>
  <c r="H994" i="11"/>
  <c r="H984" i="11"/>
  <c r="H962" i="11"/>
  <c r="H950" i="11"/>
  <c r="H949" i="11"/>
  <c r="H931" i="11"/>
  <c r="H924" i="11"/>
  <c r="H918" i="11"/>
  <c r="H917" i="11"/>
  <c r="H899" i="11"/>
  <c r="H892" i="11"/>
  <c r="H886" i="11"/>
  <c r="H882" i="11"/>
  <c r="H878" i="11"/>
  <c r="H874" i="11"/>
  <c r="H986" i="11"/>
  <c r="H966" i="11"/>
  <c r="H928" i="11"/>
  <c r="H914" i="11"/>
  <c r="H913" i="11"/>
  <c r="H900" i="11"/>
  <c r="H898" i="11"/>
  <c r="H897" i="11"/>
  <c r="H888" i="11"/>
  <c r="H879" i="11"/>
  <c r="H988" i="11"/>
  <c r="H974" i="11"/>
  <c r="H940" i="11"/>
  <c r="H912" i="11"/>
  <c r="H911" i="11"/>
  <c r="H910" i="11"/>
  <c r="H909" i="11"/>
  <c r="H982" i="11"/>
  <c r="H968" i="11"/>
  <c r="H953" i="11"/>
  <c r="H937" i="11"/>
  <c r="H936" i="11"/>
  <c r="H927" i="11"/>
  <c r="H925" i="11"/>
  <c r="H896" i="11"/>
  <c r="H884" i="11"/>
  <c r="H992" i="11"/>
  <c r="H964" i="11"/>
  <c r="H958" i="11"/>
  <c r="H951" i="11"/>
  <c r="H947" i="11"/>
  <c r="H922" i="11"/>
  <c r="H907" i="11"/>
  <c r="H906" i="11"/>
  <c r="H894" i="11"/>
  <c r="H881" i="11"/>
  <c r="H873" i="11"/>
  <c r="H970" i="11"/>
  <c r="H954" i="11"/>
  <c r="H946" i="11"/>
  <c r="H945" i="11"/>
  <c r="H944" i="11"/>
  <c r="H943" i="11"/>
  <c r="H935" i="11"/>
  <c r="H929" i="11"/>
  <c r="H921" i="11"/>
  <c r="H920" i="11"/>
  <c r="H915" i="11"/>
  <c r="H905" i="11"/>
  <c r="H904" i="11"/>
  <c r="H903" i="11"/>
  <c r="H862" i="11"/>
  <c r="H855" i="11"/>
  <c r="H849" i="11"/>
  <c r="H848" i="11"/>
  <c r="H830" i="11"/>
  <c r="H823" i="11"/>
  <c r="H817" i="11"/>
  <c r="H816" i="11"/>
  <c r="H798" i="11"/>
  <c r="H996" i="11"/>
  <c r="H978" i="11"/>
  <c r="H930" i="11"/>
  <c r="H916" i="11"/>
  <c r="H895" i="11"/>
  <c r="H867" i="11"/>
  <c r="H861" i="11"/>
  <c r="H860" i="11"/>
  <c r="H842" i="11"/>
  <c r="H835" i="11"/>
  <c r="H829" i="11"/>
  <c r="H828" i="11"/>
  <c r="H948" i="11"/>
  <c r="H923" i="11"/>
  <c r="H908" i="11"/>
  <c r="H887" i="11"/>
  <c r="H883" i="11"/>
  <c r="H872" i="11"/>
  <c r="H854" i="11"/>
  <c r="H847" i="11"/>
  <c r="H841" i="11"/>
  <c r="H840" i="11"/>
  <c r="H822" i="11"/>
  <c r="H815" i="11"/>
  <c r="H809" i="11"/>
  <c r="H808" i="11"/>
  <c r="H972" i="11"/>
  <c r="H960" i="11"/>
  <c r="H952" i="11"/>
  <c r="H933" i="11"/>
  <c r="H932" i="11"/>
  <c r="H926" i="11"/>
  <c r="H901" i="11"/>
  <c r="H891" i="11"/>
  <c r="H890" i="11"/>
  <c r="H885" i="11"/>
  <c r="H858" i="11"/>
  <c r="H851" i="11"/>
  <c r="H845" i="11"/>
  <c r="H844" i="11"/>
  <c r="H826" i="11"/>
  <c r="H819" i="11"/>
  <c r="H813" i="11"/>
  <c r="H812" i="11"/>
  <c r="H794" i="11"/>
  <c r="H787" i="11"/>
  <c r="H781" i="11"/>
  <c r="H780" i="11"/>
  <c r="H762" i="11"/>
  <c r="H755" i="11"/>
  <c r="H749" i="11"/>
  <c r="H748" i="11"/>
  <c r="H902" i="11"/>
  <c r="H877" i="11"/>
  <c r="H868" i="11"/>
  <c r="H836" i="11"/>
  <c r="H800" i="11"/>
  <c r="H799" i="11"/>
  <c r="H785" i="11"/>
  <c r="H770" i="11"/>
  <c r="H769" i="11"/>
  <c r="H757" i="11"/>
  <c r="H727" i="11"/>
  <c r="H720" i="11"/>
  <c r="H714" i="11"/>
  <c r="H713" i="11"/>
  <c r="H941" i="11"/>
  <c r="H869" i="11"/>
  <c r="H837" i="11"/>
  <c r="H810" i="11"/>
  <c r="H801" i="11"/>
  <c r="H795" i="11"/>
  <c r="H793" i="11"/>
  <c r="H792" i="11"/>
  <c r="H783" i="11"/>
  <c r="H779" i="11"/>
  <c r="H766" i="11"/>
  <c r="H765" i="11"/>
  <c r="H764" i="11"/>
  <c r="H754" i="11"/>
  <c r="H752" i="11"/>
  <c r="H739" i="11"/>
  <c r="H732" i="11"/>
  <c r="H726" i="11"/>
  <c r="H725" i="11"/>
  <c r="H707" i="11"/>
  <c r="H700" i="11"/>
  <c r="H942" i="11"/>
  <c r="H870" i="11"/>
  <c r="H864" i="11"/>
  <c r="H863" i="11"/>
  <c r="H838" i="11"/>
  <c r="H832" i="11"/>
  <c r="H831" i="11"/>
  <c r="H782" i="11"/>
  <c r="H778" i="11"/>
  <c r="H753" i="11"/>
  <c r="H738" i="11"/>
  <c r="H737" i="11"/>
  <c r="H719" i="11"/>
  <c r="H938" i="11"/>
  <c r="H934" i="11"/>
  <c r="H875" i="11"/>
  <c r="H866" i="11"/>
  <c r="H859" i="11"/>
  <c r="H852" i="11"/>
  <c r="H834" i="11"/>
  <c r="H827" i="11"/>
  <c r="H820" i="11"/>
  <c r="H806" i="11"/>
  <c r="H790" i="11"/>
  <c r="H788" i="11"/>
  <c r="H759" i="11"/>
  <c r="H745" i="11"/>
  <c r="H744" i="11"/>
  <c r="H723" i="11"/>
  <c r="H716" i="11"/>
  <c r="H710" i="11"/>
  <c r="H709" i="11"/>
  <c r="H691" i="11"/>
  <c r="H684" i="11"/>
  <c r="H678" i="11"/>
  <c r="H677" i="11"/>
  <c r="H659" i="11"/>
  <c r="H652" i="11"/>
  <c r="H646" i="11"/>
  <c r="H645" i="11"/>
  <c r="H627" i="11"/>
  <c r="H889" i="11"/>
  <c r="H853" i="11"/>
  <c r="H846" i="11"/>
  <c r="H791" i="11"/>
  <c r="H751" i="11"/>
  <c r="H750" i="11"/>
  <c r="H734" i="11"/>
  <c r="H722" i="11"/>
  <c r="H712" i="11"/>
  <c r="H688" i="11"/>
  <c r="H674" i="11"/>
  <c r="H673" i="11"/>
  <c r="H660" i="11"/>
  <c r="H658" i="11"/>
  <c r="H657" i="11"/>
  <c r="H648" i="11"/>
  <c r="H644" i="11"/>
  <c r="H631" i="11"/>
  <c r="H630" i="11"/>
  <c r="H629" i="11"/>
  <c r="H620" i="11"/>
  <c r="H614" i="11"/>
  <c r="H613" i="11"/>
  <c r="H595" i="11"/>
  <c r="H956" i="11"/>
  <c r="H876" i="11"/>
  <c r="H839" i="11"/>
  <c r="H802" i="11"/>
  <c r="H735" i="11"/>
  <c r="H729" i="11"/>
  <c r="H728" i="11"/>
  <c r="H711" i="11"/>
  <c r="H672" i="11"/>
  <c r="H671" i="11"/>
  <c r="H670" i="11"/>
  <c r="H669" i="11"/>
  <c r="H647" i="11"/>
  <c r="H643" i="11"/>
  <c r="H625" i="11"/>
  <c r="H607" i="11"/>
  <c r="H600" i="11"/>
  <c r="H594" i="11"/>
  <c r="H593" i="11"/>
  <c r="H990" i="11"/>
  <c r="H871" i="11"/>
  <c r="H833" i="11"/>
  <c r="H818" i="11"/>
  <c r="H811" i="11"/>
  <c r="H803" i="11"/>
  <c r="H786" i="11"/>
  <c r="H773" i="11"/>
  <c r="H772" i="11"/>
  <c r="H771" i="11"/>
  <c r="H746" i="11"/>
  <c r="H740" i="11"/>
  <c r="H736" i="11"/>
  <c r="H724" i="11"/>
  <c r="H717" i="11"/>
  <c r="H706" i="11"/>
  <c r="H705" i="11"/>
  <c r="H701" i="11"/>
  <c r="H697" i="11"/>
  <c r="H696" i="11"/>
  <c r="H687" i="11"/>
  <c r="H685" i="11"/>
  <c r="H656" i="11"/>
  <c r="H642" i="11"/>
  <c r="H641" i="11"/>
  <c r="H628" i="11"/>
  <c r="H626" i="11"/>
  <c r="H619" i="11"/>
  <c r="H612" i="11"/>
  <c r="H606" i="11"/>
  <c r="H605" i="11"/>
  <c r="H939" i="11"/>
  <c r="H856" i="11"/>
  <c r="H758" i="11"/>
  <c r="H742" i="11"/>
  <c r="H682" i="11"/>
  <c r="H667" i="11"/>
  <c r="H666" i="11"/>
  <c r="H654" i="11"/>
  <c r="H636" i="11"/>
  <c r="H623" i="11"/>
  <c r="H616" i="11"/>
  <c r="H610" i="11"/>
  <c r="H609" i="11"/>
  <c r="H591" i="11"/>
  <c r="H584" i="11"/>
  <c r="H578" i="11"/>
  <c r="H577" i="11"/>
  <c r="H559" i="11"/>
  <c r="H552" i="11"/>
  <c r="H546" i="11"/>
  <c r="H545" i="11"/>
  <c r="H880" i="11"/>
  <c r="H843" i="11"/>
  <c r="H814" i="11"/>
  <c r="H767" i="11"/>
  <c r="H761" i="11"/>
  <c r="H730" i="11"/>
  <c r="H708" i="11"/>
  <c r="H704" i="11"/>
  <c r="H686" i="11"/>
  <c r="H640" i="11"/>
  <c r="H622" i="11"/>
  <c r="H602" i="11"/>
  <c r="H568" i="11"/>
  <c r="H540" i="11"/>
  <c r="H539" i="11"/>
  <c r="H538" i="11"/>
  <c r="H537" i="11"/>
  <c r="H529" i="11"/>
  <c r="H528" i="11"/>
  <c r="H510" i="11"/>
  <c r="H503" i="11"/>
  <c r="H497" i="11"/>
  <c r="H496" i="11"/>
  <c r="H478" i="11"/>
  <c r="H471" i="11"/>
  <c r="H465" i="11"/>
  <c r="H464" i="11"/>
  <c r="H768" i="11"/>
  <c r="H718" i="11"/>
  <c r="H699" i="11"/>
  <c r="H694" i="11"/>
  <c r="H679" i="11"/>
  <c r="H675" i="11"/>
  <c r="H651" i="11"/>
  <c r="H650" i="11"/>
  <c r="H632" i="11"/>
  <c r="H603" i="11"/>
  <c r="H597" i="11"/>
  <c r="H596" i="11"/>
  <c r="H565" i="11"/>
  <c r="H564" i="11"/>
  <c r="H555" i="11"/>
  <c r="H553" i="11"/>
  <c r="H522" i="11"/>
  <c r="H515" i="11"/>
  <c r="H509" i="11"/>
  <c r="H508" i="11"/>
  <c r="H490" i="11"/>
  <c r="H980" i="11"/>
  <c r="H857" i="11"/>
  <c r="H850" i="11"/>
  <c r="H824" i="11"/>
  <c r="H784" i="11"/>
  <c r="H743" i="11"/>
  <c r="H681" i="11"/>
  <c r="H680" i="11"/>
  <c r="H668" i="11"/>
  <c r="H653" i="11"/>
  <c r="H633" i="11"/>
  <c r="H624" i="11"/>
  <c r="H617" i="11"/>
  <c r="H608" i="11"/>
  <c r="H604" i="11"/>
  <c r="H567" i="11"/>
  <c r="H566" i="11"/>
  <c r="H554" i="11"/>
  <c r="H536" i="11"/>
  <c r="H527" i="11"/>
  <c r="H521" i="11"/>
  <c r="H520" i="11"/>
  <c r="H502" i="11"/>
  <c r="H495" i="11"/>
  <c r="H489" i="11"/>
  <c r="H488" i="11"/>
  <c r="H893" i="11"/>
  <c r="H807" i="11"/>
  <c r="H797" i="11"/>
  <c r="H789" i="11"/>
  <c r="H775" i="11"/>
  <c r="H741" i="11"/>
  <c r="H715" i="11"/>
  <c r="H702" i="11"/>
  <c r="H665" i="11"/>
  <c r="H664" i="11"/>
  <c r="H663" i="11"/>
  <c r="H638" i="11"/>
  <c r="H590" i="11"/>
  <c r="H588" i="11"/>
  <c r="H587" i="11"/>
  <c r="H586" i="11"/>
  <c r="H581" i="11"/>
  <c r="H580" i="11"/>
  <c r="H574" i="11"/>
  <c r="H573" i="11"/>
  <c r="H560" i="11"/>
  <c r="H558" i="11"/>
  <c r="H557" i="11"/>
  <c r="H548" i="11"/>
  <c r="H544" i="11"/>
  <c r="H531" i="11"/>
  <c r="H525" i="11"/>
  <c r="H524" i="11"/>
  <c r="H506" i="11"/>
  <c r="H499" i="11"/>
  <c r="H493" i="11"/>
  <c r="H492" i="11"/>
  <c r="H474" i="11"/>
  <c r="H467" i="11"/>
  <c r="H461" i="11"/>
  <c r="H460" i="11"/>
  <c r="H442" i="11"/>
  <c r="H435" i="11"/>
  <c r="H429" i="11"/>
  <c r="H428" i="11"/>
  <c r="H410" i="11"/>
  <c r="H403" i="11"/>
  <c r="H397" i="11"/>
  <c r="H396" i="11"/>
  <c r="H385" i="11"/>
  <c r="H381" i="11"/>
  <c r="H377" i="11"/>
  <c r="H373" i="11"/>
  <c r="H369" i="11"/>
  <c r="H365" i="11"/>
  <c r="H361" i="11"/>
  <c r="H357" i="11"/>
  <c r="H353" i="11"/>
  <c r="H349" i="11"/>
  <c r="H345" i="11"/>
  <c r="H341" i="11"/>
  <c r="H337" i="11"/>
  <c r="H333" i="11"/>
  <c r="H329" i="11"/>
  <c r="H325" i="11"/>
  <c r="H321" i="11"/>
  <c r="H317" i="11"/>
  <c r="H313" i="11"/>
  <c r="H309" i="11"/>
  <c r="H305" i="11"/>
  <c r="H301" i="11"/>
  <c r="H297" i="11"/>
  <c r="H293" i="11"/>
  <c r="H289" i="11"/>
  <c r="H285" i="11"/>
  <c r="H281" i="11"/>
  <c r="H277" i="11"/>
  <c r="H273" i="11"/>
  <c r="H269" i="11"/>
  <c r="H265" i="11"/>
  <c r="H261" i="11"/>
  <c r="H257" i="11"/>
  <c r="H253" i="11"/>
  <c r="H249" i="11"/>
  <c r="H756" i="11"/>
  <c r="H731" i="11"/>
  <c r="H703" i="11"/>
  <c r="H639" i="11"/>
  <c r="H618" i="11"/>
  <c r="H601" i="11"/>
  <c r="H583" i="11"/>
  <c r="H582" i="11"/>
  <c r="H562" i="11"/>
  <c r="H516" i="11"/>
  <c r="H483" i="11"/>
  <c r="H482" i="11"/>
  <c r="H459" i="11"/>
  <c r="H446" i="11"/>
  <c r="H445" i="11"/>
  <c r="H444" i="11"/>
  <c r="H434" i="11"/>
  <c r="H432" i="11"/>
  <c r="H416" i="11"/>
  <c r="H415" i="11"/>
  <c r="H406" i="11"/>
  <c r="H404" i="11"/>
  <c r="H380" i="11"/>
  <c r="H372" i="11"/>
  <c r="H364" i="11"/>
  <c r="H356" i="11"/>
  <c r="H348" i="11"/>
  <c r="H340" i="11"/>
  <c r="H332" i="11"/>
  <c r="H324" i="11"/>
  <c r="H316" i="11"/>
  <c r="H308" i="11"/>
  <c r="H300" i="11"/>
  <c r="H690" i="11"/>
  <c r="H585" i="11"/>
  <c r="H572" i="11"/>
  <c r="H556" i="11"/>
  <c r="H541" i="11"/>
  <c r="H534" i="11"/>
  <c r="H517" i="11"/>
  <c r="H485" i="11"/>
  <c r="H484" i="11"/>
  <c r="H472" i="11"/>
  <c r="H463" i="11"/>
  <c r="H462" i="11"/>
  <c r="H458" i="11"/>
  <c r="H433" i="11"/>
  <c r="H418" i="11"/>
  <c r="H417" i="11"/>
  <c r="H405" i="11"/>
  <c r="H387" i="11"/>
  <c r="H379" i="11"/>
  <c r="H371" i="11"/>
  <c r="H363" i="11"/>
  <c r="H355" i="11"/>
  <c r="H347" i="11"/>
  <c r="H339" i="11"/>
  <c r="H331" i="11"/>
  <c r="H323" i="11"/>
  <c r="H315" i="11"/>
  <c r="H307" i="11"/>
  <c r="H299" i="11"/>
  <c r="H291" i="11"/>
  <c r="H283" i="11"/>
  <c r="H721" i="11"/>
  <c r="H683" i="11"/>
  <c r="H676" i="11"/>
  <c r="H635" i="11"/>
  <c r="H598" i="11"/>
  <c r="H549" i="11"/>
  <c r="H547" i="11"/>
  <c r="H542" i="11"/>
  <c r="H518" i="11"/>
  <c r="H512" i="11"/>
  <c r="H511" i="11"/>
  <c r="H486" i="11"/>
  <c r="H473" i="11"/>
  <c r="H468" i="11"/>
  <c r="H457" i="11"/>
  <c r="H456" i="11"/>
  <c r="H443" i="11"/>
  <c r="H441" i="11"/>
  <c r="H440" i="11"/>
  <c r="H431" i="11"/>
  <c r="H427" i="11"/>
  <c r="H414" i="11"/>
  <c r="H413" i="11"/>
  <c r="H412" i="11"/>
  <c r="H402" i="11"/>
  <c r="H400" i="11"/>
  <c r="H919" i="11"/>
  <c r="H763" i="11"/>
  <c r="H695" i="11"/>
  <c r="H662" i="11"/>
  <c r="H599" i="11"/>
  <c r="H575" i="11"/>
  <c r="H570" i="11"/>
  <c r="H532" i="11"/>
  <c r="H514" i="11"/>
  <c r="H507" i="11"/>
  <c r="H500" i="11"/>
  <c r="H480" i="11"/>
  <c r="H479" i="11"/>
  <c r="H451" i="11"/>
  <c r="H423" i="11"/>
  <c r="H422" i="11"/>
  <c r="H421" i="11"/>
  <c r="H420" i="11"/>
  <c r="H398" i="11"/>
  <c r="H394" i="11"/>
  <c r="H383" i="11"/>
  <c r="H375" i="11"/>
  <c r="H367" i="11"/>
  <c r="H359" i="11"/>
  <c r="H351" i="11"/>
  <c r="H343" i="11"/>
  <c r="H335" i="11"/>
  <c r="H327" i="11"/>
  <c r="H319" i="11"/>
  <c r="H311" i="11"/>
  <c r="H303" i="11"/>
  <c r="H295" i="11"/>
  <c r="H287" i="11"/>
  <c r="H279" i="11"/>
  <c r="H271" i="11"/>
  <c r="H263" i="11"/>
  <c r="H255" i="11"/>
  <c r="H248" i="11"/>
  <c r="H244" i="11"/>
  <c r="H240" i="11"/>
  <c r="H236" i="11"/>
  <c r="H232" i="11"/>
  <c r="H228" i="11"/>
  <c r="H224" i="11"/>
  <c r="H220" i="11"/>
  <c r="H216" i="11"/>
  <c r="H212" i="11"/>
  <c r="H208" i="11"/>
  <c r="H204" i="11"/>
  <c r="H200" i="11"/>
  <c r="H196" i="11"/>
  <c r="H192" i="11"/>
  <c r="H188" i="11"/>
  <c r="H184" i="11"/>
  <c r="H180" i="11"/>
  <c r="H176" i="11"/>
  <c r="H172" i="11"/>
  <c r="H168" i="11"/>
  <c r="H164" i="11"/>
  <c r="H160" i="11"/>
  <c r="H156" i="11"/>
  <c r="H152" i="11"/>
  <c r="H148" i="11"/>
  <c r="H144" i="11"/>
  <c r="H140" i="11"/>
  <c r="H136" i="11"/>
  <c r="H132" i="11"/>
  <c r="H128" i="11"/>
  <c r="H124" i="11"/>
  <c r="H120" i="11"/>
  <c r="H116" i="11"/>
  <c r="H112" i="11"/>
  <c r="H108" i="11"/>
  <c r="H104" i="11"/>
  <c r="H100" i="11"/>
  <c r="H96" i="11"/>
  <c r="H92" i="11"/>
  <c r="H88" i="11"/>
  <c r="H84" i="11"/>
  <c r="H80" i="11"/>
  <c r="H825" i="11"/>
  <c r="H796" i="11"/>
  <c r="H637" i="11"/>
  <c r="H611" i="11"/>
  <c r="H592" i="11"/>
  <c r="H589" i="11"/>
  <c r="H569" i="11"/>
  <c r="H543" i="11"/>
  <c r="H477" i="11"/>
  <c r="H450" i="11"/>
  <c r="H865" i="11"/>
  <c r="H621" i="11"/>
  <c r="H550" i="11"/>
  <c r="H976" i="11"/>
  <c r="H805" i="11"/>
  <c r="H804" i="11"/>
  <c r="H777" i="11"/>
  <c r="H760" i="11"/>
  <c r="H689" i="11"/>
  <c r="H655" i="11"/>
  <c r="H576" i="11"/>
  <c r="H561" i="11"/>
  <c r="H526" i="11"/>
  <c r="H469" i="11"/>
  <c r="H448" i="11"/>
  <c r="H437" i="11"/>
  <c r="H408" i="11"/>
  <c r="H407" i="11"/>
  <c r="H399" i="11"/>
  <c r="H393" i="11"/>
  <c r="H376" i="11"/>
  <c r="H344" i="11"/>
  <c r="H310" i="11"/>
  <c r="H304" i="11"/>
  <c r="H774" i="11"/>
  <c r="H530" i="11"/>
  <c r="H523" i="11"/>
  <c r="H504" i="11"/>
  <c r="H453" i="11"/>
  <c r="H401" i="11"/>
  <c r="H378" i="11"/>
  <c r="H358" i="11"/>
  <c r="H346" i="11"/>
  <c r="H326" i="11"/>
  <c r="H733" i="11"/>
  <c r="H661" i="11"/>
  <c r="H563" i="11"/>
  <c r="H513" i="11"/>
  <c r="H452" i="11"/>
  <c r="H426" i="11"/>
  <c r="H411" i="11"/>
  <c r="H392" i="11"/>
  <c r="H374" i="11"/>
  <c r="H318" i="11"/>
  <c r="H298" i="11"/>
  <c r="H634" i="11"/>
  <c r="H430" i="11"/>
  <c r="H386" i="11"/>
  <c r="H368" i="11"/>
  <c r="H350" i="11"/>
  <c r="H821" i="11"/>
  <c r="H776" i="11"/>
  <c r="H505" i="11"/>
  <c r="H362" i="11"/>
  <c r="H352" i="11"/>
  <c r="H338" i="11"/>
  <c r="H334" i="11"/>
  <c r="H328" i="11"/>
  <c r="H494" i="11"/>
  <c r="H481" i="11"/>
  <c r="H476" i="11"/>
  <c r="H454" i="11"/>
  <c r="H438" i="11"/>
  <c r="H419" i="11"/>
  <c r="H409" i="11"/>
  <c r="H388" i="11"/>
  <c r="H382" i="11"/>
  <c r="H256" i="11"/>
  <c r="H254" i="11"/>
  <c r="H252" i="11"/>
  <c r="H242" i="11"/>
  <c r="H234" i="11"/>
  <c r="H226" i="11"/>
  <c r="H218" i="11"/>
  <c r="H210" i="11"/>
  <c r="H202" i="11"/>
  <c r="H194" i="11"/>
  <c r="H186" i="11"/>
  <c r="H178" i="11"/>
  <c r="H170" i="11"/>
  <c r="H162" i="11"/>
  <c r="H154" i="11"/>
  <c r="H146" i="11"/>
  <c r="H138" i="11"/>
  <c r="H130" i="11"/>
  <c r="H693" i="11"/>
  <c r="H692" i="11"/>
  <c r="H389" i="11"/>
  <c r="H322" i="11"/>
  <c r="H284" i="11"/>
  <c r="H272" i="11"/>
  <c r="H270" i="11"/>
  <c r="H268" i="11"/>
  <c r="H245" i="11"/>
  <c r="H238" i="11"/>
  <c r="H213" i="11"/>
  <c r="H206" i="11"/>
  <c r="H181" i="11"/>
  <c r="H174" i="11"/>
  <c r="H149" i="11"/>
  <c r="H142" i="11"/>
  <c r="H747" i="11"/>
  <c r="H615" i="11"/>
  <c r="H579" i="11"/>
  <c r="H571" i="11"/>
  <c r="H501" i="11"/>
  <c r="H498" i="11"/>
  <c r="H436" i="11"/>
  <c r="H424" i="11"/>
  <c r="H370" i="11"/>
  <c r="H294" i="11"/>
  <c r="H280" i="11"/>
  <c r="H278" i="11"/>
  <c r="H274" i="11"/>
  <c r="H267" i="11"/>
  <c r="H235" i="11"/>
  <c r="H233" i="11"/>
  <c r="H231" i="11"/>
  <c r="H203" i="11"/>
  <c r="H201" i="11"/>
  <c r="H199" i="11"/>
  <c r="H171" i="11"/>
  <c r="H169" i="11"/>
  <c r="H167" i="11"/>
  <c r="H455" i="11"/>
  <c r="H449" i="11"/>
  <c r="H390" i="11"/>
  <c r="H384" i="11"/>
  <c r="H360" i="11"/>
  <c r="H336" i="11"/>
  <c r="H312" i="11"/>
  <c r="H290" i="11"/>
  <c r="H266" i="11"/>
  <c r="H237" i="11"/>
  <c r="H230" i="11"/>
  <c r="H205" i="11"/>
  <c r="H198" i="11"/>
  <c r="H173" i="11"/>
  <c r="H166" i="11"/>
  <c r="H141" i="11"/>
  <c r="H134" i="11"/>
  <c r="H119" i="11"/>
  <c r="H111" i="11"/>
  <c r="H103" i="11"/>
  <c r="H551" i="11"/>
  <c r="H535" i="11"/>
  <c r="H533" i="11"/>
  <c r="H439" i="11"/>
  <c r="H320" i="11"/>
  <c r="H302" i="11"/>
  <c r="H292" i="11"/>
  <c r="H251" i="11"/>
  <c r="H229" i="11"/>
  <c r="H222" i="11"/>
  <c r="H197" i="11"/>
  <c r="H190" i="11"/>
  <c r="H165" i="11"/>
  <c r="H158" i="11"/>
  <c r="H133" i="11"/>
  <c r="H126" i="11"/>
  <c r="H447" i="11"/>
  <c r="H366" i="11"/>
  <c r="H282" i="11"/>
  <c r="H259" i="11"/>
  <c r="H247" i="11"/>
  <c r="H219" i="11"/>
  <c r="H207" i="11"/>
  <c r="H137" i="11"/>
  <c r="H131" i="11"/>
  <c r="H110" i="11"/>
  <c r="H109" i="11"/>
  <c r="H91" i="11"/>
  <c r="H87" i="11"/>
  <c r="H86" i="11"/>
  <c r="H85" i="11"/>
  <c r="H82" i="11"/>
  <c r="H81" i="11"/>
  <c r="H79" i="11"/>
  <c r="H78" i="11"/>
  <c r="H71" i="11"/>
  <c r="H70" i="11"/>
  <c r="H52" i="11"/>
  <c r="H45" i="11"/>
  <c r="H39" i="11"/>
  <c r="H38" i="11"/>
  <c r="H21" i="11"/>
  <c r="H17" i="11"/>
  <c r="H7" i="11"/>
  <c r="H225" i="11"/>
  <c r="H195" i="11"/>
  <c r="H182" i="11"/>
  <c r="H179" i="11"/>
  <c r="H122" i="11"/>
  <c r="H75" i="11"/>
  <c r="H49" i="11"/>
  <c r="H43" i="11"/>
  <c r="H18" i="11"/>
  <c r="H466" i="11"/>
  <c r="H342" i="11"/>
  <c r="H314" i="11"/>
  <c r="H306" i="11"/>
  <c r="H296" i="11"/>
  <c r="H227" i="11"/>
  <c r="H214" i="11"/>
  <c r="H211" i="11"/>
  <c r="H191" i="11"/>
  <c r="H157" i="11"/>
  <c r="H153" i="11"/>
  <c r="H145" i="11"/>
  <c r="H99" i="11"/>
  <c r="H95" i="11"/>
  <c r="H94" i="11"/>
  <c r="H93" i="11"/>
  <c r="H90" i="11"/>
  <c r="H89" i="11"/>
  <c r="H77" i="11"/>
  <c r="H64" i="11"/>
  <c r="H57" i="11"/>
  <c r="H51" i="11"/>
  <c r="H50" i="11"/>
  <c r="H32" i="11"/>
  <c r="H25" i="11"/>
  <c r="H20" i="11"/>
  <c r="H19" i="11"/>
  <c r="H12" i="11"/>
  <c r="H10" i="11"/>
  <c r="H159" i="11"/>
  <c r="H129" i="11"/>
  <c r="H56" i="11"/>
  <c r="H24" i="11"/>
  <c r="H698" i="11"/>
  <c r="H487" i="11"/>
  <c r="H215" i="11"/>
  <c r="H187" i="11"/>
  <c r="H175" i="11"/>
  <c r="H123" i="11"/>
  <c r="H102" i="11"/>
  <c r="H101" i="11"/>
  <c r="H98" i="11"/>
  <c r="H97" i="11"/>
  <c r="H76" i="11"/>
  <c r="H69" i="11"/>
  <c r="H63" i="11"/>
  <c r="H62" i="11"/>
  <c r="H44" i="11"/>
  <c r="H37" i="11"/>
  <c r="H31" i="11"/>
  <c r="H30" i="11"/>
  <c r="H15" i="11"/>
  <c r="H260" i="11"/>
  <c r="H241" i="11"/>
  <c r="H135" i="11"/>
  <c r="H121" i="11"/>
  <c r="H74" i="11"/>
  <c r="H42" i="11"/>
  <c r="H395" i="11"/>
  <c r="H264" i="11"/>
  <c r="H221" i="11"/>
  <c r="H217" i="11"/>
  <c r="H209" i="11"/>
  <c r="H193" i="11"/>
  <c r="H163" i="11"/>
  <c r="H150" i="11"/>
  <c r="H147" i="11"/>
  <c r="H125" i="11"/>
  <c r="H114" i="11"/>
  <c r="H113" i="11"/>
  <c r="H73" i="11"/>
  <c r="H67" i="11"/>
  <c r="H66" i="11"/>
  <c r="H48" i="11"/>
  <c r="H41" i="11"/>
  <c r="H35" i="11"/>
  <c r="H34" i="11"/>
  <c r="O21" i="11"/>
  <c r="H11" i="11"/>
  <c r="H649" i="11"/>
  <c r="H491" i="11"/>
  <c r="H425" i="11"/>
  <c r="H354" i="11"/>
  <c r="H330" i="11"/>
  <c r="H258" i="11"/>
  <c r="H239" i="11"/>
  <c r="H151" i="11"/>
  <c r="H118" i="11"/>
  <c r="H117" i="11"/>
  <c r="H107" i="11"/>
  <c r="H60" i="11"/>
  <c r="H53" i="11"/>
  <c r="H47" i="11"/>
  <c r="H46" i="11"/>
  <c r="H28" i="11"/>
  <c r="H16" i="11"/>
  <c r="H14" i="11"/>
  <c r="G14" i="11"/>
  <c r="G18" i="11"/>
  <c r="H22" i="11"/>
  <c r="G46" i="11"/>
  <c r="H72" i="11"/>
  <c r="H223" i="11"/>
  <c r="H288" i="11"/>
  <c r="H470" i="11"/>
  <c r="G9" i="11"/>
  <c r="H65" i="11"/>
  <c r="G74" i="11"/>
  <c r="H105" i="11"/>
  <c r="G133" i="11"/>
  <c r="G151" i="11"/>
  <c r="I151" i="11" s="1"/>
  <c r="G184" i="11"/>
  <c r="H189" i="11"/>
  <c r="H286" i="11"/>
  <c r="E32" i="11"/>
  <c r="E64" i="11"/>
  <c r="E96" i="11"/>
  <c r="E100" i="11"/>
  <c r="E28" i="11"/>
  <c r="E60" i="11"/>
  <c r="E108" i="11"/>
  <c r="E229" i="11"/>
  <c r="E282" i="11"/>
  <c r="E36" i="11"/>
  <c r="E68" i="11"/>
  <c r="E104" i="11"/>
  <c r="E116" i="11"/>
  <c r="E168" i="11"/>
  <c r="E258" i="11"/>
  <c r="E266" i="11"/>
  <c r="E290" i="11"/>
  <c r="E264" i="11"/>
  <c r="E262" i="11"/>
  <c r="E346" i="11"/>
  <c r="E274" i="11"/>
  <c r="E278" i="11"/>
  <c r="E293" i="11"/>
  <c r="E314" i="11"/>
  <c r="E362" i="11"/>
  <c r="E405" i="11"/>
  <c r="E453" i="11"/>
  <c r="E378" i="11"/>
  <c r="E286" i="11"/>
  <c r="E306" i="11"/>
  <c r="E317" i="11"/>
  <c r="E322" i="11"/>
  <c r="E349" i="11"/>
  <c r="E373" i="11"/>
  <c r="E599" i="11"/>
  <c r="E325" i="11"/>
  <c r="E357" i="11"/>
  <c r="E460" i="11"/>
  <c r="E484" i="11"/>
  <c r="E529" i="11"/>
  <c r="E338" i="11"/>
  <c r="E370" i="11"/>
  <c r="E418" i="11"/>
  <c r="E454" i="11"/>
  <c r="E473" i="11"/>
  <c r="E510" i="11"/>
  <c r="E785" i="11"/>
  <c r="E422" i="11"/>
  <c r="E478" i="11"/>
  <c r="E533" i="11"/>
  <c r="E398" i="11"/>
  <c r="E410" i="11"/>
  <c r="E424" i="11"/>
  <c r="E514" i="11"/>
  <c r="E551" i="11"/>
  <c r="E394" i="11"/>
  <c r="E426" i="11"/>
  <c r="E458" i="11"/>
  <c r="E490" i="11"/>
  <c r="E522" i="11"/>
  <c r="E554" i="11"/>
  <c r="E567" i="11"/>
  <c r="E614" i="11"/>
  <c r="E645" i="11"/>
  <c r="E658" i="11"/>
  <c r="E731" i="11"/>
  <c r="E486" i="11"/>
  <c r="E518" i="11"/>
  <c r="E583" i="11"/>
  <c r="E579" i="11"/>
  <c r="E659" i="11"/>
  <c r="E698" i="11"/>
  <c r="E494" i="11"/>
  <c r="E526" i="11"/>
  <c r="E586" i="11"/>
  <c r="E589" i="11"/>
  <c r="E638" i="11"/>
  <c r="E646" i="11"/>
  <c r="E715" i="11"/>
  <c r="E812" i="11"/>
  <c r="E543" i="11"/>
  <c r="E575" i="11"/>
  <c r="E607" i="11"/>
  <c r="E671" i="11"/>
  <c r="E591" i="11"/>
  <c r="E623" i="11"/>
  <c r="E749" i="11"/>
  <c r="E611" i="11"/>
  <c r="E654" i="11"/>
  <c r="E667" i="11"/>
  <c r="E683" i="11"/>
  <c r="E695" i="11"/>
  <c r="E748" i="11"/>
  <c r="E762" i="11"/>
  <c r="E643" i="11"/>
  <c r="E675" i="11"/>
  <c r="E707" i="11"/>
  <c r="E739" i="11"/>
  <c r="E754" i="11"/>
  <c r="E766" i="11"/>
  <c r="E782" i="11"/>
  <c r="E794" i="11"/>
  <c r="E830" i="11"/>
  <c r="E862" i="11"/>
  <c r="E925" i="11"/>
  <c r="E982" i="11"/>
  <c r="E723" i="11"/>
  <c r="E744" i="11"/>
  <c r="E789" i="11"/>
  <c r="E873" i="11"/>
  <c r="E711" i="11"/>
  <c r="E774" i="11"/>
  <c r="E834" i="11"/>
  <c r="E866" i="11"/>
  <c r="E746" i="11"/>
  <c r="E778" i="11"/>
  <c r="E810" i="11"/>
  <c r="E842" i="11"/>
  <c r="E806" i="11"/>
  <c r="E838" i="11"/>
  <c r="E870" i="11"/>
  <c r="E879" i="11"/>
  <c r="E814" i="11"/>
  <c r="E846" i="11"/>
  <c r="E898" i="11"/>
  <c r="E911" i="11"/>
  <c r="E891" i="11"/>
  <c r="E903" i="11"/>
  <c r="E919" i="11"/>
  <c r="E931" i="11"/>
  <c r="E945" i="11"/>
  <c r="E894" i="11"/>
  <c r="E907" i="11"/>
  <c r="E923" i="11"/>
  <c r="E935" i="11"/>
  <c r="E951" i="11"/>
  <c r="E915" i="11"/>
  <c r="E947" i="11"/>
  <c r="I27" i="11" l="1"/>
  <c r="I343" i="13"/>
  <c r="I161" i="11"/>
  <c r="I771" i="12"/>
  <c r="I452" i="13"/>
  <c r="I498" i="13"/>
  <c r="I635" i="13"/>
  <c r="I879" i="13"/>
  <c r="I598" i="13"/>
  <c r="I724" i="13"/>
  <c r="I703" i="13"/>
  <c r="I923" i="13"/>
  <c r="I987" i="13"/>
  <c r="I864" i="13"/>
  <c r="I873" i="13"/>
  <c r="I307" i="13"/>
  <c r="I630" i="12"/>
  <c r="I251" i="12"/>
  <c r="I493" i="12"/>
  <c r="I406" i="12"/>
  <c r="I289" i="13"/>
  <c r="I389" i="12"/>
  <c r="I18" i="11"/>
  <c r="I61" i="11"/>
  <c r="I250" i="11"/>
  <c r="I22" i="12"/>
  <c r="I372" i="12"/>
  <c r="I360" i="12"/>
  <c r="I430" i="12"/>
  <c r="I361" i="12"/>
  <c r="I530" i="12"/>
  <c r="I595" i="12"/>
  <c r="I794" i="12"/>
  <c r="I728" i="12"/>
  <c r="I600" i="12"/>
  <c r="I751" i="12"/>
  <c r="I134" i="12"/>
  <c r="I79" i="12"/>
  <c r="I9" i="11"/>
  <c r="I270" i="12"/>
  <c r="I136" i="12"/>
  <c r="I594" i="12"/>
  <c r="I271" i="12"/>
  <c r="I129" i="13"/>
  <c r="I12" i="13"/>
  <c r="I231" i="13"/>
  <c r="I103" i="13"/>
  <c r="I71" i="13"/>
  <c r="I39" i="13"/>
  <c r="I284" i="13"/>
  <c r="I165" i="13"/>
  <c r="I229" i="13"/>
  <c r="I506" i="13"/>
  <c r="I534" i="13"/>
  <c r="I568" i="13"/>
  <c r="I854" i="13"/>
  <c r="I710" i="13"/>
  <c r="I877" i="13"/>
  <c r="I978" i="13"/>
  <c r="I329" i="13"/>
  <c r="I347" i="13"/>
  <c r="I441" i="13"/>
  <c r="I305" i="13"/>
  <c r="I405" i="13"/>
  <c r="I474" i="13"/>
  <c r="I606" i="13"/>
  <c r="I516" i="13"/>
  <c r="I527" i="13"/>
  <c r="I722" i="13"/>
  <c r="I590" i="13"/>
  <c r="I820" i="13"/>
  <c r="I829" i="13"/>
  <c r="I893" i="13"/>
  <c r="I420" i="13"/>
  <c r="I464" i="13"/>
  <c r="I153" i="13"/>
  <c r="I217" i="13"/>
  <c r="I484" i="13"/>
  <c r="I618" i="13"/>
  <c r="I517" i="13"/>
  <c r="I641" i="13"/>
  <c r="I824" i="13"/>
  <c r="I753" i="13"/>
  <c r="I954" i="13"/>
  <c r="I96" i="13"/>
  <c r="I143" i="11"/>
  <c r="I187" i="12"/>
  <c r="I488" i="11"/>
  <c r="I111" i="11"/>
  <c r="I254" i="11"/>
  <c r="I189" i="11"/>
  <c r="I676" i="11"/>
  <c r="I31" i="11"/>
  <c r="I225" i="11"/>
  <c r="I268" i="11"/>
  <c r="I577" i="11"/>
  <c r="I320" i="11"/>
  <c r="I744" i="11"/>
  <c r="I472" i="11"/>
  <c r="I348" i="11"/>
  <c r="I993" i="11"/>
  <c r="I886" i="11"/>
  <c r="I767" i="11"/>
  <c r="I839" i="11"/>
  <c r="I939" i="11"/>
  <c r="I867" i="11"/>
  <c r="I785" i="11"/>
  <c r="I817" i="11"/>
  <c r="I911" i="11"/>
  <c r="I961" i="11"/>
  <c r="I898" i="11"/>
  <c r="I930" i="11"/>
  <c r="I994" i="11"/>
  <c r="I340" i="12"/>
  <c r="I396" i="12"/>
  <c r="I570" i="12"/>
  <c r="I539" i="12"/>
  <c r="I544" i="12"/>
  <c r="I233" i="12"/>
  <c r="I297" i="12"/>
  <c r="I393" i="12"/>
  <c r="I509" i="12"/>
  <c r="I642" i="12"/>
  <c r="I638" i="12"/>
  <c r="I788" i="12"/>
  <c r="I719" i="12"/>
  <c r="I871" i="12"/>
  <c r="I873" i="12"/>
  <c r="I889" i="12"/>
  <c r="I931" i="12"/>
  <c r="I847" i="12"/>
  <c r="I802" i="12"/>
  <c r="I929" i="12"/>
  <c r="I993" i="12"/>
  <c r="I326" i="12"/>
  <c r="I115" i="12"/>
  <c r="I44" i="12"/>
  <c r="I8" i="12"/>
  <c r="I602" i="13"/>
  <c r="I59" i="11"/>
  <c r="I434" i="13"/>
  <c r="I41" i="13"/>
  <c r="I17" i="12"/>
  <c r="I337" i="12"/>
  <c r="I77" i="12"/>
  <c r="I42" i="12"/>
  <c r="I884" i="12"/>
  <c r="I243" i="13"/>
  <c r="I313" i="13"/>
  <c r="I33" i="13"/>
  <c r="I73" i="13"/>
  <c r="I311" i="12"/>
  <c r="I70" i="12"/>
  <c r="I350" i="12"/>
  <c r="I126" i="12"/>
  <c r="I657" i="13"/>
  <c r="I237" i="13"/>
  <c r="I435" i="13"/>
  <c r="I48" i="13"/>
  <c r="I80" i="13"/>
  <c r="I13" i="11"/>
  <c r="I242" i="12"/>
  <c r="I203" i="12"/>
  <c r="I57" i="13"/>
  <c r="I304" i="12"/>
  <c r="I193" i="12"/>
  <c r="I288" i="13"/>
  <c r="I566" i="11"/>
  <c r="I720" i="11"/>
  <c r="I434" i="12"/>
  <c r="I301" i="12"/>
  <c r="I548" i="12"/>
  <c r="I702" i="12"/>
  <c r="I904" i="12"/>
  <c r="I913" i="12"/>
  <c r="I13" i="13"/>
  <c r="I193" i="13"/>
  <c r="I131" i="13"/>
  <c r="I135" i="11"/>
  <c r="I275" i="11"/>
  <c r="I668" i="11"/>
  <c r="I429" i="11"/>
  <c r="I935" i="11"/>
  <c r="I54" i="12"/>
  <c r="I354" i="12"/>
  <c r="I586" i="12"/>
  <c r="I485" i="12"/>
  <c r="I549" i="12"/>
  <c r="I653" i="12"/>
  <c r="I770" i="12"/>
  <c r="I608" i="12"/>
  <c r="I759" i="12"/>
  <c r="I974" i="12"/>
  <c r="I906" i="12"/>
  <c r="I417" i="13"/>
  <c r="I9" i="13"/>
  <c r="I419" i="13"/>
  <c r="I504" i="13"/>
  <c r="I457" i="13"/>
  <c r="I678" i="13"/>
  <c r="I536" i="13"/>
  <c r="I723" i="13"/>
  <c r="I803" i="13"/>
  <c r="I701" i="13"/>
  <c r="I924" i="13"/>
  <c r="I248" i="13"/>
  <c r="I72" i="13"/>
  <c r="I256" i="11"/>
  <c r="I687" i="11"/>
  <c r="I493" i="11"/>
  <c r="I962" i="11"/>
  <c r="I208" i="12"/>
  <c r="I246" i="13"/>
  <c r="I184" i="11"/>
  <c r="I175" i="12"/>
  <c r="I111" i="12"/>
  <c r="I248" i="12"/>
  <c r="I140" i="12"/>
  <c r="I23" i="12"/>
  <c r="I389" i="13"/>
  <c r="I432" i="13"/>
  <c r="I395" i="13"/>
  <c r="I282" i="13"/>
  <c r="I839" i="13"/>
  <c r="I775" i="13"/>
  <c r="I868" i="13"/>
  <c r="I967" i="13"/>
  <c r="I616" i="13"/>
  <c r="I762" i="13"/>
  <c r="I785" i="13"/>
  <c r="I986" i="13"/>
  <c r="I387" i="13"/>
  <c r="I106" i="13"/>
  <c r="I528" i="13"/>
  <c r="I97" i="13"/>
  <c r="I65" i="13"/>
  <c r="I174" i="12"/>
  <c r="I280" i="13"/>
  <c r="I115" i="11"/>
  <c r="I601" i="12"/>
  <c r="I367" i="12"/>
  <c r="I241" i="12"/>
  <c r="I305" i="12"/>
  <c r="I466" i="12"/>
  <c r="I563" i="12"/>
  <c r="I460" i="12"/>
  <c r="I667" i="12"/>
  <c r="I663" i="12"/>
  <c r="I736" i="12"/>
  <c r="I672" i="12"/>
  <c r="I740" i="12"/>
  <c r="I807" i="12"/>
  <c r="I733" i="12"/>
  <c r="I797" i="12"/>
  <c r="I811" i="12"/>
  <c r="I833" i="12"/>
  <c r="I815" i="12"/>
  <c r="I905" i="12"/>
  <c r="I969" i="12"/>
  <c r="I230" i="12"/>
  <c r="I51" i="12"/>
  <c r="I153" i="12"/>
  <c r="I209" i="12"/>
  <c r="I404" i="12"/>
  <c r="I185" i="12"/>
  <c r="I358" i="12"/>
  <c r="I353" i="13"/>
  <c r="I392" i="13"/>
  <c r="I188" i="13"/>
  <c r="I124" i="13"/>
  <c r="I519" i="11"/>
  <c r="I754" i="12"/>
  <c r="I537" i="13"/>
  <c r="I849" i="13"/>
  <c r="I235" i="13"/>
  <c r="I441" i="12"/>
  <c r="I212" i="12"/>
  <c r="I138" i="12"/>
  <c r="I34" i="12"/>
  <c r="I330" i="12"/>
  <c r="I694" i="12"/>
  <c r="I253" i="12"/>
  <c r="I527" i="12"/>
  <c r="I686" i="12"/>
  <c r="I634" i="12"/>
  <c r="I492" i="12"/>
  <c r="I800" i="12"/>
  <c r="I665" i="12"/>
  <c r="I607" i="12"/>
  <c r="I827" i="12"/>
  <c r="I823" i="12"/>
  <c r="I853" i="12"/>
  <c r="I854" i="12"/>
  <c r="I886" i="12"/>
  <c r="I922" i="12"/>
  <c r="I986" i="12"/>
  <c r="I279" i="12"/>
  <c r="I336" i="12"/>
  <c r="I20" i="12"/>
  <c r="I198" i="12"/>
  <c r="I374" i="13"/>
  <c r="I433" i="13"/>
  <c r="I443" i="13"/>
  <c r="I53" i="13"/>
  <c r="I50" i="12"/>
  <c r="I888" i="12"/>
  <c r="I651" i="12"/>
  <c r="I428" i="12"/>
  <c r="I427" i="13"/>
  <c r="I689" i="13"/>
  <c r="I680" i="13"/>
  <c r="I799" i="13"/>
  <c r="I728" i="13"/>
  <c r="I238" i="12"/>
  <c r="I133" i="11"/>
  <c r="I609" i="12"/>
  <c r="I356" i="12"/>
  <c r="I335" i="12"/>
  <c r="I424" i="12"/>
  <c r="I491" i="13"/>
  <c r="I368" i="13"/>
  <c r="I198" i="13"/>
  <c r="I134" i="13"/>
  <c r="I86" i="13"/>
  <c r="I54" i="13"/>
  <c r="I22" i="13"/>
  <c r="I149" i="13"/>
  <c r="I213" i="13"/>
  <c r="I245" i="13"/>
  <c r="I448" i="13"/>
  <c r="I617" i="13"/>
  <c r="I476" i="13"/>
  <c r="I794" i="13"/>
  <c r="I438" i="13"/>
  <c r="I594" i="13"/>
  <c r="I546" i="13"/>
  <c r="I826" i="13"/>
  <c r="I697" i="13"/>
  <c r="I628" i="13"/>
  <c r="I827" i="13"/>
  <c r="I815" i="13"/>
  <c r="I870" i="13"/>
  <c r="I960" i="13"/>
  <c r="I915" i="13"/>
  <c r="I541" i="13"/>
  <c r="I276" i="13"/>
  <c r="I661" i="12"/>
  <c r="I879" i="12"/>
  <c r="I611" i="13"/>
  <c r="I243" i="11"/>
  <c r="I403" i="12"/>
  <c r="I216" i="12"/>
  <c r="I699" i="12"/>
  <c r="I698" i="12"/>
  <c r="I552" i="12"/>
  <c r="I666" i="12"/>
  <c r="I505" i="12"/>
  <c r="I569" i="12"/>
  <c r="I660" i="12"/>
  <c r="I849" i="12"/>
  <c r="I925" i="12"/>
  <c r="I989" i="12"/>
  <c r="I924" i="12"/>
  <c r="I956" i="12"/>
  <c r="I988" i="12"/>
  <c r="I894" i="12"/>
  <c r="I895" i="12"/>
  <c r="I415" i="12"/>
  <c r="I207" i="12"/>
  <c r="I143" i="12"/>
  <c r="I347" i="12"/>
  <c r="I57" i="12"/>
  <c r="I411" i="12"/>
  <c r="I173" i="12"/>
  <c r="I128" i="13"/>
  <c r="I83" i="13"/>
  <c r="I51" i="13"/>
  <c r="I20" i="13"/>
  <c r="I416" i="13"/>
  <c r="I543" i="13"/>
  <c r="I719" i="13"/>
  <c r="I600" i="13"/>
  <c r="I831" i="13"/>
  <c r="I900" i="13"/>
  <c r="I798" i="13"/>
  <c r="I888" i="13"/>
  <c r="I951" i="13"/>
  <c r="I917" i="13"/>
  <c r="I942" i="13"/>
  <c r="I207" i="13"/>
  <c r="I81" i="13"/>
  <c r="I58" i="11"/>
  <c r="I424" i="13"/>
  <c r="I370" i="13"/>
  <c r="I976" i="13"/>
  <c r="I540" i="13"/>
  <c r="I449" i="13"/>
  <c r="I458" i="12"/>
  <c r="I166" i="13"/>
  <c r="I850" i="13"/>
  <c r="I178" i="13"/>
  <c r="I611" i="12"/>
  <c r="I540" i="12"/>
  <c r="I237" i="12"/>
  <c r="I333" i="12"/>
  <c r="I397" i="12"/>
  <c r="I488" i="12"/>
  <c r="I714" i="12"/>
  <c r="I562" i="12"/>
  <c r="I760" i="12"/>
  <c r="I481" i="12"/>
  <c r="I803" i="12"/>
  <c r="I626" i="12"/>
  <c r="I636" i="12"/>
  <c r="I668" i="12"/>
  <c r="I769" i="12"/>
  <c r="I804" i="12"/>
  <c r="I825" i="12"/>
  <c r="I967" i="12"/>
  <c r="I994" i="12"/>
  <c r="I954" i="12"/>
  <c r="I69" i="12"/>
  <c r="I109" i="12"/>
  <c r="I71" i="12"/>
  <c r="I189" i="12"/>
  <c r="I310" i="12"/>
  <c r="I205" i="12"/>
  <c r="I319" i="12"/>
  <c r="I88" i="13"/>
  <c r="I306" i="13"/>
  <c r="I565" i="13"/>
  <c r="I653" i="13"/>
  <c r="I759" i="13"/>
  <c r="I386" i="12"/>
  <c r="I738" i="13"/>
  <c r="I488" i="13"/>
  <c r="I70" i="13"/>
  <c r="I912" i="13"/>
  <c r="I744" i="13"/>
  <c r="I765" i="13"/>
  <c r="I112" i="12"/>
  <c r="I418" i="12"/>
  <c r="I768" i="12"/>
  <c r="I401" i="12"/>
  <c r="I495" i="12"/>
  <c r="I633" i="12"/>
  <c r="I777" i="12"/>
  <c r="I881" i="12"/>
  <c r="I376" i="12"/>
  <c r="I243" i="12"/>
  <c r="I223" i="13"/>
  <c r="I159" i="13"/>
  <c r="I695" i="13"/>
  <c r="I286" i="13"/>
  <c r="I458" i="13"/>
  <c r="I694" i="13"/>
  <c r="I613" i="13"/>
  <c r="I821" i="13"/>
  <c r="I982" i="13"/>
  <c r="I365" i="13"/>
  <c r="I643" i="13"/>
  <c r="I777" i="13"/>
  <c r="I141" i="12"/>
  <c r="I230" i="13"/>
  <c r="I38" i="13"/>
  <c r="I511" i="13"/>
  <c r="I442" i="13"/>
  <c r="I871" i="13"/>
  <c r="I412" i="12"/>
  <c r="I172" i="13"/>
  <c r="I332" i="13"/>
  <c r="I456" i="13"/>
  <c r="I354" i="13"/>
  <c r="I466" i="13"/>
  <c r="I884" i="13"/>
  <c r="I494" i="13"/>
  <c r="I647" i="13"/>
  <c r="I927" i="13"/>
  <c r="I622" i="13"/>
  <c r="I688" i="13"/>
  <c r="I740" i="13"/>
  <c r="I742" i="13"/>
  <c r="I933" i="13"/>
  <c r="I997" i="13"/>
  <c r="I953" i="13"/>
  <c r="I247" i="13"/>
  <c r="I236" i="13"/>
  <c r="I659" i="13"/>
  <c r="I921" i="13"/>
  <c r="I128" i="12"/>
  <c r="I102" i="13"/>
  <c r="I285" i="13"/>
  <c r="I676" i="13"/>
  <c r="I800" i="13"/>
  <c r="I883" i="13"/>
  <c r="I171" i="13"/>
  <c r="I851" i="12"/>
  <c r="I234" i="12"/>
  <c r="I320" i="12"/>
  <c r="I455" i="12"/>
  <c r="I654" i="12"/>
  <c r="I584" i="12"/>
  <c r="I566" i="12"/>
  <c r="I648" i="12"/>
  <c r="I820" i="12"/>
  <c r="I767" i="12"/>
  <c r="I896" i="12"/>
  <c r="I885" i="12"/>
  <c r="I965" i="12"/>
  <c r="I912" i="12"/>
  <c r="I979" i="12"/>
  <c r="I918" i="12"/>
  <c r="I945" i="12"/>
  <c r="I267" i="12"/>
  <c r="I55" i="12"/>
  <c r="I102" i="12"/>
  <c r="I218" i="13"/>
  <c r="I154" i="13"/>
  <c r="I459" i="13"/>
  <c r="I168" i="12"/>
  <c r="I74" i="12"/>
  <c r="I13" i="12"/>
  <c r="I359" i="12"/>
  <c r="I227" i="12"/>
  <c r="I576" i="12"/>
  <c r="I496" i="12"/>
  <c r="I392" i="12"/>
  <c r="I669" i="12"/>
  <c r="I245" i="12"/>
  <c r="I405" i="12"/>
  <c r="I502" i="12"/>
  <c r="I622" i="12"/>
  <c r="I484" i="12"/>
  <c r="I559" i="12"/>
  <c r="I511" i="12"/>
  <c r="I560" i="12"/>
  <c r="I489" i="12"/>
  <c r="I553" i="12"/>
  <c r="I857" i="12"/>
  <c r="I795" i="12"/>
  <c r="I612" i="12"/>
  <c r="I644" i="12"/>
  <c r="I676" i="12"/>
  <c r="I748" i="12"/>
  <c r="I734" i="12"/>
  <c r="I766" i="12"/>
  <c r="I798" i="12"/>
  <c r="I829" i="12"/>
  <c r="I957" i="12"/>
  <c r="I940" i="12"/>
  <c r="I972" i="12"/>
  <c r="I943" i="12"/>
  <c r="I975" i="12"/>
  <c r="I846" i="12"/>
  <c r="I878" i="12"/>
  <c r="I944" i="12"/>
  <c r="I976" i="12"/>
  <c r="I998" i="12"/>
  <c r="I911" i="12"/>
  <c r="I510" i="12"/>
  <c r="I375" i="12"/>
  <c r="I308" i="12"/>
  <c r="I263" i="12"/>
  <c r="I33" i="12"/>
  <c r="I179" i="12"/>
  <c r="I468" i="12"/>
  <c r="I246" i="12"/>
  <c r="I447" i="12"/>
  <c r="I342" i="12"/>
  <c r="I172" i="12"/>
  <c r="I99" i="13"/>
  <c r="I67" i="13"/>
  <c r="I35" i="13"/>
  <c r="I98" i="13"/>
  <c r="I66" i="13"/>
  <c r="I34" i="13"/>
  <c r="I105" i="13"/>
  <c r="I169" i="13"/>
  <c r="I233" i="13"/>
  <c r="I529" i="13"/>
  <c r="I631" i="13"/>
  <c r="I386" i="13"/>
  <c r="I699" i="13"/>
  <c r="I414" i="13"/>
  <c r="I538" i="13"/>
  <c r="I623" i="13"/>
  <c r="I959" i="13"/>
  <c r="I991" i="13"/>
  <c r="I818" i="13"/>
  <c r="I301" i="13"/>
  <c r="I107" i="13"/>
  <c r="I89" i="13"/>
  <c r="I25" i="13"/>
  <c r="I547" i="12"/>
  <c r="I464" i="12"/>
  <c r="I348" i="12"/>
  <c r="I687" i="12"/>
  <c r="I528" i="12"/>
  <c r="I516" i="12"/>
  <c r="I590" i="12"/>
  <c r="I543" i="12"/>
  <c r="I469" i="12"/>
  <c r="I501" i="12"/>
  <c r="I533" i="12"/>
  <c r="I613" i="12"/>
  <c r="I704" i="12"/>
  <c r="I624" i="12"/>
  <c r="I765" i="12"/>
  <c r="I775" i="12"/>
  <c r="I923" i="12"/>
  <c r="I955" i="12"/>
  <c r="I987" i="12"/>
  <c r="I990" i="12"/>
  <c r="I858" i="12"/>
  <c r="I431" i="12"/>
  <c r="I286" i="12"/>
  <c r="I85" i="12"/>
  <c r="I582" i="12"/>
  <c r="I125" i="12"/>
  <c r="I262" i="12"/>
  <c r="I87" i="13"/>
  <c r="I55" i="13"/>
  <c r="I23" i="13"/>
  <c r="I477" i="13"/>
  <c r="I303" i="13"/>
  <c r="I324" i="13"/>
  <c r="I372" i="13"/>
  <c r="I509" i="13"/>
  <c r="I261" i="13"/>
  <c r="I358" i="13"/>
  <c r="I587" i="13"/>
  <c r="I518" i="13"/>
  <c r="I552" i="13"/>
  <c r="I704" i="13"/>
  <c r="I655" i="13"/>
  <c r="I779" i="13"/>
  <c r="I692" i="13"/>
  <c r="I899" i="13"/>
  <c r="I880" i="13"/>
  <c r="I797" i="13"/>
  <c r="I861" i="13"/>
  <c r="I998" i="13"/>
  <c r="I361" i="13"/>
  <c r="I238" i="13"/>
  <c r="I76" i="13"/>
  <c r="I323" i="13"/>
  <c r="I32" i="13"/>
  <c r="I64" i="13"/>
  <c r="I120" i="12"/>
  <c r="I58" i="12"/>
  <c r="I388" i="12"/>
  <c r="I555" i="12"/>
  <c r="I515" i="12"/>
  <c r="I841" i="12"/>
  <c r="I416" i="12"/>
  <c r="I494" i="12"/>
  <c r="I261" i="12"/>
  <c r="I325" i="12"/>
  <c r="I421" i="12"/>
  <c r="I463" i="12"/>
  <c r="I707" i="12"/>
  <c r="I708" i="12"/>
  <c r="I596" i="12"/>
  <c r="I692" i="12"/>
  <c r="I856" i="12"/>
  <c r="I780" i="12"/>
  <c r="I718" i="12"/>
  <c r="I750" i="12"/>
  <c r="I782" i="12"/>
  <c r="I860" i="12"/>
  <c r="I867" i="12"/>
  <c r="I861" i="12"/>
  <c r="I928" i="12"/>
  <c r="I960" i="12"/>
  <c r="I992" i="12"/>
  <c r="I996" i="12"/>
  <c r="I363" i="12"/>
  <c r="I290" i="12"/>
  <c r="I49" i="12"/>
  <c r="I14" i="12"/>
  <c r="I508" i="12"/>
  <c r="I211" i="12"/>
  <c r="I147" i="12"/>
  <c r="I224" i="12"/>
  <c r="I580" i="12"/>
  <c r="I130" i="12"/>
  <c r="I15" i="12"/>
  <c r="I299" i="12"/>
  <c r="I220" i="12"/>
  <c r="I419" i="12"/>
  <c r="I132" i="12"/>
  <c r="I97" i="12"/>
  <c r="I186" i="12"/>
  <c r="I142" i="12"/>
  <c r="I413" i="13"/>
  <c r="I266" i="13"/>
  <c r="I330" i="13"/>
  <c r="I520" i="13"/>
  <c r="I835" i="13"/>
  <c r="I711" i="13"/>
  <c r="I790" i="13"/>
  <c r="I11" i="13"/>
  <c r="I268" i="12"/>
  <c r="I662" i="12"/>
  <c r="I716" i="12"/>
  <c r="I711" i="12"/>
  <c r="I855" i="12"/>
  <c r="I425" i="12"/>
  <c r="I572" i="12"/>
  <c r="I452" i="12"/>
  <c r="I691" i="12"/>
  <c r="I479" i="12"/>
  <c r="I673" i="12"/>
  <c r="I524" i="12"/>
  <c r="I819" i="12"/>
  <c r="I477" i="12"/>
  <c r="I573" i="12"/>
  <c r="I619" i="12"/>
  <c r="I701" i="12"/>
  <c r="I801" i="12"/>
  <c r="I639" i="12"/>
  <c r="I632" i="12"/>
  <c r="I664" i="12"/>
  <c r="I697" i="12"/>
  <c r="I761" i="12"/>
  <c r="I864" i="12"/>
  <c r="I783" i="12"/>
  <c r="I877" i="12"/>
  <c r="I868" i="12"/>
  <c r="I933" i="12"/>
  <c r="I963" i="12"/>
  <c r="I934" i="12"/>
  <c r="I834" i="12"/>
  <c r="I866" i="12"/>
  <c r="I899" i="12"/>
  <c r="I946" i="12"/>
  <c r="I999" i="12"/>
  <c r="I278" i="12"/>
  <c r="I45" i="12"/>
  <c r="I10" i="12"/>
  <c r="I123" i="12"/>
  <c r="I218" i="12"/>
  <c r="I105" i="12"/>
  <c r="I110" i="12"/>
  <c r="I402" i="12"/>
  <c r="I39" i="12"/>
  <c r="I247" i="12"/>
  <c r="I559" i="13"/>
  <c r="I658" i="13"/>
  <c r="I625" i="13"/>
  <c r="I591" i="13"/>
  <c r="I720" i="13"/>
  <c r="I636" i="13"/>
  <c r="I907" i="13"/>
  <c r="I834" i="13"/>
  <c r="I894" i="13"/>
  <c r="I895" i="13"/>
  <c r="I964" i="13"/>
  <c r="I104" i="13"/>
  <c r="I24" i="13"/>
  <c r="I56" i="13"/>
  <c r="I135" i="13"/>
  <c r="I204" i="13"/>
  <c r="I654" i="13"/>
  <c r="I177" i="13"/>
  <c r="I874" i="13"/>
  <c r="I322" i="13"/>
  <c r="I514" i="13"/>
  <c r="I788" i="13"/>
  <c r="I770" i="13"/>
  <c r="I810" i="13"/>
  <c r="I852" i="13"/>
  <c r="I806" i="13"/>
  <c r="I713" i="13"/>
  <c r="I862" i="13"/>
  <c r="I903" i="13"/>
  <c r="I444" i="13"/>
  <c r="I85" i="13"/>
  <c r="I453" i="13"/>
  <c r="I44" i="13"/>
  <c r="I295" i="13"/>
  <c r="I194" i="13"/>
  <c r="I49" i="13"/>
  <c r="I18" i="13"/>
  <c r="I572" i="13"/>
  <c r="I359" i="13"/>
  <c r="I40" i="13"/>
  <c r="I117" i="13"/>
  <c r="I401" i="13"/>
  <c r="I335" i="13"/>
  <c r="I391" i="13"/>
  <c r="I872" i="13"/>
  <c r="I576" i="13"/>
  <c r="I783" i="13"/>
  <c r="I729" i="13"/>
  <c r="I876" i="13"/>
  <c r="I970" i="13"/>
  <c r="I202" i="13"/>
  <c r="I181" i="13"/>
  <c r="I8" i="13"/>
  <c r="I264" i="13"/>
  <c r="I363" i="13"/>
  <c r="I431" i="13"/>
  <c r="I344" i="13"/>
  <c r="I548" i="13"/>
  <c r="I673" i="13"/>
  <c r="I470" i="13"/>
  <c r="I750" i="13"/>
  <c r="I685" i="13"/>
  <c r="I621" i="13"/>
  <c r="I665" i="13"/>
  <c r="I666" i="13"/>
  <c r="I605" i="13"/>
  <c r="I847" i="13"/>
  <c r="I743" i="13"/>
  <c r="I947" i="13"/>
  <c r="I580" i="13"/>
  <c r="I714" i="13"/>
  <c r="I979" i="13"/>
  <c r="I733" i="13"/>
  <c r="I928" i="13"/>
  <c r="I992" i="13"/>
  <c r="I940" i="13"/>
  <c r="I781" i="13"/>
  <c r="I966" i="13"/>
  <c r="I929" i="13"/>
  <c r="I993" i="13"/>
  <c r="I37" i="13"/>
  <c r="I21" i="13"/>
  <c r="I496" i="13"/>
  <c r="I400" i="13"/>
  <c r="I642" i="13"/>
  <c r="I352" i="13"/>
  <c r="I199" i="13"/>
  <c r="I485" i="13"/>
  <c r="I336" i="13"/>
  <c r="I574" i="13"/>
  <c r="I648" i="13"/>
  <c r="I705" i="13"/>
  <c r="I677" i="13"/>
  <c r="I95" i="13"/>
  <c r="I63" i="13"/>
  <c r="I31" i="13"/>
  <c r="I412" i="13"/>
  <c r="I263" i="13"/>
  <c r="I108" i="13"/>
  <c r="I109" i="13"/>
  <c r="I173" i="13"/>
  <c r="I299" i="13"/>
  <c r="I675" i="13"/>
  <c r="I475" i="13"/>
  <c r="I325" i="13"/>
  <c r="I396" i="13"/>
  <c r="I796" i="13"/>
  <c r="I422" i="13"/>
  <c r="I567" i="13"/>
  <c r="I524" i="13"/>
  <c r="I585" i="13"/>
  <c r="I838" i="13"/>
  <c r="I544" i="13"/>
  <c r="I579" i="13"/>
  <c r="I535" i="13"/>
  <c r="I751" i="13"/>
  <c r="I763" i="13"/>
  <c r="I684" i="13"/>
  <c r="I808" i="13"/>
  <c r="I999" i="13"/>
  <c r="I812" i="13"/>
  <c r="I882" i="13"/>
  <c r="I709" i="13"/>
  <c r="I741" i="13"/>
  <c r="I773" i="13"/>
  <c r="I952" i="13"/>
  <c r="I856" i="13"/>
  <c r="I932" i="13"/>
  <c r="I908" i="13"/>
  <c r="I885" i="13"/>
  <c r="I930" i="13"/>
  <c r="I473" i="13"/>
  <c r="I691" i="13"/>
  <c r="I766" i="13"/>
  <c r="I146" i="13"/>
  <c r="I143" i="13"/>
  <c r="I92" i="13"/>
  <c r="I467" i="13"/>
  <c r="I180" i="13"/>
  <c r="I116" i="13"/>
  <c r="I802" i="13"/>
  <c r="I737" i="13"/>
  <c r="I995" i="13"/>
  <c r="I890" i="13"/>
  <c r="I974" i="13"/>
  <c r="I371" i="13"/>
  <c r="I578" i="13"/>
  <c r="I545" i="13"/>
  <c r="I822" i="13"/>
  <c r="I399" i="13"/>
  <c r="I415" i="13"/>
  <c r="I339" i="13"/>
  <c r="I262" i="13"/>
  <c r="I649" i="13"/>
  <c r="I886" i="13"/>
  <c r="I764" i="13"/>
  <c r="I916" i="13"/>
  <c r="I139" i="13"/>
  <c r="I687" i="13"/>
  <c r="I379" i="13"/>
  <c r="I224" i="13"/>
  <c r="I110" i="13"/>
  <c r="I186" i="13"/>
  <c r="I140" i="13"/>
  <c r="I240" i="13"/>
  <c r="I82" i="13"/>
  <c r="I50" i="13"/>
  <c r="I19" i="13"/>
  <c r="I321" i="13"/>
  <c r="I842" i="13"/>
  <c r="I331" i="13"/>
  <c r="I481" i="13"/>
  <c r="I312" i="13"/>
  <c r="I373" i="13"/>
  <c r="I268" i="13"/>
  <c r="I497" i="13"/>
  <c r="I298" i="13"/>
  <c r="I362" i="13"/>
  <c r="I418" i="13"/>
  <c r="I482" i="13"/>
  <c r="I599" i="13"/>
  <c r="I446" i="13"/>
  <c r="I597" i="13"/>
  <c r="I471" i="13"/>
  <c r="I555" i="13"/>
  <c r="I671" i="13"/>
  <c r="I629" i="13"/>
  <c r="I727" i="13"/>
  <c r="I553" i="13"/>
  <c r="I607" i="13"/>
  <c r="I650" i="13"/>
  <c r="I610" i="13"/>
  <c r="I554" i="13"/>
  <c r="I573" i="13"/>
  <c r="I935" i="13"/>
  <c r="I975" i="13"/>
  <c r="I632" i="13"/>
  <c r="I664" i="13"/>
  <c r="I696" i="13"/>
  <c r="I771" i="13"/>
  <c r="I944" i="13"/>
  <c r="I832" i="13"/>
  <c r="I887" i="13"/>
  <c r="I963" i="13"/>
  <c r="I851" i="13"/>
  <c r="I973" i="13"/>
  <c r="I801" i="13"/>
  <c r="I833" i="13"/>
  <c r="I910" i="13"/>
  <c r="I969" i="13"/>
  <c r="I345" i="13"/>
  <c r="I170" i="13"/>
  <c r="I316" i="13"/>
  <c r="I183" i="13"/>
  <c r="I119" i="13"/>
  <c r="I52" i="13"/>
  <c r="I234" i="13"/>
  <c r="I210" i="13"/>
  <c r="I465" i="13"/>
  <c r="I187" i="13"/>
  <c r="I162" i="13"/>
  <c r="I10" i="13"/>
  <c r="I483" i="13"/>
  <c r="I941" i="13"/>
  <c r="I114" i="13"/>
  <c r="I327" i="13"/>
  <c r="I279" i="13"/>
  <c r="I492" i="13"/>
  <c r="I326" i="13"/>
  <c r="I586" i="13"/>
  <c r="I502" i="13"/>
  <c r="I463" i="13"/>
  <c r="I627" i="13"/>
  <c r="I639" i="13"/>
  <c r="I596" i="13"/>
  <c r="I660" i="13"/>
  <c r="I811" i="13"/>
  <c r="I906" i="13"/>
  <c r="I717" i="13"/>
  <c r="I749" i="13"/>
  <c r="I956" i="13"/>
  <c r="I972" i="13"/>
  <c r="I961" i="13"/>
  <c r="I946" i="13"/>
  <c r="I308" i="13"/>
  <c r="I79" i="13"/>
  <c r="I47" i="13"/>
  <c r="I16" i="13"/>
  <c r="I571" i="13"/>
  <c r="I304" i="13"/>
  <c r="I380" i="13"/>
  <c r="I125" i="13"/>
  <c r="I189" i="13"/>
  <c r="I253" i="13"/>
  <c r="I349" i="13"/>
  <c r="I493" i="13"/>
  <c r="I319" i="13"/>
  <c r="I421" i="13"/>
  <c r="I270" i="13"/>
  <c r="I302" i="13"/>
  <c r="I334" i="13"/>
  <c r="I366" i="13"/>
  <c r="I519" i="13"/>
  <c r="I645" i="13"/>
  <c r="I891" i="13"/>
  <c r="I521" i="13"/>
  <c r="I526" i="13"/>
  <c r="I560" i="13"/>
  <c r="I609" i="13"/>
  <c r="I734" i="13"/>
  <c r="I562" i="13"/>
  <c r="I651" i="13"/>
  <c r="I948" i="13"/>
  <c r="I949" i="13"/>
  <c r="I700" i="13"/>
  <c r="I780" i="13"/>
  <c r="I860" i="13"/>
  <c r="I816" i="13"/>
  <c r="I984" i="13"/>
  <c r="I858" i="13"/>
  <c r="I425" i="13"/>
  <c r="I255" i="13"/>
  <c r="I220" i="13"/>
  <c r="I428" i="13"/>
  <c r="I182" i="13"/>
  <c r="I118" i="13"/>
  <c r="I101" i="13"/>
  <c r="I28" i="13"/>
  <c r="I175" i="13"/>
  <c r="I931" i="13"/>
  <c r="I145" i="13"/>
  <c r="I209" i="13"/>
  <c r="I290" i="13"/>
  <c r="I778" i="13"/>
  <c r="I898" i="13"/>
  <c r="I745" i="13"/>
  <c r="I938" i="13"/>
  <c r="I227" i="13"/>
  <c r="I219" i="13"/>
  <c r="I712" i="13"/>
  <c r="I242" i="13"/>
  <c r="I294" i="13"/>
  <c r="I410" i="13"/>
  <c r="I661" i="13"/>
  <c r="I867" i="13"/>
  <c r="I747" i="13"/>
  <c r="I760" i="13"/>
  <c r="I791" i="13"/>
  <c r="I844" i="13"/>
  <c r="I934" i="13"/>
  <c r="I203" i="13"/>
  <c r="I542" i="13"/>
  <c r="I84" i="13"/>
  <c r="I531" i="13"/>
  <c r="I160" i="13"/>
  <c r="I75" i="13"/>
  <c r="I43" i="13"/>
  <c r="I508" i="13"/>
  <c r="I122" i="13"/>
  <c r="I375" i="13"/>
  <c r="I184" i="13"/>
  <c r="I120" i="13"/>
  <c r="I74" i="13"/>
  <c r="I42" i="13"/>
  <c r="I161" i="13"/>
  <c r="I225" i="13"/>
  <c r="I411" i="13"/>
  <c r="I356" i="13"/>
  <c r="I499" i="13"/>
  <c r="I583" i="13"/>
  <c r="I293" i="13"/>
  <c r="I429" i="13"/>
  <c r="I274" i="13"/>
  <c r="I338" i="13"/>
  <c r="I646" i="13"/>
  <c r="I943" i="13"/>
  <c r="I462" i="13"/>
  <c r="I523" i="13"/>
  <c r="I487" i="13"/>
  <c r="I716" i="13"/>
  <c r="I674" i="13"/>
  <c r="I859" i="13"/>
  <c r="I530" i="13"/>
  <c r="I681" i="13"/>
  <c r="I570" i="13"/>
  <c r="I608" i="13"/>
  <c r="I640" i="13"/>
  <c r="I672" i="13"/>
  <c r="I707" i="13"/>
  <c r="I782" i="13"/>
  <c r="I920" i="13"/>
  <c r="I787" i="13"/>
  <c r="I846" i="13"/>
  <c r="I761" i="13"/>
  <c r="I823" i="13"/>
  <c r="I902" i="13"/>
  <c r="I965" i="13"/>
  <c r="I809" i="13"/>
  <c r="I841" i="13"/>
  <c r="I905" i="13"/>
  <c r="I958" i="13"/>
  <c r="I985" i="13"/>
  <c r="I251" i="13"/>
  <c r="I163" i="13"/>
  <c r="I111" i="13"/>
  <c r="I15" i="13"/>
  <c r="I272" i="13"/>
  <c r="I315" i="13"/>
  <c r="I436" i="13"/>
  <c r="I468" i="13"/>
  <c r="I121" i="13"/>
  <c r="I185" i="13"/>
  <c r="I249" i="13"/>
  <c r="I357" i="13"/>
  <c r="I840" i="13"/>
  <c r="I522" i="13"/>
  <c r="I662" i="13"/>
  <c r="I754" i="13"/>
  <c r="I767" i="13"/>
  <c r="I721" i="13"/>
  <c r="I957" i="13"/>
  <c r="I865" i="13"/>
  <c r="I897" i="13"/>
  <c r="I515" i="13"/>
  <c r="I61" i="13"/>
  <c r="I232" i="13"/>
  <c r="I168" i="13"/>
  <c r="I532" i="13"/>
  <c r="I206" i="13"/>
  <c r="I167" i="13"/>
  <c r="I385" i="13"/>
  <c r="I179" i="13"/>
  <c r="I265" i="13"/>
  <c r="I191" i="13"/>
  <c r="I127" i="13"/>
  <c r="I78" i="13"/>
  <c r="I46" i="13"/>
  <c r="I17" i="13"/>
  <c r="I157" i="13"/>
  <c r="I221" i="13"/>
  <c r="I328" i="13"/>
  <c r="I403" i="13"/>
  <c r="I489" i="13"/>
  <c r="I260" i="13"/>
  <c r="I423" i="13"/>
  <c r="I390" i="13"/>
  <c r="I275" i="13"/>
  <c r="I364" i="13"/>
  <c r="I513" i="13"/>
  <c r="I426" i="13"/>
  <c r="I490" i="13"/>
  <c r="I633" i="13"/>
  <c r="I454" i="13"/>
  <c r="I614" i="13"/>
  <c r="I479" i="13"/>
  <c r="I556" i="13"/>
  <c r="I715" i="13"/>
  <c r="I758" i="13"/>
  <c r="I663" i="13"/>
  <c r="I669" i="13"/>
  <c r="I836" i="13"/>
  <c r="I792" i="13"/>
  <c r="I604" i="13"/>
  <c r="I668" i="13"/>
  <c r="I772" i="13"/>
  <c r="I774" i="13"/>
  <c r="I730" i="13"/>
  <c r="I919" i="13"/>
  <c r="I725" i="13"/>
  <c r="I757" i="13"/>
  <c r="I983" i="13"/>
  <c r="I936" i="13"/>
  <c r="I1000" i="13"/>
  <c r="I805" i="13"/>
  <c r="I837" i="13"/>
  <c r="I869" i="13"/>
  <c r="I901" i="13"/>
  <c r="I950" i="13"/>
  <c r="I914" i="13"/>
  <c r="I977" i="13"/>
  <c r="I962" i="13"/>
  <c r="I333" i="13"/>
  <c r="I45" i="13"/>
  <c r="I259" i="13"/>
  <c r="I222" i="13"/>
  <c r="I158" i="13"/>
  <c r="I398" i="13"/>
  <c r="I472" i="13"/>
  <c r="I36" i="13"/>
  <c r="I388" i="13"/>
  <c r="I256" i="13"/>
  <c r="I341" i="13"/>
  <c r="I291" i="13"/>
  <c r="I250" i="13"/>
  <c r="I252" i="13"/>
  <c r="I14" i="13"/>
  <c r="I355" i="13"/>
  <c r="I228" i="13"/>
  <c r="I164" i="13"/>
  <c r="I267" i="13"/>
  <c r="I337" i="13"/>
  <c r="I547" i="13"/>
  <c r="I561" i="13"/>
  <c r="I686" i="13"/>
  <c r="I176" i="13"/>
  <c r="I115" i="13"/>
  <c r="I197" i="13"/>
  <c r="I595" i="13"/>
  <c r="I278" i="13"/>
  <c r="I378" i="13"/>
  <c r="I667" i="13"/>
  <c r="I406" i="13"/>
  <c r="I892" i="13"/>
  <c r="I795" i="13"/>
  <c r="I988" i="13"/>
  <c r="I549" i="13"/>
  <c r="I148" i="13"/>
  <c r="I244" i="13"/>
  <c r="I211" i="13"/>
  <c r="I283" i="13"/>
  <c r="I137" i="13"/>
  <c r="I201" i="13"/>
  <c r="I271" i="13"/>
  <c r="I360" i="13"/>
  <c r="I292" i="13"/>
  <c r="I384" i="13"/>
  <c r="I351" i="13"/>
  <c r="I469" i="13"/>
  <c r="I603" i="13"/>
  <c r="I445" i="13"/>
  <c r="I708" i="13"/>
  <c r="I314" i="13"/>
  <c r="I346" i="13"/>
  <c r="I450" i="13"/>
  <c r="I507" i="13"/>
  <c r="I557" i="13"/>
  <c r="I478" i="13"/>
  <c r="I503" i="13"/>
  <c r="I786" i="13"/>
  <c r="I693" i="13"/>
  <c r="I904" i="13"/>
  <c r="I569" i="13"/>
  <c r="I634" i="13"/>
  <c r="I726" i="13"/>
  <c r="I679" i="13"/>
  <c r="I981" i="13"/>
  <c r="I670" i="13"/>
  <c r="I756" i="13"/>
  <c r="I584" i="13"/>
  <c r="I732" i="13"/>
  <c r="I875" i="13"/>
  <c r="I769" i="13"/>
  <c r="I848" i="13"/>
  <c r="I925" i="13"/>
  <c r="I989" i="13"/>
  <c r="I878" i="13"/>
  <c r="I817" i="13"/>
  <c r="I881" i="13"/>
  <c r="I913" i="13"/>
  <c r="I937" i="13"/>
  <c r="I922" i="13"/>
  <c r="I383" i="13"/>
  <c r="I195" i="13"/>
  <c r="I404" i="13"/>
  <c r="I215" i="13"/>
  <c r="I151" i="13"/>
  <c r="I93" i="13"/>
  <c r="I68" i="13"/>
  <c r="I382" i="13"/>
  <c r="I155" i="13"/>
  <c r="I130" i="13"/>
  <c r="I460" i="13"/>
  <c r="I277" i="13"/>
  <c r="I200" i="13"/>
  <c r="I136" i="13"/>
  <c r="I257" i="13"/>
  <c r="I533" i="13"/>
  <c r="I843" i="13"/>
  <c r="I748" i="13"/>
  <c r="I939" i="13"/>
  <c r="I112" i="13"/>
  <c r="I142" i="13"/>
  <c r="I300" i="13"/>
  <c r="I437" i="13"/>
  <c r="I310" i="13"/>
  <c r="I566" i="13"/>
  <c r="I582" i="13"/>
  <c r="I612" i="13"/>
  <c r="I755" i="13"/>
  <c r="I830" i="13"/>
  <c r="I845" i="13"/>
  <c r="I77" i="13"/>
  <c r="I29" i="13"/>
  <c r="I212" i="13"/>
  <c r="I564" i="13"/>
  <c r="I461" i="13"/>
  <c r="I340" i="13"/>
  <c r="I192" i="13"/>
  <c r="I94" i="13"/>
  <c r="I62" i="13"/>
  <c r="I30" i="13"/>
  <c r="I141" i="13"/>
  <c r="I205" i="13"/>
  <c r="I367" i="13"/>
  <c r="I563" i="13"/>
  <c r="I407" i="13"/>
  <c r="I439" i="13"/>
  <c r="I369" i="13"/>
  <c r="I451" i="13"/>
  <c r="I318" i="13"/>
  <c r="I350" i="13"/>
  <c r="I394" i="13"/>
  <c r="I551" i="13"/>
  <c r="I807" i="13"/>
  <c r="I558" i="13"/>
  <c r="I731" i="13"/>
  <c r="I486" i="13"/>
  <c r="I447" i="13"/>
  <c r="I510" i="13"/>
  <c r="I638" i="13"/>
  <c r="I819" i="13"/>
  <c r="I682" i="13"/>
  <c r="I718" i="13"/>
  <c r="I630" i="13"/>
  <c r="I776" i="13"/>
  <c r="I683" i="13"/>
  <c r="I980" i="13"/>
  <c r="I588" i="13"/>
  <c r="I620" i="13"/>
  <c r="I652" i="13"/>
  <c r="I739" i="13"/>
  <c r="I735" i="13"/>
  <c r="I828" i="13"/>
  <c r="I804" i="13"/>
  <c r="I855" i="13"/>
  <c r="I996" i="13"/>
  <c r="I896" i="13"/>
  <c r="I968" i="13"/>
  <c r="I789" i="13"/>
  <c r="I853" i="13"/>
  <c r="I918" i="13"/>
  <c r="I945" i="13"/>
  <c r="I994" i="13"/>
  <c r="I377" i="13"/>
  <c r="I297" i="13"/>
  <c r="I156" i="13"/>
  <c r="I500" i="13"/>
  <c r="I309" i="13"/>
  <c r="I254" i="13"/>
  <c r="I100" i="13"/>
  <c r="I512" i="13"/>
  <c r="I214" i="13"/>
  <c r="I190" i="13"/>
  <c r="I150" i="13"/>
  <c r="I126" i="13"/>
  <c r="I381" i="13"/>
  <c r="I60" i="13"/>
  <c r="I593" i="13"/>
  <c r="I269" i="13"/>
  <c r="I348" i="13"/>
  <c r="I273" i="13"/>
  <c r="I196" i="13"/>
  <c r="I132" i="13"/>
  <c r="I501" i="13"/>
  <c r="I626" i="13"/>
  <c r="I619" i="13"/>
  <c r="I505" i="13"/>
  <c r="I133" i="13"/>
  <c r="I342" i="13"/>
  <c r="I495" i="13"/>
  <c r="I706" i="13"/>
  <c r="I644" i="13"/>
  <c r="I813" i="13"/>
  <c r="I909" i="13"/>
  <c r="I409" i="13"/>
  <c r="I550" i="13"/>
  <c r="I281" i="13"/>
  <c r="I174" i="13"/>
  <c r="I91" i="13"/>
  <c r="I59" i="13"/>
  <c r="I27" i="13"/>
  <c r="I147" i="13"/>
  <c r="I752" i="13"/>
  <c r="I311" i="13"/>
  <c r="I216" i="13"/>
  <c r="I152" i="13"/>
  <c r="I90" i="13"/>
  <c r="I58" i="13"/>
  <c r="I26" i="13"/>
  <c r="I113" i="13"/>
  <c r="I241" i="13"/>
  <c r="I296" i="13"/>
  <c r="I376" i="13"/>
  <c r="I575" i="13"/>
  <c r="I317" i="13"/>
  <c r="I408" i="13"/>
  <c r="I440" i="13"/>
  <c r="I736" i="13"/>
  <c r="I480" i="13"/>
  <c r="I397" i="13"/>
  <c r="I258" i="13"/>
  <c r="I402" i="13"/>
  <c r="I589" i="13"/>
  <c r="I768" i="13"/>
  <c r="I430" i="13"/>
  <c r="I577" i="13"/>
  <c r="I455" i="13"/>
  <c r="I525" i="13"/>
  <c r="I615" i="13"/>
  <c r="I601" i="13"/>
  <c r="I698" i="13"/>
  <c r="I581" i="13"/>
  <c r="I702" i="13"/>
  <c r="I539" i="13"/>
  <c r="I637" i="13"/>
  <c r="I690" i="13"/>
  <c r="I866" i="13"/>
  <c r="I592" i="13"/>
  <c r="I624" i="13"/>
  <c r="I656" i="13"/>
  <c r="I746" i="13"/>
  <c r="I814" i="13"/>
  <c r="I784" i="13"/>
  <c r="I955" i="13"/>
  <c r="I863" i="13"/>
  <c r="I911" i="13"/>
  <c r="I971" i="13"/>
  <c r="I793" i="13"/>
  <c r="I825" i="13"/>
  <c r="I857" i="13"/>
  <c r="I889" i="13"/>
  <c r="I926" i="13"/>
  <c r="I990" i="13"/>
  <c r="I287" i="13"/>
  <c r="I138" i="13"/>
  <c r="I208" i="13"/>
  <c r="I144" i="13"/>
  <c r="I69" i="13"/>
  <c r="I239" i="13"/>
  <c r="I320" i="13"/>
  <c r="I226" i="13"/>
  <c r="I123" i="13"/>
  <c r="I318" i="12"/>
  <c r="I86" i="12"/>
  <c r="I546" i="12"/>
  <c r="I284" i="12"/>
  <c r="I535" i="12"/>
  <c r="I519" i="12"/>
  <c r="I265" i="12"/>
  <c r="I329" i="12"/>
  <c r="I470" i="12"/>
  <c r="I556" i="12"/>
  <c r="I541" i="12"/>
  <c r="I720" i="12"/>
  <c r="I893" i="12"/>
  <c r="I781" i="12"/>
  <c r="I966" i="12"/>
  <c r="I898" i="12"/>
  <c r="I961" i="12"/>
  <c r="I351" i="12"/>
  <c r="I282" i="12"/>
  <c r="I383" i="12"/>
  <c r="I214" i="12"/>
  <c r="I274" i="12"/>
  <c r="I150" i="12"/>
  <c r="I232" i="12"/>
  <c r="I161" i="12"/>
  <c r="I391" i="12"/>
  <c r="I176" i="12"/>
  <c r="I144" i="12"/>
  <c r="I82" i="12"/>
  <c r="I19" i="12"/>
  <c r="I346" i="12"/>
  <c r="I709" i="12"/>
  <c r="I291" i="12"/>
  <c r="I574" i="12"/>
  <c r="I288" i="12"/>
  <c r="I366" i="12"/>
  <c r="I432" i="12"/>
  <c r="I526" i="12"/>
  <c r="I365" i="12"/>
  <c r="I429" i="12"/>
  <c r="I578" i="12"/>
  <c r="I459" i="12"/>
  <c r="I615" i="12"/>
  <c r="I531" i="12"/>
  <c r="I449" i="12"/>
  <c r="I545" i="12"/>
  <c r="I577" i="12"/>
  <c r="I649" i="12"/>
  <c r="I645" i="12"/>
  <c r="I730" i="12"/>
  <c r="I646" i="12"/>
  <c r="I604" i="12"/>
  <c r="I705" i="12"/>
  <c r="I796" i="12"/>
  <c r="I901" i="12"/>
  <c r="I789" i="12"/>
  <c r="I726" i="12"/>
  <c r="I758" i="12"/>
  <c r="I790" i="12"/>
  <c r="I941" i="12"/>
  <c r="I892" i="12"/>
  <c r="I932" i="12"/>
  <c r="I964" i="12"/>
  <c r="I935" i="12"/>
  <c r="I806" i="12"/>
  <c r="I838" i="12"/>
  <c r="I870" i="12"/>
  <c r="I902" i="12"/>
  <c r="I223" i="12"/>
  <c r="I159" i="12"/>
  <c r="I95" i="12"/>
  <c r="I236" i="12"/>
  <c r="I73" i="12"/>
  <c r="I394" i="12"/>
  <c r="I163" i="12"/>
  <c r="I99" i="12"/>
  <c r="I52" i="12"/>
  <c r="I188" i="12"/>
  <c r="I21" i="12"/>
  <c r="I478" i="12"/>
  <c r="I121" i="12"/>
  <c r="I200" i="12"/>
  <c r="I420" i="12"/>
  <c r="I302" i="12"/>
  <c r="I341" i="12"/>
  <c r="I591" i="12"/>
  <c r="I457" i="12"/>
  <c r="I808" i="12"/>
  <c r="I254" i="12"/>
  <c r="I65" i="12"/>
  <c r="I217" i="12"/>
  <c r="I287" i="12"/>
  <c r="I38" i="12"/>
  <c r="I368" i="12"/>
  <c r="I443" i="12"/>
  <c r="I832" i="12"/>
  <c r="I784" i="12"/>
  <c r="I323" i="12"/>
  <c r="I637" i="12"/>
  <c r="I650" i="12"/>
  <c r="I500" i="12"/>
  <c r="I689" i="12"/>
  <c r="I398" i="12"/>
  <c r="I249" i="12"/>
  <c r="I345" i="12"/>
  <c r="I520" i="12"/>
  <c r="I518" i="12"/>
  <c r="I681" i="12"/>
  <c r="I658" i="12"/>
  <c r="I715" i="12"/>
  <c r="I805" i="12"/>
  <c r="I616" i="12"/>
  <c r="I680" i="12"/>
  <c r="I756" i="12"/>
  <c r="I735" i="12"/>
  <c r="I799" i="12"/>
  <c r="I845" i="12"/>
  <c r="I947" i="12"/>
  <c r="I950" i="12"/>
  <c r="I818" i="12"/>
  <c r="I883" i="12"/>
  <c r="I978" i="12"/>
  <c r="I482" i="12"/>
  <c r="I307" i="12"/>
  <c r="I61" i="12"/>
  <c r="I362" i="12"/>
  <c r="I27" i="12"/>
  <c r="I315" i="12"/>
  <c r="I129" i="12"/>
  <c r="I106" i="12"/>
  <c r="I84" i="12"/>
  <c r="I542" i="12"/>
  <c r="I210" i="12"/>
  <c r="I181" i="12"/>
  <c r="I32" i="12"/>
  <c r="I370" i="12"/>
  <c r="I206" i="12"/>
  <c r="I273" i="12"/>
  <c r="I338" i="12"/>
  <c r="I629" i="12"/>
  <c r="I448" i="12"/>
  <c r="I277" i="12"/>
  <c r="I739" i="12"/>
  <c r="I467" i="12"/>
  <c r="I674" i="12"/>
  <c r="I721" i="12"/>
  <c r="I741" i="12"/>
  <c r="I192" i="12"/>
  <c r="I490" i="12"/>
  <c r="I327" i="12"/>
  <c r="I381" i="12"/>
  <c r="I413" i="12"/>
  <c r="I659" i="12"/>
  <c r="I497" i="12"/>
  <c r="I561" i="12"/>
  <c r="I744" i="12"/>
  <c r="I809" i="12"/>
  <c r="I909" i="12"/>
  <c r="I951" i="12"/>
  <c r="I887" i="12"/>
  <c r="I294" i="12"/>
  <c r="I183" i="12"/>
  <c r="I167" i="12"/>
  <c r="I119" i="12"/>
  <c r="I103" i="12"/>
  <c r="I296" i="12"/>
  <c r="I256" i="12"/>
  <c r="I693" i="12"/>
  <c r="I11" i="12"/>
  <c r="I374" i="12"/>
  <c r="I213" i="12"/>
  <c r="I178" i="12"/>
  <c r="I16" i="12"/>
  <c r="I322" i="12"/>
  <c r="I575" i="12"/>
  <c r="I83" i="12"/>
  <c r="I60" i="12"/>
  <c r="I64" i="12"/>
  <c r="I407" i="12"/>
  <c r="I309" i="12"/>
  <c r="I521" i="12"/>
  <c r="I670" i="12"/>
  <c r="I706" i="12"/>
  <c r="I785" i="12"/>
  <c r="I817" i="12"/>
  <c r="I970" i="12"/>
  <c r="I408" i="12"/>
  <c r="I738" i="12"/>
  <c r="I30" i="12"/>
  <c r="I384" i="12"/>
  <c r="I568" i="12"/>
  <c r="I695" i="12"/>
  <c r="I725" i="12"/>
  <c r="I257" i="12"/>
  <c r="I289" i="12"/>
  <c r="I454" i="12"/>
  <c r="I617" i="12"/>
  <c r="I755" i="12"/>
  <c r="I852" i="12"/>
  <c r="I683" i="12"/>
  <c r="I762" i="12"/>
  <c r="I745" i="12"/>
  <c r="I743" i="12"/>
  <c r="I813" i="12"/>
  <c r="I921" i="12"/>
  <c r="I985" i="12"/>
  <c r="I930" i="12"/>
  <c r="I995" i="12"/>
  <c r="I53" i="12"/>
  <c r="I171" i="12"/>
  <c r="I107" i="12"/>
  <c r="I158" i="12"/>
  <c r="I80" i="12"/>
  <c r="I483" i="12"/>
  <c r="I165" i="12"/>
  <c r="I300" i="12"/>
  <c r="I380" i="12"/>
  <c r="I752" i="12"/>
  <c r="I936" i="12"/>
  <c r="I968" i="12"/>
  <c r="I903" i="12"/>
  <c r="I1000" i="12"/>
  <c r="I264" i="12"/>
  <c r="I191" i="12"/>
  <c r="I127" i="12"/>
  <c r="I276" i="12"/>
  <c r="I41" i="12"/>
  <c r="I194" i="12"/>
  <c r="I12" i="12"/>
  <c r="I324" i="12"/>
  <c r="I31" i="12"/>
  <c r="I475" i="12"/>
  <c r="I78" i="12"/>
  <c r="I46" i="12"/>
  <c r="I731" i="12"/>
  <c r="I625" i="12"/>
  <c r="I583" i="12"/>
  <c r="I298" i="12"/>
  <c r="I379" i="12"/>
  <c r="I436" i="12"/>
  <c r="I589" i="12"/>
  <c r="I295" i="12"/>
  <c r="I446" i="12"/>
  <c r="I551" i="12"/>
  <c r="I369" i="12"/>
  <c r="I433" i="12"/>
  <c r="I579" i="12"/>
  <c r="I558" i="12"/>
  <c r="I627" i="12"/>
  <c r="I724" i="12"/>
  <c r="I504" i="12"/>
  <c r="I538" i="12"/>
  <c r="I453" i="12"/>
  <c r="I517" i="12"/>
  <c r="I581" i="12"/>
  <c r="I831" i="12"/>
  <c r="I703" i="12"/>
  <c r="I844" i="12"/>
  <c r="I640" i="12"/>
  <c r="I713" i="12"/>
  <c r="I727" i="12"/>
  <c r="I791" i="12"/>
  <c r="I949" i="12"/>
  <c r="I939" i="12"/>
  <c r="I971" i="12"/>
  <c r="I872" i="12"/>
  <c r="I942" i="12"/>
  <c r="I810" i="12"/>
  <c r="I842" i="12"/>
  <c r="I874" i="12"/>
  <c r="I937" i="12"/>
  <c r="I997" i="12"/>
  <c r="I907" i="12"/>
  <c r="I962" i="12"/>
  <c r="I339" i="12"/>
  <c r="I37" i="12"/>
  <c r="I427" i="12"/>
  <c r="I139" i="12"/>
  <c r="I177" i="12"/>
  <c r="I148" i="12"/>
  <c r="I118" i="12"/>
  <c r="I228" i="12"/>
  <c r="I72" i="12"/>
  <c r="I442" i="12"/>
  <c r="I116" i="12"/>
  <c r="I275" i="12"/>
  <c r="I149" i="12"/>
  <c r="I114" i="12"/>
  <c r="I40" i="12"/>
  <c r="I43" i="12"/>
  <c r="I231" i="12"/>
  <c r="I190" i="12"/>
  <c r="I59" i="12"/>
  <c r="I422" i="12"/>
  <c r="I166" i="12"/>
  <c r="I201" i="12"/>
  <c r="I157" i="12"/>
  <c r="I124" i="12"/>
  <c r="I410" i="12"/>
  <c r="I269" i="12"/>
  <c r="I437" i="12"/>
  <c r="I908" i="12"/>
  <c r="I28" i="12"/>
  <c r="I108" i="12"/>
  <c r="I281" i="12"/>
  <c r="I377" i="12"/>
  <c r="I474" i="12"/>
  <c r="I603" i="12"/>
  <c r="I863" i="12"/>
  <c r="I882" i="12"/>
  <c r="I258" i="12"/>
  <c r="I155" i="12"/>
  <c r="I196" i="12"/>
  <c r="I255" i="12"/>
  <c r="I395" i="12"/>
  <c r="I283" i="12"/>
  <c r="I240" i="12"/>
  <c r="I160" i="12"/>
  <c r="I96" i="12"/>
  <c r="I66" i="12"/>
  <c r="I303" i="12"/>
  <c r="I382" i="12"/>
  <c r="I328" i="12"/>
  <c r="I435" i="12"/>
  <c r="I451" i="12"/>
  <c r="I252" i="12"/>
  <c r="I439" i="12"/>
  <c r="I682" i="12"/>
  <c r="I655" i="12"/>
  <c r="I512" i="12"/>
  <c r="I400" i="12"/>
  <c r="I462" i="12"/>
  <c r="I786" i="12"/>
  <c r="I285" i="12"/>
  <c r="I349" i="12"/>
  <c r="I445" i="12"/>
  <c r="I498" i="12"/>
  <c r="I587" i="12"/>
  <c r="I816" i="12"/>
  <c r="I536" i="12"/>
  <c r="I567" i="12"/>
  <c r="I465" i="12"/>
  <c r="I529" i="12"/>
  <c r="I610" i="12"/>
  <c r="I723" i="12"/>
  <c r="I606" i="12"/>
  <c r="I696" i="12"/>
  <c r="I685" i="12"/>
  <c r="I588" i="12"/>
  <c r="I620" i="12"/>
  <c r="I652" i="12"/>
  <c r="I684" i="12"/>
  <c r="I737" i="12"/>
  <c r="I764" i="12"/>
  <c r="I757" i="12"/>
  <c r="I821" i="12"/>
  <c r="I742" i="12"/>
  <c r="I774" i="12"/>
  <c r="I836" i="12"/>
  <c r="I900" i="12"/>
  <c r="I973" i="12"/>
  <c r="I916" i="12"/>
  <c r="I948" i="12"/>
  <c r="I980" i="12"/>
  <c r="I919" i="12"/>
  <c r="I983" i="12"/>
  <c r="I822" i="12"/>
  <c r="I920" i="12"/>
  <c r="I952" i="12"/>
  <c r="I984" i="12"/>
  <c r="I657" i="12"/>
  <c r="I239" i="12"/>
  <c r="I215" i="12"/>
  <c r="I199" i="12"/>
  <c r="I151" i="12"/>
  <c r="I135" i="12"/>
  <c r="I426" i="12"/>
  <c r="I89" i="12"/>
  <c r="I25" i="12"/>
  <c r="I195" i="12"/>
  <c r="I131" i="12"/>
  <c r="I197" i="12"/>
  <c r="I162" i="12"/>
  <c r="I36" i="12"/>
  <c r="I94" i="12"/>
  <c r="I63" i="12"/>
  <c r="I169" i="12"/>
  <c r="I164" i="12"/>
  <c r="I623" i="12"/>
  <c r="I145" i="12"/>
  <c r="I92" i="12"/>
  <c r="I48" i="12"/>
  <c r="I235" i="12"/>
  <c r="I137" i="12"/>
  <c r="I93" i="12"/>
  <c r="I602" i="12"/>
  <c r="I373" i="12"/>
  <c r="I585" i="12"/>
  <c r="I814" i="12"/>
  <c r="I101" i="12"/>
  <c r="I491" i="12"/>
  <c r="I525" i="12"/>
  <c r="I677" i="12"/>
  <c r="I812" i="12"/>
  <c r="I897" i="12"/>
  <c r="I982" i="12"/>
  <c r="I850" i="12"/>
  <c r="I915" i="12"/>
  <c r="I598" i="12"/>
  <c r="I250" i="12"/>
  <c r="I29" i="12"/>
  <c r="I219" i="12"/>
  <c r="I244" i="12"/>
  <c r="I272" i="12"/>
  <c r="I332" i="12"/>
  <c r="I280" i="12"/>
  <c r="I62" i="12"/>
  <c r="I306" i="12"/>
  <c r="I476" i="12"/>
  <c r="I259" i="12"/>
  <c r="I471" i="12"/>
  <c r="I334" i="12"/>
  <c r="I414" i="12"/>
  <c r="I487" i="12"/>
  <c r="I225" i="12"/>
  <c r="I321" i="12"/>
  <c r="I353" i="12"/>
  <c r="I385" i="12"/>
  <c r="I417" i="12"/>
  <c r="I456" i="12"/>
  <c r="I534" i="12"/>
  <c r="I722" i="12"/>
  <c r="I675" i="12"/>
  <c r="I641" i="12"/>
  <c r="I499" i="12"/>
  <c r="I746" i="12"/>
  <c r="I565" i="12"/>
  <c r="I700" i="12"/>
  <c r="I614" i="12"/>
  <c r="I592" i="12"/>
  <c r="I656" i="12"/>
  <c r="I688" i="12"/>
  <c r="I840" i="12"/>
  <c r="I772" i="12"/>
  <c r="I824" i="12"/>
  <c r="I848" i="12"/>
  <c r="I859" i="12"/>
  <c r="I837" i="12"/>
  <c r="I843" i="12"/>
  <c r="I917" i="12"/>
  <c r="I981" i="12"/>
  <c r="I926" i="12"/>
  <c r="I958" i="12"/>
  <c r="I826" i="12"/>
  <c r="I890" i="12"/>
  <c r="I953" i="12"/>
  <c r="I891" i="12"/>
  <c r="I564" i="12"/>
  <c r="I371" i="12"/>
  <c r="I292" i="12"/>
  <c r="I18" i="12"/>
  <c r="I344" i="12"/>
  <c r="I35" i="12"/>
  <c r="I260" i="12"/>
  <c r="I88" i="12"/>
  <c r="I154" i="12"/>
  <c r="I571" i="12"/>
  <c r="I444" i="12"/>
  <c r="I56" i="12"/>
  <c r="I24" i="12"/>
  <c r="I91" i="12"/>
  <c r="I68" i="12"/>
  <c r="I47" i="12"/>
  <c r="I312" i="12"/>
  <c r="I226" i="12"/>
  <c r="I450" i="12"/>
  <c r="I378" i="12"/>
  <c r="I747" i="12"/>
  <c r="I316" i="12"/>
  <c r="I671" i="12"/>
  <c r="I835" i="12"/>
  <c r="I314" i="12"/>
  <c r="I222" i="12"/>
  <c r="I76" i="12"/>
  <c r="I9" i="12"/>
  <c r="I423" i="12"/>
  <c r="I710" i="12"/>
  <c r="I647" i="12"/>
  <c r="I605" i="12"/>
  <c r="I461" i="12"/>
  <c r="I557" i="12"/>
  <c r="I599" i="12"/>
  <c r="I678" i="12"/>
  <c r="I793" i="12"/>
  <c r="I749" i="12"/>
  <c r="I440" i="12"/>
  <c r="I113" i="12"/>
  <c r="I869" i="12"/>
  <c r="I156" i="12"/>
  <c r="I75" i="12"/>
  <c r="I184" i="12"/>
  <c r="I152" i="12"/>
  <c r="I90" i="12"/>
  <c r="I26" i="12"/>
  <c r="I331" i="12"/>
  <c r="I618" i="12"/>
  <c r="I480" i="12"/>
  <c r="I266" i="12"/>
  <c r="I355" i="12"/>
  <c r="I503" i="12"/>
  <c r="I532" i="12"/>
  <c r="I352" i="12"/>
  <c r="I229" i="12"/>
  <c r="I293" i="12"/>
  <c r="I357" i="12"/>
  <c r="I732" i="12"/>
  <c r="I523" i="12"/>
  <c r="I593" i="12"/>
  <c r="I679" i="12"/>
  <c r="I472" i="12"/>
  <c r="I550" i="12"/>
  <c r="I506" i="12"/>
  <c r="I778" i="12"/>
  <c r="I473" i="12"/>
  <c r="I537" i="12"/>
  <c r="I635" i="12"/>
  <c r="I776" i="12"/>
  <c r="I631" i="12"/>
  <c r="I880" i="12"/>
  <c r="I690" i="12"/>
  <c r="I787" i="12"/>
  <c r="I621" i="12"/>
  <c r="I628" i="12"/>
  <c r="I753" i="12"/>
  <c r="I773" i="12"/>
  <c r="I876" i="12"/>
  <c r="I927" i="12"/>
  <c r="I959" i="12"/>
  <c r="I991" i="12"/>
  <c r="I830" i="12"/>
  <c r="I862" i="12"/>
  <c r="I938" i="12"/>
  <c r="I387" i="12"/>
  <c r="I81" i="12"/>
  <c r="I343" i="12"/>
  <c r="I522" i="12"/>
  <c r="I133" i="12"/>
  <c r="I98" i="12"/>
  <c r="I202" i="12"/>
  <c r="I514" i="12"/>
  <c r="I180" i="12"/>
  <c r="I100" i="12"/>
  <c r="I204" i="12"/>
  <c r="I170" i="12"/>
  <c r="I67" i="12"/>
  <c r="I717" i="12"/>
  <c r="I390" i="12"/>
  <c r="I146" i="12"/>
  <c r="I117" i="12"/>
  <c r="I507" i="12"/>
  <c r="I221" i="12"/>
  <c r="I122" i="12"/>
  <c r="I127" i="11"/>
  <c r="I83" i="11"/>
  <c r="I26" i="11"/>
  <c r="I36" i="11"/>
  <c r="I33" i="11"/>
  <c r="I23" i="11"/>
  <c r="I55" i="11"/>
  <c r="I56" i="11"/>
  <c r="I252" i="11"/>
  <c r="I402" i="11"/>
  <c r="I54" i="11"/>
  <c r="I218" i="11"/>
  <c r="I73" i="11"/>
  <c r="I222" i="11"/>
  <c r="I216" i="11"/>
  <c r="I50" i="11"/>
  <c r="I178" i="11"/>
  <c r="I30" i="11"/>
  <c r="I248" i="11"/>
  <c r="I45" i="11"/>
  <c r="I91" i="11"/>
  <c r="I247" i="11"/>
  <c r="I40" i="11"/>
  <c r="I185" i="11"/>
  <c r="I298" i="11"/>
  <c r="I102" i="11"/>
  <c r="I160" i="11"/>
  <c r="I224" i="11"/>
  <c r="I291" i="11"/>
  <c r="I121" i="11"/>
  <c r="I172" i="11"/>
  <c r="I57" i="11"/>
  <c r="I197" i="11"/>
  <c r="I92" i="11"/>
  <c r="I63" i="11"/>
  <c r="I299" i="11"/>
  <c r="I181" i="11"/>
  <c r="I187" i="11"/>
  <c r="I475" i="11"/>
  <c r="I385" i="11"/>
  <c r="I317" i="11"/>
  <c r="I381" i="11"/>
  <c r="I576" i="11"/>
  <c r="I908" i="11"/>
  <c r="I645" i="11"/>
  <c r="I729" i="11"/>
  <c r="I750" i="11"/>
  <c r="I108" i="11"/>
  <c r="I110" i="11"/>
  <c r="I257" i="11"/>
  <c r="I255" i="11"/>
  <c r="I407" i="11"/>
  <c r="I284" i="11"/>
  <c r="I583" i="11"/>
  <c r="I349" i="11"/>
  <c r="I495" i="11"/>
  <c r="I490" i="11"/>
  <c r="I530" i="11"/>
  <c r="I613" i="11"/>
  <c r="I534" i="11"/>
  <c r="I682" i="11"/>
  <c r="I236" i="11"/>
  <c r="I400" i="11"/>
  <c r="I174" i="11"/>
  <c r="I265" i="11"/>
  <c r="I297" i="11"/>
  <c r="I696" i="11"/>
  <c r="I207" i="11"/>
  <c r="I609" i="11"/>
  <c r="I179" i="11"/>
  <c r="I442" i="11"/>
  <c r="I479" i="11"/>
  <c r="I531" i="11"/>
  <c r="I378" i="11"/>
  <c r="I763" i="11"/>
  <c r="I617" i="11"/>
  <c r="I375" i="11"/>
  <c r="I511" i="11"/>
  <c r="I684" i="11"/>
  <c r="I806" i="11"/>
  <c r="I312" i="11"/>
  <c r="I376" i="11"/>
  <c r="I439" i="11"/>
  <c r="I691" i="11"/>
  <c r="I363" i="11"/>
  <c r="I463" i="11"/>
  <c r="I276" i="11"/>
  <c r="I340" i="11"/>
  <c r="I415" i="11"/>
  <c r="I502" i="11"/>
  <c r="I310" i="11"/>
  <c r="I342" i="11"/>
  <c r="I374" i="11"/>
  <c r="I391" i="11"/>
  <c r="I480" i="11"/>
  <c r="I575" i="11"/>
  <c r="I483" i="11"/>
  <c r="I596" i="11"/>
  <c r="I667" i="11"/>
  <c r="I510" i="11"/>
  <c r="I880" i="11"/>
  <c r="I523" i="11"/>
  <c r="I703" i="11"/>
  <c r="I393" i="11"/>
  <c r="I425" i="11"/>
  <c r="I457" i="11"/>
  <c r="I489" i="11"/>
  <c r="I521" i="11"/>
  <c r="I579" i="11"/>
  <c r="I683" i="11"/>
  <c r="I819" i="11"/>
  <c r="I643" i="11"/>
  <c r="I884" i="11"/>
  <c r="I595" i="11"/>
  <c r="I659" i="11"/>
  <c r="I808" i="11"/>
  <c r="I635" i="11"/>
  <c r="I975" i="11"/>
  <c r="I562" i="11"/>
  <c r="I594" i="11"/>
  <c r="I633" i="11"/>
  <c r="I711" i="11"/>
  <c r="I973" i="11"/>
  <c r="I713" i="11"/>
  <c r="I854" i="11"/>
  <c r="I897" i="11"/>
  <c r="I646" i="11"/>
  <c r="I678" i="11"/>
  <c r="I710" i="11"/>
  <c r="I860" i="11"/>
  <c r="I936" i="11"/>
  <c r="I843" i="11"/>
  <c r="I749" i="11"/>
  <c r="I781" i="11"/>
  <c r="I813" i="11"/>
  <c r="I845" i="11"/>
  <c r="I875" i="11"/>
  <c r="I933" i="11"/>
  <c r="I900" i="11"/>
  <c r="I960" i="11"/>
  <c r="I944" i="11"/>
  <c r="I894" i="11"/>
  <c r="I926" i="11"/>
  <c r="I958" i="11"/>
  <c r="I990" i="11"/>
  <c r="I24" i="11"/>
  <c r="I130" i="11"/>
  <c r="I518" i="11"/>
  <c r="I89" i="11"/>
  <c r="I142" i="11"/>
  <c r="I230" i="11"/>
  <c r="I78" i="11"/>
  <c r="I134" i="11"/>
  <c r="I69" i="11"/>
  <c r="I72" i="11"/>
  <c r="I194" i="11"/>
  <c r="I8" i="11"/>
  <c r="I71" i="11"/>
  <c r="I258" i="11"/>
  <c r="I274" i="11"/>
  <c r="I270" i="11"/>
  <c r="I383" i="11"/>
  <c r="I148" i="11"/>
  <c r="I212" i="11"/>
  <c r="I139" i="11"/>
  <c r="I203" i="11"/>
  <c r="I266" i="11"/>
  <c r="I351" i="11"/>
  <c r="I685" i="11"/>
  <c r="I471" i="11"/>
  <c r="I303" i="11"/>
  <c r="I443" i="11"/>
  <c r="I776" i="11"/>
  <c r="I499" i="11"/>
  <c r="I272" i="11"/>
  <c r="I336" i="11"/>
  <c r="I399" i="11"/>
  <c r="I917" i="11"/>
  <c r="I387" i="11"/>
  <c r="I567" i="11"/>
  <c r="I300" i="11"/>
  <c r="I364" i="11"/>
  <c r="I444" i="11"/>
  <c r="I700" i="11"/>
  <c r="I388" i="11"/>
  <c r="I560" i="11"/>
  <c r="I423" i="11"/>
  <c r="I589" i="11"/>
  <c r="I851" i="11"/>
  <c r="I709" i="11"/>
  <c r="I539" i="11"/>
  <c r="I834" i="11"/>
  <c r="I501" i="11"/>
  <c r="I533" i="11"/>
  <c r="I611" i="11"/>
  <c r="I844" i="11"/>
  <c r="I956" i="11"/>
  <c r="I863" i="11"/>
  <c r="I721" i="11"/>
  <c r="I542" i="11"/>
  <c r="I606" i="11"/>
  <c r="I746" i="11"/>
  <c r="I732" i="11"/>
  <c r="I708" i="11"/>
  <c r="I626" i="11"/>
  <c r="I658" i="11"/>
  <c r="I722" i="11"/>
  <c r="I775" i="11"/>
  <c r="I803" i="11"/>
  <c r="I947" i="11"/>
  <c r="I855" i="11"/>
  <c r="I879" i="11"/>
  <c r="I793" i="11"/>
  <c r="I825" i="11"/>
  <c r="I857" i="11"/>
  <c r="I967" i="11"/>
  <c r="I987" i="11"/>
  <c r="I887" i="11"/>
  <c r="I906" i="11"/>
  <c r="I107" i="11"/>
  <c r="I313" i="11"/>
  <c r="I42" i="11"/>
  <c r="I34" i="11"/>
  <c r="I150" i="11"/>
  <c r="I10" i="11"/>
  <c r="I263" i="11"/>
  <c r="I7" i="11"/>
  <c r="I141" i="11"/>
  <c r="I210" i="11"/>
  <c r="I43" i="11"/>
  <c r="I75" i="11"/>
  <c r="I128" i="11"/>
  <c r="I192" i="11"/>
  <c r="I260" i="11"/>
  <c r="I140" i="11"/>
  <c r="I204" i="11"/>
  <c r="I840" i="11"/>
  <c r="I438" i="11"/>
  <c r="I98" i="11"/>
  <c r="I175" i="11"/>
  <c r="I239" i="11"/>
  <c r="I282" i="11"/>
  <c r="I412" i="11"/>
  <c r="I290" i="11"/>
  <c r="I440" i="11"/>
  <c r="I403" i="11"/>
  <c r="I308" i="11"/>
  <c r="I372" i="11"/>
  <c r="I446" i="11"/>
  <c r="I707" i="11"/>
  <c r="I326" i="11"/>
  <c r="I390" i="11"/>
  <c r="I430" i="11"/>
  <c r="I599" i="11"/>
  <c r="I522" i="11"/>
  <c r="I632" i="11"/>
  <c r="I621" i="11"/>
  <c r="I728" i="11"/>
  <c r="I892" i="11"/>
  <c r="I790" i="11"/>
  <c r="I546" i="11"/>
  <c r="I610" i="11"/>
  <c r="I715" i="11"/>
  <c r="I630" i="11"/>
  <c r="I662" i="11"/>
  <c r="I694" i="11"/>
  <c r="I782" i="11"/>
  <c r="I810" i="11"/>
  <c r="I862" i="11"/>
  <c r="I881" i="11"/>
  <c r="I765" i="11"/>
  <c r="I829" i="11"/>
  <c r="I861" i="11"/>
  <c r="I976" i="11"/>
  <c r="I989" i="11"/>
  <c r="I985" i="11"/>
  <c r="I942" i="11"/>
  <c r="I974" i="11"/>
  <c r="I215" i="11"/>
  <c r="I271" i="11"/>
  <c r="I689" i="11"/>
  <c r="I766" i="11"/>
  <c r="I743" i="11"/>
  <c r="I125" i="11"/>
  <c r="I226" i="11"/>
  <c r="I251" i="11"/>
  <c r="I37" i="11"/>
  <c r="I315" i="11"/>
  <c r="I52" i="11"/>
  <c r="I199" i="11"/>
  <c r="I427" i="11"/>
  <c r="I322" i="11"/>
  <c r="I77" i="11"/>
  <c r="I144" i="11"/>
  <c r="I208" i="11"/>
  <c r="I701" i="11"/>
  <c r="I532" i="11"/>
  <c r="I552" i="11"/>
  <c r="I901" i="11"/>
  <c r="I431" i="11"/>
  <c r="I384" i="11"/>
  <c r="I536" i="11"/>
  <c r="I371" i="11"/>
  <c r="I432" i="11"/>
  <c r="I398" i="11"/>
  <c r="I487" i="11"/>
  <c r="I747" i="11"/>
  <c r="I603" i="11"/>
  <c r="I528" i="11"/>
  <c r="I717" i="11"/>
  <c r="I397" i="11"/>
  <c r="I461" i="11"/>
  <c r="I525" i="11"/>
  <c r="I597" i="11"/>
  <c r="I693" i="11"/>
  <c r="I820" i="11"/>
  <c r="I669" i="11"/>
  <c r="I896" i="11"/>
  <c r="I660" i="11"/>
  <c r="I827" i="11"/>
  <c r="I598" i="11"/>
  <c r="I640" i="11"/>
  <c r="I779" i="11"/>
  <c r="I924" i="11"/>
  <c r="I650" i="11"/>
  <c r="I714" i="11"/>
  <c r="I830" i="11"/>
  <c r="I945" i="11"/>
  <c r="I850" i="11"/>
  <c r="I753" i="11"/>
  <c r="I849" i="11"/>
  <c r="I882" i="11"/>
  <c r="I913" i="11"/>
  <c r="I951" i="11"/>
  <c r="I293" i="11"/>
  <c r="I14" i="11"/>
  <c r="I126" i="11"/>
  <c r="I242" i="11"/>
  <c r="I68" i="11"/>
  <c r="I327" i="11"/>
  <c r="I307" i="11"/>
  <c r="I64" i="11"/>
  <c r="I138" i="11"/>
  <c r="I214" i="11"/>
  <c r="I44" i="11"/>
  <c r="I329" i="11"/>
  <c r="I70" i="11"/>
  <c r="I109" i="11"/>
  <c r="I345" i="11"/>
  <c r="I65" i="11"/>
  <c r="I190" i="11"/>
  <c r="I35" i="11"/>
  <c r="I67" i="11"/>
  <c r="I118" i="11"/>
  <c r="I164" i="11"/>
  <c r="I228" i="11"/>
  <c r="I394" i="11"/>
  <c r="I136" i="11"/>
  <c r="I200" i="11"/>
  <c r="I267" i="11"/>
  <c r="I580" i="11"/>
  <c r="I202" i="11"/>
  <c r="I269" i="11"/>
  <c r="I323" i="11"/>
  <c r="I82" i="11"/>
  <c r="I145" i="11"/>
  <c r="I209" i="11"/>
  <c r="I311" i="11"/>
  <c r="I131" i="11"/>
  <c r="I195" i="11"/>
  <c r="I259" i="11"/>
  <c r="I514" i="11"/>
  <c r="I561" i="11"/>
  <c r="I563" i="11"/>
  <c r="I436" i="11"/>
  <c r="I414" i="11"/>
  <c r="I294" i="11"/>
  <c r="I392" i="11"/>
  <c r="I716" i="11"/>
  <c r="I451" i="11"/>
  <c r="I264" i="11"/>
  <c r="I328" i="11"/>
  <c r="I395" i="11"/>
  <c r="I544" i="11"/>
  <c r="I852" i="11"/>
  <c r="I379" i="11"/>
  <c r="I557" i="11"/>
  <c r="I292" i="11"/>
  <c r="I356" i="11"/>
  <c r="I434" i="11"/>
  <c r="I584" i="11"/>
  <c r="I318" i="11"/>
  <c r="I350" i="11"/>
  <c r="I382" i="11"/>
  <c r="I527" i="11"/>
  <c r="I416" i="11"/>
  <c r="I494" i="11"/>
  <c r="I585" i="11"/>
  <c r="I812" i="11"/>
  <c r="I508" i="11"/>
  <c r="I623" i="11"/>
  <c r="I705" i="11"/>
  <c r="I537" i="11"/>
  <c r="I932" i="11"/>
  <c r="I541" i="11"/>
  <c r="I760" i="11"/>
  <c r="I401" i="11"/>
  <c r="I433" i="11"/>
  <c r="I465" i="11"/>
  <c r="I497" i="11"/>
  <c r="I529" i="11"/>
  <c r="I604" i="11"/>
  <c r="I695" i="11"/>
  <c r="I824" i="11"/>
  <c r="I671" i="11"/>
  <c r="I953" i="11"/>
  <c r="I620" i="11"/>
  <c r="I673" i="11"/>
  <c r="I858" i="11"/>
  <c r="I675" i="11"/>
  <c r="I538" i="11"/>
  <c r="I570" i="11"/>
  <c r="I602" i="11"/>
  <c r="I647" i="11"/>
  <c r="I736" i="11"/>
  <c r="I725" i="11"/>
  <c r="I783" i="11"/>
  <c r="I727" i="11"/>
  <c r="I931" i="11"/>
  <c r="I784" i="11"/>
  <c r="I981" i="11"/>
  <c r="I654" i="11"/>
  <c r="I686" i="11"/>
  <c r="I718" i="11"/>
  <c r="I768" i="11"/>
  <c r="I846" i="11"/>
  <c r="I957" i="11"/>
  <c r="I916" i="11"/>
  <c r="I848" i="11"/>
  <c r="I955" i="11"/>
  <c r="I868" i="11"/>
  <c r="I757" i="11"/>
  <c r="I789" i="11"/>
  <c r="I821" i="11"/>
  <c r="I853" i="11"/>
  <c r="I883" i="11"/>
  <c r="I948" i="11"/>
  <c r="I940" i="11"/>
  <c r="I928" i="11"/>
  <c r="I980" i="11"/>
  <c r="I972" i="11"/>
  <c r="I902" i="11"/>
  <c r="I934" i="11"/>
  <c r="I966" i="11"/>
  <c r="I998" i="11"/>
  <c r="I49" i="11"/>
  <c r="I11" i="11"/>
  <c r="I832" i="11"/>
  <c r="I823" i="11"/>
  <c r="I198" i="11"/>
  <c r="I76" i="11"/>
  <c r="I191" i="11"/>
  <c r="I137" i="11"/>
  <c r="I201" i="11"/>
  <c r="I357" i="11"/>
  <c r="I628" i="11"/>
  <c r="I437" i="11"/>
  <c r="I574" i="11"/>
  <c r="I755" i="11"/>
  <c r="I80" i="11"/>
  <c r="I105" i="11"/>
  <c r="I147" i="11"/>
  <c r="I386" i="11"/>
  <c r="I330" i="11"/>
  <c r="I500" i="11"/>
  <c r="I408" i="11"/>
  <c r="I573" i="11"/>
  <c r="I963" i="11"/>
  <c r="I484" i="11"/>
  <c r="I409" i="11"/>
  <c r="I505" i="11"/>
  <c r="I653" i="11"/>
  <c r="I712" i="11"/>
  <c r="I794" i="11"/>
  <c r="I165" i="11"/>
  <c r="I41" i="11"/>
  <c r="I166" i="11"/>
  <c r="I22" i="11"/>
  <c r="I173" i="11"/>
  <c r="I62" i="11"/>
  <c r="I19" i="11"/>
  <c r="I95" i="11"/>
  <c r="I157" i="11"/>
  <c r="I306" i="11"/>
  <c r="I123" i="11"/>
  <c r="I17" i="11"/>
  <c r="I85" i="11"/>
  <c r="I152" i="11"/>
  <c r="I997" i="11"/>
  <c r="I229" i="11"/>
  <c r="I16" i="11"/>
  <c r="I47" i="11"/>
  <c r="I79" i="11"/>
  <c r="I129" i="11"/>
  <c r="I193" i="11"/>
  <c r="I281" i="11"/>
  <c r="I112" i="11"/>
  <c r="I167" i="11"/>
  <c r="I231" i="11"/>
  <c r="I285" i="11"/>
  <c r="I872" i="11"/>
  <c r="I234" i="11"/>
  <c r="I277" i="11"/>
  <c r="I454" i="11"/>
  <c r="I106" i="11"/>
  <c r="I176" i="11"/>
  <c r="I240" i="11"/>
  <c r="I354" i="11"/>
  <c r="I155" i="11"/>
  <c r="I219" i="11"/>
  <c r="I295" i="11"/>
  <c r="I468" i="11"/>
  <c r="I422" i="11"/>
  <c r="I337" i="11"/>
  <c r="I549" i="11"/>
  <c r="I452" i="11"/>
  <c r="I343" i="11"/>
  <c r="I456" i="11"/>
  <c r="I543" i="11"/>
  <c r="I504" i="11"/>
  <c r="I288" i="11"/>
  <c r="I352" i="11"/>
  <c r="I410" i="11"/>
  <c r="I587" i="11"/>
  <c r="I339" i="11"/>
  <c r="I418" i="11"/>
  <c r="I724" i="11"/>
  <c r="I316" i="11"/>
  <c r="I380" i="11"/>
  <c r="I459" i="11"/>
  <c r="I301" i="11"/>
  <c r="I333" i="11"/>
  <c r="I365" i="11"/>
  <c r="I419" i="11"/>
  <c r="I593" i="11"/>
  <c r="I448" i="11"/>
  <c r="I526" i="11"/>
  <c r="I619" i="11"/>
  <c r="I968" i="11"/>
  <c r="I553" i="11"/>
  <c r="I641" i="11"/>
  <c r="I838" i="11"/>
  <c r="I737" i="11"/>
  <c r="I491" i="11"/>
  <c r="I627" i="11"/>
  <c r="I873" i="11"/>
  <c r="I413" i="11"/>
  <c r="I445" i="11"/>
  <c r="I477" i="11"/>
  <c r="I509" i="11"/>
  <c r="I547" i="11"/>
  <c r="I655" i="11"/>
  <c r="I731" i="11"/>
  <c r="I600" i="11"/>
  <c r="I735" i="11"/>
  <c r="I992" i="11"/>
  <c r="I644" i="11"/>
  <c r="I751" i="11"/>
  <c r="I601" i="11"/>
  <c r="I826" i="11"/>
  <c r="I550" i="11"/>
  <c r="I582" i="11"/>
  <c r="I614" i="11"/>
  <c r="I679" i="11"/>
  <c r="I774" i="11"/>
  <c r="I752" i="11"/>
  <c r="I795" i="11"/>
  <c r="I780" i="11"/>
  <c r="I733" i="11"/>
  <c r="I815" i="11"/>
  <c r="I634" i="11"/>
  <c r="I666" i="11"/>
  <c r="I698" i="11"/>
  <c r="I730" i="11"/>
  <c r="I800" i="11"/>
  <c r="I876" i="11"/>
  <c r="I828" i="11"/>
  <c r="I959" i="11"/>
  <c r="I903" i="11"/>
  <c r="I811" i="11"/>
  <c r="I964" i="11"/>
  <c r="I769" i="11"/>
  <c r="I801" i="11"/>
  <c r="I833" i="11"/>
  <c r="I865" i="11"/>
  <c r="I904" i="11"/>
  <c r="I984" i="11"/>
  <c r="I988" i="11"/>
  <c r="I915" i="11"/>
  <c r="I912" i="11"/>
  <c r="I1000" i="11"/>
  <c r="I914" i="11"/>
  <c r="I946" i="11"/>
  <c r="I978" i="11"/>
  <c r="I146" i="11"/>
  <c r="I100" i="11"/>
  <c r="I758" i="11"/>
  <c r="I261" i="11"/>
  <c r="I369" i="11"/>
  <c r="I39" i="11"/>
  <c r="I104" i="11"/>
  <c r="I206" i="11"/>
  <c r="I335" i="11"/>
  <c r="I426" i="11"/>
  <c r="I551" i="11"/>
  <c r="I466" i="11"/>
  <c r="I405" i="11"/>
  <c r="I699" i="11"/>
  <c r="I723" i="11"/>
  <c r="I688" i="11"/>
  <c r="I665" i="11"/>
  <c r="I792" i="11"/>
  <c r="I786" i="11"/>
  <c r="I690" i="11"/>
  <c r="I864" i="11"/>
  <c r="I893" i="11"/>
  <c r="I970" i="11"/>
  <c r="I116" i="11"/>
  <c r="I93" i="11"/>
  <c r="I97" i="11"/>
  <c r="I101" i="11"/>
  <c r="I12" i="11"/>
  <c r="I213" i="11"/>
  <c r="I338" i="11"/>
  <c r="I548" i="11"/>
  <c r="I447" i="11"/>
  <c r="I280" i="11"/>
  <c r="I344" i="11"/>
  <c r="I331" i="11"/>
  <c r="I358" i="11"/>
  <c r="I762" i="11"/>
  <c r="I856" i="11"/>
  <c r="I473" i="11"/>
  <c r="I719" i="11"/>
  <c r="I979" i="11"/>
  <c r="I578" i="11"/>
  <c r="I772" i="11"/>
  <c r="I770" i="11"/>
  <c r="I726" i="11"/>
  <c r="I949" i="11"/>
  <c r="I804" i="11"/>
  <c r="I969" i="11"/>
  <c r="I905" i="11"/>
  <c r="I103" i="11"/>
  <c r="I74" i="11"/>
  <c r="I48" i="11"/>
  <c r="I217" i="11"/>
  <c r="I29" i="11"/>
  <c r="I183" i="11"/>
  <c r="I124" i="11"/>
  <c r="I25" i="11"/>
  <c r="I96" i="11"/>
  <c r="I158" i="11"/>
  <c r="I314" i="11"/>
  <c r="I205" i="11"/>
  <c r="I21" i="11"/>
  <c r="I87" i="11"/>
  <c r="I186" i="11"/>
  <c r="I84" i="11"/>
  <c r="I246" i="11"/>
  <c r="I20" i="11"/>
  <c r="I51" i="11"/>
  <c r="I86" i="11"/>
  <c r="I132" i="11"/>
  <c r="I196" i="11"/>
  <c r="I286" i="11"/>
  <c r="I113" i="11"/>
  <c r="I168" i="11"/>
  <c r="I232" i="11"/>
  <c r="I319" i="11"/>
  <c r="I149" i="11"/>
  <c r="I238" i="11"/>
  <c r="I279" i="11"/>
  <c r="I507" i="11"/>
  <c r="I114" i="11"/>
  <c r="I177" i="11"/>
  <c r="I241" i="11"/>
  <c r="I377" i="11"/>
  <c r="I163" i="11"/>
  <c r="I227" i="11"/>
  <c r="I305" i="11"/>
  <c r="I474" i="11"/>
  <c r="I467" i="11"/>
  <c r="I361" i="11"/>
  <c r="I616" i="11"/>
  <c r="I492" i="11"/>
  <c r="I353" i="11"/>
  <c r="I470" i="11"/>
  <c r="I592" i="11"/>
  <c r="I636" i="11"/>
  <c r="I296" i="11"/>
  <c r="I360" i="11"/>
  <c r="I411" i="11"/>
  <c r="I612" i="11"/>
  <c r="I347" i="11"/>
  <c r="I428" i="11"/>
  <c r="I771" i="11"/>
  <c r="I324" i="11"/>
  <c r="I404" i="11"/>
  <c r="I464" i="11"/>
  <c r="I302" i="11"/>
  <c r="I334" i="11"/>
  <c r="I366" i="11"/>
  <c r="I435" i="11"/>
  <c r="I663" i="11"/>
  <c r="I455" i="11"/>
  <c r="I535" i="11"/>
  <c r="I637" i="11"/>
  <c r="I991" i="11"/>
  <c r="I555" i="11"/>
  <c r="I651" i="11"/>
  <c r="I496" i="11"/>
  <c r="I742" i="11"/>
  <c r="I498" i="11"/>
  <c r="I639" i="11"/>
  <c r="I977" i="11"/>
  <c r="I417" i="11"/>
  <c r="I449" i="11"/>
  <c r="I481" i="11"/>
  <c r="I513" i="11"/>
  <c r="I565" i="11"/>
  <c r="I664" i="11"/>
  <c r="I748" i="11"/>
  <c r="I607" i="11"/>
  <c r="I802" i="11"/>
  <c r="I581" i="11"/>
  <c r="I648" i="11"/>
  <c r="I778" i="11"/>
  <c r="I608" i="11"/>
  <c r="I831" i="11"/>
  <c r="I554" i="11"/>
  <c r="I586" i="11"/>
  <c r="I618" i="11"/>
  <c r="I697" i="11"/>
  <c r="I907" i="11"/>
  <c r="I754" i="11"/>
  <c r="I798" i="11"/>
  <c r="I799" i="11"/>
  <c r="I740" i="11"/>
  <c r="I847" i="11"/>
  <c r="I638" i="11"/>
  <c r="I670" i="11"/>
  <c r="I702" i="11"/>
  <c r="I734" i="11"/>
  <c r="I807" i="11"/>
  <c r="I877" i="11"/>
  <c r="I835" i="11"/>
  <c r="I971" i="11"/>
  <c r="I920" i="11"/>
  <c r="I818" i="11"/>
  <c r="I741" i="11"/>
  <c r="I773" i="11"/>
  <c r="I805" i="11"/>
  <c r="I837" i="11"/>
  <c r="I869" i="11"/>
  <c r="I921" i="11"/>
  <c r="I996" i="11"/>
  <c r="I995" i="11"/>
  <c r="I941" i="11"/>
  <c r="I919" i="11"/>
  <c r="I999" i="11"/>
  <c r="I918" i="11"/>
  <c r="I950" i="11"/>
  <c r="I982" i="11"/>
  <c r="I253" i="11"/>
  <c r="I156" i="11"/>
  <c r="I117" i="11"/>
  <c r="I460" i="11"/>
  <c r="I888" i="11"/>
  <c r="I909" i="11"/>
  <c r="I53" i="11"/>
  <c r="I559" i="11"/>
  <c r="I605" i="11"/>
  <c r="I90" i="11"/>
  <c r="I656" i="11"/>
  <c r="I325" i="11"/>
  <c r="I512" i="11"/>
  <c r="I515" i="11"/>
  <c r="I556" i="11"/>
  <c r="I469" i="11"/>
  <c r="I629" i="11"/>
  <c r="I965" i="11"/>
  <c r="I761" i="11"/>
  <c r="I952" i="11"/>
  <c r="I983" i="11"/>
  <c r="I938" i="11"/>
  <c r="I396" i="11"/>
  <c r="I15" i="11"/>
  <c r="I153" i="11"/>
  <c r="I81" i="11"/>
  <c r="I278" i="11"/>
  <c r="I273" i="11"/>
  <c r="I211" i="11"/>
  <c r="I524" i="11"/>
  <c r="I569" i="11"/>
  <c r="I571" i="11"/>
  <c r="I568" i="11"/>
  <c r="I441" i="11"/>
  <c r="I540" i="11"/>
  <c r="I891" i="11"/>
  <c r="I631" i="11"/>
  <c r="I672" i="11"/>
  <c r="I739" i="11"/>
  <c r="I796" i="11"/>
  <c r="I871" i="11"/>
  <c r="I797" i="11"/>
  <c r="I895" i="11"/>
  <c r="I910" i="11"/>
  <c r="I346" i="11"/>
  <c r="I46" i="11"/>
  <c r="I66" i="11"/>
  <c r="I221" i="11"/>
  <c r="I188" i="11"/>
  <c r="I154" i="11"/>
  <c r="I32" i="11"/>
  <c r="I99" i="11"/>
  <c r="I162" i="11"/>
  <c r="I321" i="11"/>
  <c r="I220" i="11"/>
  <c r="I38" i="11"/>
  <c r="I88" i="11"/>
  <c r="I237" i="11"/>
  <c r="I119" i="11"/>
  <c r="I262" i="11"/>
  <c r="I94" i="11"/>
  <c r="I159" i="11"/>
  <c r="I223" i="11"/>
  <c r="I287" i="11"/>
  <c r="I120" i="11"/>
  <c r="I169" i="11"/>
  <c r="I233" i="11"/>
  <c r="I370" i="11"/>
  <c r="I170" i="11"/>
  <c r="I245" i="11"/>
  <c r="I289" i="11"/>
  <c r="I591" i="11"/>
  <c r="I122" i="11"/>
  <c r="I180" i="11"/>
  <c r="I244" i="11"/>
  <c r="I420" i="11"/>
  <c r="I171" i="11"/>
  <c r="I235" i="11"/>
  <c r="I359" i="11"/>
  <c r="I478" i="11"/>
  <c r="I486" i="11"/>
  <c r="I367" i="11"/>
  <c r="I649" i="11"/>
  <c r="I520" i="11"/>
  <c r="I362" i="11"/>
  <c r="I506" i="11"/>
  <c r="I624" i="11"/>
  <c r="I680" i="11"/>
  <c r="I304" i="11"/>
  <c r="I368" i="11"/>
  <c r="I424" i="11"/>
  <c r="I661" i="11"/>
  <c r="I355" i="11"/>
  <c r="I458" i="11"/>
  <c r="I788" i="11"/>
  <c r="I332" i="11"/>
  <c r="I406" i="11"/>
  <c r="I482" i="11"/>
  <c r="I309" i="11"/>
  <c r="I341" i="11"/>
  <c r="I373" i="11"/>
  <c r="I450" i="11"/>
  <c r="I866" i="11"/>
  <c r="I462" i="11"/>
  <c r="I545" i="11"/>
  <c r="I677" i="11"/>
  <c r="I476" i="11"/>
  <c r="I564" i="11"/>
  <c r="I652" i="11"/>
  <c r="I503" i="11"/>
  <c r="I787" i="11"/>
  <c r="I516" i="11"/>
  <c r="I692" i="11"/>
  <c r="I389" i="11"/>
  <c r="I421" i="11"/>
  <c r="I453" i="11"/>
  <c r="I485" i="11"/>
  <c r="I517" i="11"/>
  <c r="I572" i="11"/>
  <c r="I681" i="11"/>
  <c r="I759" i="11"/>
  <c r="I625" i="11"/>
  <c r="I859" i="11"/>
  <c r="I588" i="11"/>
  <c r="I657" i="11"/>
  <c r="I791" i="11"/>
  <c r="I615" i="11"/>
  <c r="I870" i="11"/>
  <c r="I558" i="11"/>
  <c r="I590" i="11"/>
  <c r="I622" i="11"/>
  <c r="I704" i="11"/>
  <c r="I927" i="11"/>
  <c r="I764" i="11"/>
  <c r="I925" i="11"/>
  <c r="I822" i="11"/>
  <c r="I756" i="11"/>
  <c r="I889" i="11"/>
  <c r="I642" i="11"/>
  <c r="I674" i="11"/>
  <c r="I706" i="11"/>
  <c r="I738" i="11"/>
  <c r="I814" i="11"/>
  <c r="I878" i="11"/>
  <c r="I842" i="11"/>
  <c r="I816" i="11"/>
  <c r="I929" i="11"/>
  <c r="I836" i="11"/>
  <c r="I745" i="11"/>
  <c r="I777" i="11"/>
  <c r="I809" i="11"/>
  <c r="I841" i="11"/>
  <c r="I874" i="11"/>
  <c r="I923" i="11"/>
  <c r="I885" i="11"/>
  <c r="I899" i="11"/>
  <c r="I943" i="11"/>
  <c r="I937" i="11"/>
  <c r="I890" i="11"/>
  <c r="I922" i="11"/>
  <c r="I954" i="11"/>
  <c r="I986" i="11"/>
  <c r="I182" i="11"/>
  <c r="I28" i="11"/>
  <c r="I60" i="11"/>
  <c r="I283" i="11"/>
  <c r="I249" i="11"/>
  <c r="C996" i="3" l="1"/>
  <c r="E996" i="3" s="1"/>
  <c r="D996" i="3"/>
  <c r="C997" i="3"/>
  <c r="D997" i="3"/>
  <c r="C998" i="3"/>
  <c r="D998" i="3"/>
  <c r="C999" i="3"/>
  <c r="D999" i="3"/>
  <c r="C1000" i="3"/>
  <c r="D1000" i="3"/>
  <c r="C929" i="3"/>
  <c r="D929" i="3"/>
  <c r="C930" i="3"/>
  <c r="D930" i="3"/>
  <c r="C931" i="3"/>
  <c r="D931" i="3"/>
  <c r="C932" i="3"/>
  <c r="D932" i="3"/>
  <c r="C933" i="3"/>
  <c r="D933" i="3"/>
  <c r="C934" i="3"/>
  <c r="D934" i="3"/>
  <c r="C935" i="3"/>
  <c r="D935" i="3"/>
  <c r="C936" i="3"/>
  <c r="D936" i="3"/>
  <c r="C937" i="3"/>
  <c r="D937" i="3"/>
  <c r="C938" i="3"/>
  <c r="D938" i="3"/>
  <c r="C939" i="3"/>
  <c r="E939" i="3" s="1"/>
  <c r="D939" i="3"/>
  <c r="C940" i="3"/>
  <c r="D940" i="3"/>
  <c r="C941" i="3"/>
  <c r="D941" i="3"/>
  <c r="C942" i="3"/>
  <c r="D942" i="3"/>
  <c r="C943" i="3"/>
  <c r="D943" i="3"/>
  <c r="C944" i="3"/>
  <c r="D944" i="3"/>
  <c r="C945" i="3"/>
  <c r="D945" i="3"/>
  <c r="C946" i="3"/>
  <c r="D946" i="3"/>
  <c r="C947" i="3"/>
  <c r="D947" i="3"/>
  <c r="C948" i="3"/>
  <c r="D948" i="3"/>
  <c r="C949" i="3"/>
  <c r="D949" i="3"/>
  <c r="C950" i="3"/>
  <c r="D950" i="3"/>
  <c r="C951" i="3"/>
  <c r="D951" i="3"/>
  <c r="C952" i="3"/>
  <c r="D952" i="3"/>
  <c r="C953" i="3"/>
  <c r="D953" i="3"/>
  <c r="C954" i="3"/>
  <c r="D954" i="3"/>
  <c r="C955" i="3"/>
  <c r="D955" i="3"/>
  <c r="C956" i="3"/>
  <c r="D956" i="3"/>
  <c r="C957" i="3"/>
  <c r="D957" i="3"/>
  <c r="C958" i="3"/>
  <c r="D958" i="3"/>
  <c r="C959" i="3"/>
  <c r="D959" i="3"/>
  <c r="C960" i="3"/>
  <c r="D960" i="3"/>
  <c r="C961" i="3"/>
  <c r="D961" i="3"/>
  <c r="C962" i="3"/>
  <c r="D962" i="3"/>
  <c r="C963" i="3"/>
  <c r="D963" i="3"/>
  <c r="C964" i="3"/>
  <c r="D964" i="3"/>
  <c r="C965" i="3"/>
  <c r="D965" i="3"/>
  <c r="C966" i="3"/>
  <c r="D966" i="3"/>
  <c r="C967" i="3"/>
  <c r="D967" i="3"/>
  <c r="C968" i="3"/>
  <c r="D968" i="3"/>
  <c r="C969" i="3"/>
  <c r="D969" i="3"/>
  <c r="C970" i="3"/>
  <c r="D970" i="3"/>
  <c r="C971" i="3"/>
  <c r="D971" i="3"/>
  <c r="C972" i="3"/>
  <c r="D972" i="3"/>
  <c r="C973" i="3"/>
  <c r="D973" i="3"/>
  <c r="C974" i="3"/>
  <c r="D974" i="3"/>
  <c r="C975" i="3"/>
  <c r="D975" i="3"/>
  <c r="C976" i="3"/>
  <c r="D976" i="3"/>
  <c r="C977" i="3"/>
  <c r="D977" i="3"/>
  <c r="C978" i="3"/>
  <c r="D978" i="3"/>
  <c r="C979" i="3"/>
  <c r="D979" i="3"/>
  <c r="C980" i="3"/>
  <c r="D980" i="3"/>
  <c r="C981" i="3"/>
  <c r="D981" i="3"/>
  <c r="C982" i="3"/>
  <c r="D982" i="3"/>
  <c r="C983" i="3"/>
  <c r="D983" i="3"/>
  <c r="C984" i="3"/>
  <c r="D984" i="3"/>
  <c r="C985" i="3"/>
  <c r="D985" i="3"/>
  <c r="C986" i="3"/>
  <c r="D986" i="3"/>
  <c r="C987" i="3"/>
  <c r="E987" i="3" s="1"/>
  <c r="D987" i="3"/>
  <c r="C988" i="3"/>
  <c r="D988" i="3"/>
  <c r="C989" i="3"/>
  <c r="D989" i="3"/>
  <c r="C990" i="3"/>
  <c r="D990" i="3"/>
  <c r="C991" i="3"/>
  <c r="D991" i="3"/>
  <c r="C992" i="3"/>
  <c r="D992" i="3"/>
  <c r="C993" i="3"/>
  <c r="D993" i="3"/>
  <c r="C994" i="3"/>
  <c r="D994" i="3"/>
  <c r="C995" i="3"/>
  <c r="D995" i="3"/>
  <c r="C875" i="3"/>
  <c r="D875" i="3"/>
  <c r="C876" i="3"/>
  <c r="D876" i="3"/>
  <c r="C877" i="3"/>
  <c r="D877" i="3"/>
  <c r="C878" i="3"/>
  <c r="D878" i="3"/>
  <c r="C879" i="3"/>
  <c r="D879" i="3"/>
  <c r="C880" i="3"/>
  <c r="D880" i="3"/>
  <c r="C881" i="3"/>
  <c r="D881" i="3"/>
  <c r="C882" i="3"/>
  <c r="D882" i="3"/>
  <c r="C883" i="3"/>
  <c r="D883" i="3"/>
  <c r="C884" i="3"/>
  <c r="D884" i="3"/>
  <c r="C885" i="3"/>
  <c r="D885" i="3"/>
  <c r="C886" i="3"/>
  <c r="D886" i="3"/>
  <c r="C887" i="3"/>
  <c r="D887" i="3"/>
  <c r="C888" i="3"/>
  <c r="D888" i="3"/>
  <c r="C889" i="3"/>
  <c r="D889" i="3"/>
  <c r="C890" i="3"/>
  <c r="D890" i="3"/>
  <c r="C891" i="3"/>
  <c r="D891" i="3"/>
  <c r="C892" i="3"/>
  <c r="D892" i="3"/>
  <c r="C893" i="3"/>
  <c r="D893" i="3"/>
  <c r="C894" i="3"/>
  <c r="D894" i="3"/>
  <c r="C895" i="3"/>
  <c r="D895" i="3"/>
  <c r="C896" i="3"/>
  <c r="D896" i="3"/>
  <c r="C897" i="3"/>
  <c r="D897" i="3"/>
  <c r="C898" i="3"/>
  <c r="D898" i="3"/>
  <c r="C899" i="3"/>
  <c r="D899" i="3"/>
  <c r="C900" i="3"/>
  <c r="D900" i="3"/>
  <c r="C901" i="3"/>
  <c r="D901" i="3"/>
  <c r="C902" i="3"/>
  <c r="D902" i="3"/>
  <c r="C903" i="3"/>
  <c r="D903" i="3"/>
  <c r="C904" i="3"/>
  <c r="D904" i="3"/>
  <c r="C905" i="3"/>
  <c r="D905" i="3"/>
  <c r="C906" i="3"/>
  <c r="D906" i="3"/>
  <c r="C907" i="3"/>
  <c r="D907" i="3"/>
  <c r="C908" i="3"/>
  <c r="D908" i="3"/>
  <c r="C909" i="3"/>
  <c r="D909" i="3"/>
  <c r="C910" i="3"/>
  <c r="D910" i="3"/>
  <c r="C911" i="3"/>
  <c r="D911" i="3"/>
  <c r="C912" i="3"/>
  <c r="D912" i="3"/>
  <c r="C913" i="3"/>
  <c r="D913" i="3"/>
  <c r="C914" i="3"/>
  <c r="D914" i="3"/>
  <c r="C915" i="3"/>
  <c r="D915" i="3"/>
  <c r="C916" i="3"/>
  <c r="D916" i="3"/>
  <c r="C917" i="3"/>
  <c r="D917" i="3"/>
  <c r="C918" i="3"/>
  <c r="D918" i="3"/>
  <c r="C919" i="3"/>
  <c r="D919" i="3"/>
  <c r="C920" i="3"/>
  <c r="D920" i="3"/>
  <c r="C921" i="3"/>
  <c r="D921" i="3"/>
  <c r="C922" i="3"/>
  <c r="D922" i="3"/>
  <c r="C923" i="3"/>
  <c r="D923" i="3"/>
  <c r="C924" i="3"/>
  <c r="D924" i="3"/>
  <c r="C925" i="3"/>
  <c r="D925" i="3"/>
  <c r="C926" i="3"/>
  <c r="D926" i="3"/>
  <c r="C927" i="3"/>
  <c r="D927" i="3"/>
  <c r="C928" i="3"/>
  <c r="D928" i="3"/>
  <c r="C869" i="3"/>
  <c r="D869" i="3"/>
  <c r="C870" i="3"/>
  <c r="D870" i="3"/>
  <c r="C871" i="3"/>
  <c r="D871" i="3"/>
  <c r="C872" i="3"/>
  <c r="D872" i="3"/>
  <c r="C873" i="3"/>
  <c r="D873" i="3"/>
  <c r="C874" i="3"/>
  <c r="D874" i="3"/>
  <c r="C840" i="3"/>
  <c r="D840" i="3"/>
  <c r="C841" i="3"/>
  <c r="D841" i="3"/>
  <c r="C842" i="3"/>
  <c r="D842" i="3"/>
  <c r="C843" i="3"/>
  <c r="D843" i="3"/>
  <c r="C844" i="3"/>
  <c r="D844" i="3"/>
  <c r="C845" i="3"/>
  <c r="D845" i="3"/>
  <c r="C846" i="3"/>
  <c r="D846" i="3"/>
  <c r="C847" i="3"/>
  <c r="D847" i="3"/>
  <c r="C848" i="3"/>
  <c r="D848" i="3"/>
  <c r="C849" i="3"/>
  <c r="D849" i="3"/>
  <c r="C850" i="3"/>
  <c r="D850" i="3"/>
  <c r="C851" i="3"/>
  <c r="D851" i="3"/>
  <c r="C852" i="3"/>
  <c r="D852" i="3"/>
  <c r="C853" i="3"/>
  <c r="D853" i="3"/>
  <c r="C854" i="3"/>
  <c r="D854" i="3"/>
  <c r="C855" i="3"/>
  <c r="D855" i="3"/>
  <c r="C856" i="3"/>
  <c r="D856" i="3"/>
  <c r="C857" i="3"/>
  <c r="D857" i="3"/>
  <c r="C858" i="3"/>
  <c r="D858" i="3"/>
  <c r="C859" i="3"/>
  <c r="D859" i="3"/>
  <c r="C860" i="3"/>
  <c r="D860" i="3"/>
  <c r="C861" i="3"/>
  <c r="D861" i="3"/>
  <c r="C862" i="3"/>
  <c r="D862" i="3"/>
  <c r="C863" i="3"/>
  <c r="D863" i="3"/>
  <c r="C864" i="3"/>
  <c r="D864" i="3"/>
  <c r="C865" i="3"/>
  <c r="D865" i="3"/>
  <c r="C866" i="3"/>
  <c r="D866" i="3"/>
  <c r="C867" i="3"/>
  <c r="D867" i="3"/>
  <c r="C868" i="3"/>
  <c r="D868" i="3"/>
  <c r="C806" i="3"/>
  <c r="D806" i="3"/>
  <c r="C807" i="3"/>
  <c r="D807" i="3"/>
  <c r="C808" i="3"/>
  <c r="D808" i="3"/>
  <c r="C809" i="3"/>
  <c r="D809" i="3"/>
  <c r="C810" i="3"/>
  <c r="D810" i="3"/>
  <c r="C811" i="3"/>
  <c r="D811" i="3"/>
  <c r="C812" i="3"/>
  <c r="D812" i="3"/>
  <c r="C813" i="3"/>
  <c r="D813" i="3"/>
  <c r="C814" i="3"/>
  <c r="D814" i="3"/>
  <c r="C815" i="3"/>
  <c r="D815" i="3"/>
  <c r="C816" i="3"/>
  <c r="D816" i="3"/>
  <c r="C817" i="3"/>
  <c r="D817" i="3"/>
  <c r="C818" i="3"/>
  <c r="D818" i="3"/>
  <c r="C819" i="3"/>
  <c r="D819" i="3"/>
  <c r="C820" i="3"/>
  <c r="D820" i="3"/>
  <c r="C821" i="3"/>
  <c r="D821" i="3"/>
  <c r="C822" i="3"/>
  <c r="D822" i="3"/>
  <c r="C823" i="3"/>
  <c r="D823" i="3"/>
  <c r="C824" i="3"/>
  <c r="D824" i="3"/>
  <c r="C825" i="3"/>
  <c r="D825" i="3"/>
  <c r="C826" i="3"/>
  <c r="D826" i="3"/>
  <c r="C827" i="3"/>
  <c r="D827" i="3"/>
  <c r="C828" i="3"/>
  <c r="D828" i="3"/>
  <c r="C829" i="3"/>
  <c r="D829" i="3"/>
  <c r="C830" i="3"/>
  <c r="D830" i="3"/>
  <c r="C831" i="3"/>
  <c r="D831" i="3"/>
  <c r="C832" i="3"/>
  <c r="D832" i="3"/>
  <c r="C833" i="3"/>
  <c r="D833" i="3"/>
  <c r="C834" i="3"/>
  <c r="D834" i="3"/>
  <c r="C835" i="3"/>
  <c r="D835" i="3"/>
  <c r="C836" i="3"/>
  <c r="D836" i="3"/>
  <c r="C837" i="3"/>
  <c r="D837" i="3"/>
  <c r="C838" i="3"/>
  <c r="D838" i="3"/>
  <c r="C839" i="3"/>
  <c r="D839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C749" i="3"/>
  <c r="D749" i="3"/>
  <c r="C750" i="3"/>
  <c r="D750" i="3"/>
  <c r="C751" i="3"/>
  <c r="D751" i="3"/>
  <c r="C752" i="3"/>
  <c r="D752" i="3"/>
  <c r="C753" i="3"/>
  <c r="D753" i="3"/>
  <c r="C754" i="3"/>
  <c r="D754" i="3"/>
  <c r="C755" i="3"/>
  <c r="D755" i="3"/>
  <c r="C756" i="3"/>
  <c r="D756" i="3"/>
  <c r="C757" i="3"/>
  <c r="D757" i="3"/>
  <c r="C758" i="3"/>
  <c r="D758" i="3"/>
  <c r="C759" i="3"/>
  <c r="D759" i="3"/>
  <c r="C760" i="3"/>
  <c r="D760" i="3"/>
  <c r="C761" i="3"/>
  <c r="D761" i="3"/>
  <c r="C762" i="3"/>
  <c r="D762" i="3"/>
  <c r="C763" i="3"/>
  <c r="D763" i="3"/>
  <c r="C764" i="3"/>
  <c r="D764" i="3"/>
  <c r="C765" i="3"/>
  <c r="D765" i="3"/>
  <c r="C766" i="3"/>
  <c r="D766" i="3"/>
  <c r="C767" i="3"/>
  <c r="D767" i="3"/>
  <c r="C768" i="3"/>
  <c r="D768" i="3"/>
  <c r="C769" i="3"/>
  <c r="D769" i="3"/>
  <c r="C770" i="3"/>
  <c r="D770" i="3"/>
  <c r="C771" i="3"/>
  <c r="D771" i="3"/>
  <c r="C772" i="3"/>
  <c r="D772" i="3"/>
  <c r="C773" i="3"/>
  <c r="D773" i="3"/>
  <c r="C774" i="3"/>
  <c r="D774" i="3"/>
  <c r="C775" i="3"/>
  <c r="D775" i="3"/>
  <c r="C776" i="3"/>
  <c r="D776" i="3"/>
  <c r="C777" i="3"/>
  <c r="D777" i="3"/>
  <c r="C778" i="3"/>
  <c r="D778" i="3"/>
  <c r="C779" i="3"/>
  <c r="D779" i="3"/>
  <c r="C780" i="3"/>
  <c r="D780" i="3"/>
  <c r="C781" i="3"/>
  <c r="D781" i="3"/>
  <c r="C782" i="3"/>
  <c r="D782" i="3"/>
  <c r="C783" i="3"/>
  <c r="D783" i="3"/>
  <c r="C784" i="3"/>
  <c r="D784" i="3"/>
  <c r="C785" i="3"/>
  <c r="D785" i="3"/>
  <c r="C786" i="3"/>
  <c r="D786" i="3"/>
  <c r="C787" i="3"/>
  <c r="D787" i="3"/>
  <c r="C788" i="3"/>
  <c r="D788" i="3"/>
  <c r="C789" i="3"/>
  <c r="D789" i="3"/>
  <c r="C790" i="3"/>
  <c r="D790" i="3"/>
  <c r="C791" i="3"/>
  <c r="D791" i="3"/>
  <c r="C792" i="3"/>
  <c r="D792" i="3"/>
  <c r="C793" i="3"/>
  <c r="D793" i="3"/>
  <c r="C794" i="3"/>
  <c r="D794" i="3"/>
  <c r="C795" i="3"/>
  <c r="D795" i="3"/>
  <c r="C796" i="3"/>
  <c r="D796" i="3"/>
  <c r="C797" i="3"/>
  <c r="D797" i="3"/>
  <c r="C798" i="3"/>
  <c r="D798" i="3"/>
  <c r="C799" i="3"/>
  <c r="D799" i="3"/>
  <c r="C800" i="3"/>
  <c r="D800" i="3"/>
  <c r="C801" i="3"/>
  <c r="D801" i="3"/>
  <c r="C802" i="3"/>
  <c r="D802" i="3"/>
  <c r="C803" i="3"/>
  <c r="D803" i="3"/>
  <c r="C804" i="3"/>
  <c r="D804" i="3"/>
  <c r="C805" i="3"/>
  <c r="D805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E269" i="3" s="1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E277" i="3" s="1"/>
  <c r="C278" i="3"/>
  <c r="D278" i="3"/>
  <c r="C279" i="3"/>
  <c r="D279" i="3"/>
  <c r="C280" i="3"/>
  <c r="D280" i="3"/>
  <c r="C281" i="3"/>
  <c r="D281" i="3"/>
  <c r="E281" i="3" s="1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E289" i="3" s="1"/>
  <c r="C290" i="3"/>
  <c r="D290" i="3"/>
  <c r="C291" i="3"/>
  <c r="D291" i="3"/>
  <c r="C292" i="3"/>
  <c r="D292" i="3"/>
  <c r="C293" i="3"/>
  <c r="D293" i="3"/>
  <c r="E293" i="3" s="1"/>
  <c r="C294" i="3"/>
  <c r="D294" i="3"/>
  <c r="C295" i="3"/>
  <c r="D295" i="3"/>
  <c r="C296" i="3"/>
  <c r="D296" i="3"/>
  <c r="C297" i="3"/>
  <c r="D297" i="3"/>
  <c r="E297" i="3" s="1"/>
  <c r="C298" i="3"/>
  <c r="D298" i="3"/>
  <c r="C299" i="3"/>
  <c r="D299" i="3"/>
  <c r="C300" i="3"/>
  <c r="D300" i="3"/>
  <c r="C301" i="3"/>
  <c r="D301" i="3"/>
  <c r="E301" i="3" s="1"/>
  <c r="C302" i="3"/>
  <c r="D302" i="3"/>
  <c r="C303" i="3"/>
  <c r="D303" i="3"/>
  <c r="C304" i="3"/>
  <c r="D304" i="3"/>
  <c r="C305" i="3"/>
  <c r="D305" i="3"/>
  <c r="E305" i="3" s="1"/>
  <c r="C306" i="3"/>
  <c r="D306" i="3"/>
  <c r="C307" i="3"/>
  <c r="D307" i="3"/>
  <c r="C308" i="3"/>
  <c r="D308" i="3"/>
  <c r="C309" i="3"/>
  <c r="D309" i="3"/>
  <c r="E309" i="3" s="1"/>
  <c r="C310" i="3"/>
  <c r="D310" i="3"/>
  <c r="C311" i="3"/>
  <c r="D311" i="3"/>
  <c r="C312" i="3"/>
  <c r="D312" i="3"/>
  <c r="C313" i="3"/>
  <c r="D313" i="3"/>
  <c r="E313" i="3" s="1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E321" i="3" s="1"/>
  <c r="C322" i="3"/>
  <c r="D322" i="3"/>
  <c r="C323" i="3"/>
  <c r="D323" i="3"/>
  <c r="C324" i="3"/>
  <c r="D324" i="3"/>
  <c r="C325" i="3"/>
  <c r="D325" i="3"/>
  <c r="E325" i="3" s="1"/>
  <c r="C326" i="3"/>
  <c r="D326" i="3"/>
  <c r="C327" i="3"/>
  <c r="D327" i="3"/>
  <c r="C328" i="3"/>
  <c r="D328" i="3"/>
  <c r="C329" i="3"/>
  <c r="D329" i="3"/>
  <c r="E329" i="3" s="1"/>
  <c r="C330" i="3"/>
  <c r="D330" i="3"/>
  <c r="C331" i="3"/>
  <c r="D331" i="3"/>
  <c r="C332" i="3"/>
  <c r="D332" i="3"/>
  <c r="C333" i="3"/>
  <c r="D333" i="3"/>
  <c r="E333" i="3" s="1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E341" i="3" s="1"/>
  <c r="C342" i="3"/>
  <c r="D342" i="3"/>
  <c r="C343" i="3"/>
  <c r="D343" i="3"/>
  <c r="C344" i="3"/>
  <c r="D344" i="3"/>
  <c r="C345" i="3"/>
  <c r="D345" i="3"/>
  <c r="E345" i="3" s="1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E353" i="3" s="1"/>
  <c r="C354" i="3"/>
  <c r="D354" i="3"/>
  <c r="C355" i="3"/>
  <c r="D355" i="3"/>
  <c r="C356" i="3"/>
  <c r="D356" i="3"/>
  <c r="C357" i="3"/>
  <c r="D357" i="3"/>
  <c r="E357" i="3" s="1"/>
  <c r="C358" i="3"/>
  <c r="D358" i="3"/>
  <c r="C359" i="3"/>
  <c r="D359" i="3"/>
  <c r="C360" i="3"/>
  <c r="D360" i="3"/>
  <c r="C361" i="3"/>
  <c r="D361" i="3"/>
  <c r="E361" i="3" s="1"/>
  <c r="C362" i="3"/>
  <c r="D362" i="3"/>
  <c r="C363" i="3"/>
  <c r="D363" i="3"/>
  <c r="C364" i="3"/>
  <c r="D364" i="3"/>
  <c r="C365" i="3"/>
  <c r="D365" i="3"/>
  <c r="E365" i="3" s="1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E373" i="3" s="1"/>
  <c r="C374" i="3"/>
  <c r="D374" i="3"/>
  <c r="C375" i="3"/>
  <c r="D375" i="3"/>
  <c r="C376" i="3"/>
  <c r="D376" i="3"/>
  <c r="C377" i="3"/>
  <c r="D377" i="3"/>
  <c r="E377" i="3" s="1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E385" i="3" s="1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E397" i="3" s="1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E409" i="3" s="1"/>
  <c r="C410" i="3"/>
  <c r="D410" i="3"/>
  <c r="C411" i="3"/>
  <c r="D411" i="3"/>
  <c r="C412" i="3"/>
  <c r="D412" i="3"/>
  <c r="C413" i="3"/>
  <c r="D413" i="3"/>
  <c r="E413" i="3" s="1"/>
  <c r="C414" i="3"/>
  <c r="D414" i="3"/>
  <c r="C415" i="3"/>
  <c r="D415" i="3"/>
  <c r="C416" i="3"/>
  <c r="D416" i="3"/>
  <c r="C417" i="3"/>
  <c r="D417" i="3"/>
  <c r="E417" i="3" s="1"/>
  <c r="C418" i="3"/>
  <c r="D418" i="3"/>
  <c r="C419" i="3"/>
  <c r="D419" i="3"/>
  <c r="C420" i="3"/>
  <c r="D420" i="3"/>
  <c r="C421" i="3"/>
  <c r="D421" i="3"/>
  <c r="E421" i="3" s="1"/>
  <c r="C422" i="3"/>
  <c r="D422" i="3"/>
  <c r="C423" i="3"/>
  <c r="D423" i="3"/>
  <c r="C424" i="3"/>
  <c r="D424" i="3"/>
  <c r="C425" i="3"/>
  <c r="D425" i="3"/>
  <c r="E425" i="3" s="1"/>
  <c r="C426" i="3"/>
  <c r="D426" i="3"/>
  <c r="C427" i="3"/>
  <c r="D427" i="3"/>
  <c r="C428" i="3"/>
  <c r="D428" i="3"/>
  <c r="C429" i="3"/>
  <c r="D429" i="3"/>
  <c r="E429" i="3" s="1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E437" i="3" s="1"/>
  <c r="C438" i="3"/>
  <c r="D438" i="3"/>
  <c r="C439" i="3"/>
  <c r="D439" i="3"/>
  <c r="C440" i="3"/>
  <c r="D440" i="3"/>
  <c r="C441" i="3"/>
  <c r="D441" i="3"/>
  <c r="E441" i="3" s="1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E449" i="3" s="1"/>
  <c r="C450" i="3"/>
  <c r="D450" i="3"/>
  <c r="C451" i="3"/>
  <c r="D451" i="3"/>
  <c r="C452" i="3"/>
  <c r="D452" i="3"/>
  <c r="C453" i="3"/>
  <c r="D453" i="3"/>
  <c r="E453" i="3" s="1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E461" i="3" s="1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E473" i="3" s="1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E481" i="3" s="1"/>
  <c r="C482" i="3"/>
  <c r="D482" i="3"/>
  <c r="C483" i="3"/>
  <c r="D483" i="3"/>
  <c r="C484" i="3"/>
  <c r="D484" i="3"/>
  <c r="C485" i="3"/>
  <c r="D485" i="3"/>
  <c r="E485" i="3" s="1"/>
  <c r="C486" i="3"/>
  <c r="D486" i="3"/>
  <c r="C487" i="3"/>
  <c r="D487" i="3"/>
  <c r="C488" i="3"/>
  <c r="D488" i="3"/>
  <c r="C489" i="3"/>
  <c r="D489" i="3"/>
  <c r="E489" i="3" s="1"/>
  <c r="C490" i="3"/>
  <c r="D490" i="3"/>
  <c r="C491" i="3"/>
  <c r="D491" i="3"/>
  <c r="C492" i="3"/>
  <c r="D492" i="3"/>
  <c r="C493" i="3"/>
  <c r="D493" i="3"/>
  <c r="E493" i="3" s="1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E501" i="3" s="1"/>
  <c r="C502" i="3"/>
  <c r="D502" i="3"/>
  <c r="D7" i="3"/>
  <c r="C7" i="3"/>
  <c r="K502" i="6"/>
  <c r="K501" i="6"/>
  <c r="K500" i="6"/>
  <c r="K499" i="6"/>
  <c r="K498" i="6"/>
  <c r="K497" i="6"/>
  <c r="K496" i="6"/>
  <c r="K495" i="6"/>
  <c r="K494" i="6"/>
  <c r="K493" i="6"/>
  <c r="K492" i="6"/>
  <c r="K491" i="6"/>
  <c r="K490" i="6"/>
  <c r="K489" i="6"/>
  <c r="K488" i="6"/>
  <c r="K487" i="6"/>
  <c r="K486" i="6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A7" i="6"/>
  <c r="E113" i="3"/>
  <c r="D8" i="2"/>
  <c r="C8" i="2"/>
  <c r="J15" i="2"/>
  <c r="J14" i="2"/>
  <c r="J13" i="2"/>
  <c r="H14" i="5"/>
  <c r="H50" i="5" s="1"/>
  <c r="G14" i="5"/>
  <c r="F14" i="5"/>
  <c r="E14" i="5"/>
  <c r="D14" i="5"/>
  <c r="C14" i="5"/>
  <c r="I12" i="5"/>
  <c r="H12" i="5"/>
  <c r="G12" i="5"/>
  <c r="F12" i="5"/>
  <c r="E12" i="5"/>
  <c r="D12" i="5"/>
  <c r="C12" i="5"/>
  <c r="H10" i="5"/>
  <c r="G10" i="5"/>
  <c r="G41" i="5" s="1"/>
  <c r="F10" i="5"/>
  <c r="F39" i="5" s="1"/>
  <c r="E10" i="5"/>
  <c r="E38" i="5" s="1"/>
  <c r="D10" i="5"/>
  <c r="D37" i="5" s="1"/>
  <c r="C10" i="5"/>
  <c r="H14" i="4"/>
  <c r="H50" i="4" s="1"/>
  <c r="G14" i="4"/>
  <c r="F14" i="4"/>
  <c r="E14" i="4"/>
  <c r="D14" i="4"/>
  <c r="C14" i="4"/>
  <c r="I12" i="4"/>
  <c r="K10" i="4" s="1"/>
  <c r="H12" i="4"/>
  <c r="G12" i="4"/>
  <c r="F12" i="4"/>
  <c r="E12" i="4"/>
  <c r="D12" i="4"/>
  <c r="C12" i="4"/>
  <c r="D10" i="4"/>
  <c r="D46" i="4" s="1"/>
  <c r="E10" i="4"/>
  <c r="E45" i="4" s="1"/>
  <c r="F10" i="4"/>
  <c r="F35" i="4" s="1"/>
  <c r="G10" i="4"/>
  <c r="G44" i="4" s="1"/>
  <c r="H10" i="4"/>
  <c r="H35" i="4" s="1"/>
  <c r="C10" i="4"/>
  <c r="I48" i="5"/>
  <c r="H46" i="5"/>
  <c r="G46" i="5"/>
  <c r="B46" i="5"/>
  <c r="H45" i="5"/>
  <c r="G45" i="5"/>
  <c r="E45" i="5"/>
  <c r="D45" i="5"/>
  <c r="C45" i="5"/>
  <c r="B45" i="5"/>
  <c r="H44" i="5"/>
  <c r="G44" i="5"/>
  <c r="C44" i="5"/>
  <c r="B44" i="5"/>
  <c r="H43" i="5"/>
  <c r="G43" i="5"/>
  <c r="C43" i="5"/>
  <c r="B43" i="5"/>
  <c r="H42" i="5"/>
  <c r="G42" i="5"/>
  <c r="C42" i="5"/>
  <c r="B42" i="5"/>
  <c r="H41" i="5"/>
  <c r="C41" i="5"/>
  <c r="B41" i="5"/>
  <c r="H40" i="5"/>
  <c r="C40" i="5"/>
  <c r="B40" i="5"/>
  <c r="H39" i="5"/>
  <c r="G39" i="5"/>
  <c r="C39" i="5"/>
  <c r="B39" i="5"/>
  <c r="H38" i="5"/>
  <c r="G38" i="5"/>
  <c r="C38" i="5"/>
  <c r="B38" i="5"/>
  <c r="H37" i="5"/>
  <c r="G37" i="5"/>
  <c r="F37" i="5"/>
  <c r="E37" i="5"/>
  <c r="B37" i="5"/>
  <c r="H36" i="5"/>
  <c r="G36" i="5"/>
  <c r="B36" i="5"/>
  <c r="H35" i="5"/>
  <c r="G35" i="5"/>
  <c r="B35" i="5"/>
  <c r="K17" i="5"/>
  <c r="K16" i="5"/>
  <c r="K10" i="5"/>
  <c r="F46" i="4"/>
  <c r="C46" i="4"/>
  <c r="B46" i="4"/>
  <c r="F45" i="4"/>
  <c r="C45" i="4"/>
  <c r="B45" i="4"/>
  <c r="F44" i="4"/>
  <c r="C44" i="4"/>
  <c r="B44" i="4"/>
  <c r="F43" i="4"/>
  <c r="D43" i="4"/>
  <c r="C43" i="4"/>
  <c r="B43" i="4"/>
  <c r="F42" i="4"/>
  <c r="C42" i="4"/>
  <c r="B42" i="4"/>
  <c r="F41" i="4"/>
  <c r="C41" i="4"/>
  <c r="B41" i="4"/>
  <c r="F40" i="4"/>
  <c r="E40" i="4"/>
  <c r="C40" i="4"/>
  <c r="B40" i="4"/>
  <c r="C39" i="4"/>
  <c r="B39" i="4"/>
  <c r="F38" i="4"/>
  <c r="C38" i="4"/>
  <c r="B38" i="4"/>
  <c r="F37" i="4"/>
  <c r="D37" i="4"/>
  <c r="C37" i="4"/>
  <c r="B37" i="4"/>
  <c r="F36" i="4"/>
  <c r="C36" i="4"/>
  <c r="B36" i="4"/>
  <c r="D35" i="4"/>
  <c r="B35" i="4"/>
  <c r="K18" i="4"/>
  <c r="R18" i="4" s="1"/>
  <c r="R17" i="4"/>
  <c r="K17" i="4"/>
  <c r="K16" i="4"/>
  <c r="K16" i="1"/>
  <c r="K46" i="5" l="1"/>
  <c r="F35" i="5"/>
  <c r="F36" i="5"/>
  <c r="F42" i="5"/>
  <c r="E265" i="3"/>
  <c r="E257" i="3"/>
  <c r="E245" i="3"/>
  <c r="E241" i="3"/>
  <c r="E237" i="3"/>
  <c r="E233" i="3"/>
  <c r="E229" i="3"/>
  <c r="E225" i="3"/>
  <c r="E221" i="3"/>
  <c r="E217" i="3"/>
  <c r="E205" i="3"/>
  <c r="E201" i="3"/>
  <c r="E193" i="3"/>
  <c r="E189" i="3"/>
  <c r="E181" i="3"/>
  <c r="E173" i="3"/>
  <c r="E169" i="3"/>
  <c r="E165" i="3"/>
  <c r="E161" i="3"/>
  <c r="E157" i="3"/>
  <c r="E153" i="3"/>
  <c r="E149" i="3"/>
  <c r="E145" i="3"/>
  <c r="E141" i="3"/>
  <c r="E129" i="3"/>
  <c r="E121" i="3"/>
  <c r="E117" i="3"/>
  <c r="E109" i="3"/>
  <c r="E105" i="3"/>
  <c r="E101" i="3"/>
  <c r="E97" i="3"/>
  <c r="E89" i="3"/>
  <c r="E85" i="3"/>
  <c r="E77" i="3"/>
  <c r="E61" i="3"/>
  <c r="E49" i="3"/>
  <c r="E13" i="3"/>
  <c r="E9" i="3"/>
  <c r="E850" i="3"/>
  <c r="E968" i="3"/>
  <c r="E932" i="3"/>
  <c r="C46" i="5"/>
  <c r="R10" i="5"/>
  <c r="G41" i="4"/>
  <c r="F45" i="5"/>
  <c r="F46" i="5"/>
  <c r="C35" i="4"/>
  <c r="R10" i="4"/>
  <c r="E977" i="3"/>
  <c r="E505" i="3"/>
  <c r="E248" i="3"/>
  <c r="E510" i="3"/>
  <c r="E561" i="3"/>
  <c r="E592" i="3"/>
  <c r="E584" i="3"/>
  <c r="E568" i="3"/>
  <c r="E556" i="3"/>
  <c r="E869" i="3"/>
  <c r="E925" i="3"/>
  <c r="E266" i="3"/>
  <c r="E202" i="3"/>
  <c r="E162" i="3"/>
  <c r="E512" i="3"/>
  <c r="E950" i="3"/>
  <c r="E907" i="3"/>
  <c r="E988" i="3"/>
  <c r="E983" i="3"/>
  <c r="D7" i="6"/>
  <c r="N7" i="6"/>
  <c r="L7" i="6"/>
  <c r="A7" i="12"/>
  <c r="A7" i="11"/>
  <c r="A7" i="13"/>
  <c r="A7" i="3"/>
  <c r="F7" i="3" s="1"/>
  <c r="K44" i="4"/>
  <c r="K45" i="4"/>
  <c r="K41" i="4"/>
  <c r="K42" i="4"/>
  <c r="E36" i="4"/>
  <c r="E44" i="4"/>
  <c r="D38" i="4"/>
  <c r="E46" i="4"/>
  <c r="D35" i="5"/>
  <c r="D41" i="5"/>
  <c r="D46" i="5"/>
  <c r="G50" i="4"/>
  <c r="F50" i="4" s="1"/>
  <c r="E50" i="4" s="1"/>
  <c r="D50" i="4" s="1"/>
  <c r="C50" i="4" s="1"/>
  <c r="L50" i="4" s="1"/>
  <c r="M32" i="4" s="1"/>
  <c r="E38" i="4"/>
  <c r="D40" i="4"/>
  <c r="E35" i="5"/>
  <c r="F38" i="5"/>
  <c r="E41" i="5"/>
  <c r="E46" i="5"/>
  <c r="I46" i="5" s="1"/>
  <c r="L46" i="5" s="1"/>
  <c r="E35" i="4"/>
  <c r="E40" i="5"/>
  <c r="D42" i="5"/>
  <c r="I42" i="5" s="1"/>
  <c r="E43" i="5"/>
  <c r="F44" i="5"/>
  <c r="H48" i="5"/>
  <c r="G48" i="5" s="1"/>
  <c r="F48" i="5" s="1"/>
  <c r="E48" i="5" s="1"/>
  <c r="D48" i="5" s="1"/>
  <c r="C48" i="5" s="1"/>
  <c r="L48" i="5" s="1"/>
  <c r="M30" i="5" s="1"/>
  <c r="E43" i="4"/>
  <c r="I48" i="4"/>
  <c r="H48" i="4" s="1"/>
  <c r="G48" i="4" s="1"/>
  <c r="F48" i="4" s="1"/>
  <c r="E48" i="4" s="1"/>
  <c r="D48" i="4" s="1"/>
  <c r="C48" i="4" s="1"/>
  <c r="L48" i="4" s="1"/>
  <c r="M30" i="4" s="1"/>
  <c r="D40" i="5"/>
  <c r="D44" i="5"/>
  <c r="G50" i="5"/>
  <c r="F50" i="5" s="1"/>
  <c r="E50" i="5" s="1"/>
  <c r="D50" i="5" s="1"/>
  <c r="C50" i="5" s="1"/>
  <c r="L50" i="5" s="1"/>
  <c r="M32" i="5" s="1"/>
  <c r="E37" i="4"/>
  <c r="D42" i="4"/>
  <c r="G45" i="4"/>
  <c r="D43" i="5"/>
  <c r="I43" i="5" s="1"/>
  <c r="E44" i="5"/>
  <c r="I44" i="5" s="1"/>
  <c r="D39" i="4"/>
  <c r="E42" i="4"/>
  <c r="D36" i="4"/>
  <c r="E39" i="4"/>
  <c r="E41" i="4"/>
  <c r="K38" i="5"/>
  <c r="E36" i="5"/>
  <c r="D39" i="5"/>
  <c r="E42" i="5"/>
  <c r="F43" i="5"/>
  <c r="E632" i="3"/>
  <c r="E830" i="3"/>
  <c r="E37" i="3"/>
  <c r="E33" i="3"/>
  <c r="E755" i="3"/>
  <c r="E735" i="3"/>
  <c r="E727" i="3"/>
  <c r="E723" i="3"/>
  <c r="E655" i="3"/>
  <c r="E837" i="3"/>
  <c r="E593" i="3"/>
  <c r="E521" i="3"/>
  <c r="E596" i="3"/>
  <c r="E482" i="3"/>
  <c r="E466" i="3"/>
  <c r="E458" i="3"/>
  <c r="E426" i="3"/>
  <c r="E418" i="3"/>
  <c r="E394" i="3"/>
  <c r="E354" i="3"/>
  <c r="E338" i="3"/>
  <c r="E330" i="3"/>
  <c r="E298" i="3"/>
  <c r="E290" i="3"/>
  <c r="E226" i="3"/>
  <c r="E210" i="3"/>
  <c r="E170" i="3"/>
  <c r="E138" i="3"/>
  <c r="E106" i="3"/>
  <c r="E98" i="3"/>
  <c r="E82" i="3"/>
  <c r="E42" i="3"/>
  <c r="E34" i="3"/>
  <c r="E18" i="3"/>
  <c r="E10" i="3"/>
  <c r="E484" i="3"/>
  <c r="E408" i="3"/>
  <c r="E356" i="3"/>
  <c r="E280" i="3"/>
  <c r="E228" i="3"/>
  <c r="E196" i="3"/>
  <c r="E152" i="3"/>
  <c r="E120" i="3"/>
  <c r="E100" i="3"/>
  <c r="E60" i="3"/>
  <c r="E36" i="3"/>
  <c r="E542" i="3"/>
  <c r="E538" i="3"/>
  <c r="E534" i="3"/>
  <c r="E537" i="3"/>
  <c r="E829" i="3"/>
  <c r="E825" i="3"/>
  <c r="E821" i="3"/>
  <c r="E864" i="3"/>
  <c r="E860" i="3"/>
  <c r="E923" i="3"/>
  <c r="E891" i="3"/>
  <c r="E513" i="3"/>
  <c r="E569" i="3"/>
  <c r="E847" i="3"/>
  <c r="E540" i="3"/>
  <c r="E536" i="3"/>
  <c r="E532" i="3"/>
  <c r="E528" i="3"/>
  <c r="E855" i="3"/>
  <c r="E29" i="3"/>
  <c r="E517" i="3"/>
  <c r="E577" i="3"/>
  <c r="E843" i="3"/>
  <c r="E918" i="3"/>
  <c r="E465" i="3"/>
  <c r="E445" i="3"/>
  <c r="E401" i="3"/>
  <c r="E369" i="3"/>
  <c r="E349" i="3"/>
  <c r="E125" i="3"/>
  <c r="E81" i="3"/>
  <c r="E53" i="3"/>
  <c r="E17" i="3"/>
  <c r="E629" i="3"/>
  <c r="E616" i="3"/>
  <c r="E608" i="3"/>
  <c r="E600" i="3"/>
  <c r="E827" i="3"/>
  <c r="E866" i="3"/>
  <c r="E862" i="3"/>
  <c r="E858" i="3"/>
  <c r="E914" i="3"/>
  <c r="E903" i="3"/>
  <c r="E895" i="3"/>
  <c r="E887" i="3"/>
  <c r="E883" i="3"/>
  <c r="E879" i="3"/>
  <c r="E806" i="3"/>
  <c r="E849" i="3"/>
  <c r="E898" i="3"/>
  <c r="E878" i="3"/>
  <c r="E585" i="3"/>
  <c r="E627" i="3"/>
  <c r="E623" i="3"/>
  <c r="E619" i="3"/>
  <c r="E611" i="3"/>
  <c r="E607" i="3"/>
  <c r="E833" i="3"/>
  <c r="E822" i="3"/>
  <c r="E810" i="3"/>
  <c r="E853" i="3"/>
  <c r="E902" i="3"/>
  <c r="E984" i="3"/>
  <c r="E956" i="3"/>
  <c r="E999" i="3"/>
  <c r="E814" i="3"/>
  <c r="E865" i="3"/>
  <c r="E906" i="3"/>
  <c r="E972" i="3"/>
  <c r="E524" i="3"/>
  <c r="E518" i="3"/>
  <c r="E506" i="3"/>
  <c r="E574" i="3"/>
  <c r="E570" i="3"/>
  <c r="E562" i="3"/>
  <c r="E499" i="3"/>
  <c r="E495" i="3"/>
  <c r="E491" i="3"/>
  <c r="E487" i="3"/>
  <c r="E483" i="3"/>
  <c r="E479" i="3"/>
  <c r="E475" i="3"/>
  <c r="E471" i="3"/>
  <c r="E467" i="3"/>
  <c r="E463" i="3"/>
  <c r="E459" i="3"/>
  <c r="E455" i="3"/>
  <c r="E451" i="3"/>
  <c r="E447" i="3"/>
  <c r="E443" i="3"/>
  <c r="E439" i="3"/>
  <c r="E435" i="3"/>
  <c r="E431" i="3"/>
  <c r="E427" i="3"/>
  <c r="E423" i="3"/>
  <c r="E419" i="3"/>
  <c r="E415" i="3"/>
  <c r="E411" i="3"/>
  <c r="E961" i="3"/>
  <c r="E953" i="3"/>
  <c r="E952" i="3"/>
  <c r="E560" i="3"/>
  <c r="E622" i="3"/>
  <c r="E618" i="3"/>
  <c r="E614" i="3"/>
  <c r="E610" i="3"/>
  <c r="E602" i="3"/>
  <c r="E832" i="3"/>
  <c r="E840" i="3"/>
  <c r="E924" i="3"/>
  <c r="E944" i="3"/>
  <c r="E497" i="3"/>
  <c r="E477" i="3"/>
  <c r="E469" i="3"/>
  <c r="E457" i="3"/>
  <c r="E433" i="3"/>
  <c r="E405" i="3"/>
  <c r="E393" i="3"/>
  <c r="E389" i="3"/>
  <c r="E381" i="3"/>
  <c r="E337" i="3"/>
  <c r="E317" i="3"/>
  <c r="E285" i="3"/>
  <c r="E273" i="3"/>
  <c r="E261" i="3"/>
  <c r="E253" i="3"/>
  <c r="E249" i="3"/>
  <c r="E213" i="3"/>
  <c r="E209" i="3"/>
  <c r="E197" i="3"/>
  <c r="E185" i="3"/>
  <c r="E177" i="3"/>
  <c r="E137" i="3"/>
  <c r="E133" i="3"/>
  <c r="E93" i="3"/>
  <c r="E73" i="3"/>
  <c r="E69" i="3"/>
  <c r="E65" i="3"/>
  <c r="E57" i="3"/>
  <c r="E45" i="3"/>
  <c r="E41" i="3"/>
  <c r="E25" i="3"/>
  <c r="E21" i="3"/>
  <c r="E940" i="3"/>
  <c r="E496" i="3"/>
  <c r="E472" i="3"/>
  <c r="E452" i="3"/>
  <c r="E444" i="3"/>
  <c r="E804" i="3"/>
  <c r="E696" i="3"/>
  <c r="E688" i="3"/>
  <c r="E989" i="3"/>
  <c r="E986" i="3"/>
  <c r="E974" i="3"/>
  <c r="E432" i="3"/>
  <c r="E420" i="3"/>
  <c r="E392" i="3"/>
  <c r="E388" i="3"/>
  <c r="E384" i="3"/>
  <c r="E380" i="3"/>
  <c r="E376" i="3"/>
  <c r="E372" i="3"/>
  <c r="E368" i="3"/>
  <c r="E364" i="3"/>
  <c r="E360" i="3"/>
  <c r="E352" i="3"/>
  <c r="E348" i="3"/>
  <c r="E344" i="3"/>
  <c r="E340" i="3"/>
  <c r="E336" i="3"/>
  <c r="E332" i="3"/>
  <c r="E328" i="3"/>
  <c r="E320" i="3"/>
  <c r="E316" i="3"/>
  <c r="E312" i="3"/>
  <c r="E308" i="3"/>
  <c r="E304" i="3"/>
  <c r="E300" i="3"/>
  <c r="E296" i="3"/>
  <c r="E292" i="3"/>
  <c r="E288" i="3"/>
  <c r="E284" i="3"/>
  <c r="E276" i="3"/>
  <c r="E272" i="3"/>
  <c r="E268" i="3"/>
  <c r="E264" i="3"/>
  <c r="E260" i="3"/>
  <c r="E256" i="3"/>
  <c r="E252" i="3"/>
  <c r="E244" i="3"/>
  <c r="E240" i="3"/>
  <c r="E236" i="3"/>
  <c r="E232" i="3"/>
  <c r="E224" i="3"/>
  <c r="E220" i="3"/>
  <c r="E216" i="3"/>
  <c r="E212" i="3"/>
  <c r="E208" i="3"/>
  <c r="E204" i="3"/>
  <c r="E200" i="3"/>
  <c r="E192" i="3"/>
  <c r="E188" i="3"/>
  <c r="E184" i="3"/>
  <c r="E180" i="3"/>
  <c r="E176" i="3"/>
  <c r="E172" i="3"/>
  <c r="E168" i="3"/>
  <c r="E164" i="3"/>
  <c r="E160" i="3"/>
  <c r="E156" i="3"/>
  <c r="E148" i="3"/>
  <c r="E144" i="3"/>
  <c r="E140" i="3"/>
  <c r="E136" i="3"/>
  <c r="E132" i="3"/>
  <c r="E128" i="3"/>
  <c r="E124" i="3"/>
  <c r="E116" i="3"/>
  <c r="E112" i="3"/>
  <c r="E108" i="3"/>
  <c r="E104" i="3"/>
  <c r="E96" i="3"/>
  <c r="E92" i="3"/>
  <c r="E88" i="3"/>
  <c r="E84" i="3"/>
  <c r="E80" i="3"/>
  <c r="E76" i="3"/>
  <c r="E72" i="3"/>
  <c r="E68" i="3"/>
  <c r="E64" i="3"/>
  <c r="E56" i="3"/>
  <c r="E52" i="3"/>
  <c r="E48" i="3"/>
  <c r="E44" i="3"/>
  <c r="E40" i="3"/>
  <c r="E32" i="3"/>
  <c r="E28" i="3"/>
  <c r="E24" i="3"/>
  <c r="E20" i="3"/>
  <c r="E16" i="3"/>
  <c r="E12" i="3"/>
  <c r="E519" i="3"/>
  <c r="E579" i="3"/>
  <c r="E552" i="3"/>
  <c r="E548" i="3"/>
  <c r="E797" i="3"/>
  <c r="E765" i="3"/>
  <c r="E729" i="3"/>
  <c r="E725" i="3"/>
  <c r="E717" i="3"/>
  <c r="E665" i="3"/>
  <c r="E657" i="3"/>
  <c r="E653" i="3"/>
  <c r="E637" i="3"/>
  <c r="E621" i="3"/>
  <c r="E605" i="3"/>
  <c r="E867" i="3"/>
  <c r="E885" i="3"/>
  <c r="E964" i="3"/>
  <c r="E407" i="3"/>
  <c r="E403" i="3"/>
  <c r="E399" i="3"/>
  <c r="E395" i="3"/>
  <c r="E391" i="3"/>
  <c r="E387" i="3"/>
  <c r="E383" i="3"/>
  <c r="E379" i="3"/>
  <c r="E375" i="3"/>
  <c r="E371" i="3"/>
  <c r="E367" i="3"/>
  <c r="E363" i="3"/>
  <c r="E359" i="3"/>
  <c r="E355" i="3"/>
  <c r="E351" i="3"/>
  <c r="E347" i="3"/>
  <c r="E343" i="3"/>
  <c r="E339" i="3"/>
  <c r="E335" i="3"/>
  <c r="E331" i="3"/>
  <c r="E327" i="3"/>
  <c r="E323" i="3"/>
  <c r="E319" i="3"/>
  <c r="E315" i="3"/>
  <c r="E311" i="3"/>
  <c r="E307" i="3"/>
  <c r="E303" i="3"/>
  <c r="E299" i="3"/>
  <c r="E295" i="3"/>
  <c r="E291" i="3"/>
  <c r="E287" i="3"/>
  <c r="E283" i="3"/>
  <c r="E279" i="3"/>
  <c r="E275" i="3"/>
  <c r="E271" i="3"/>
  <c r="E267" i="3"/>
  <c r="E263" i="3"/>
  <c r="E259" i="3"/>
  <c r="E255" i="3"/>
  <c r="E251" i="3"/>
  <c r="E247" i="3"/>
  <c r="E243" i="3"/>
  <c r="E239" i="3"/>
  <c r="E235" i="3"/>
  <c r="E231" i="3"/>
  <c r="E227" i="3"/>
  <c r="E223" i="3"/>
  <c r="E219" i="3"/>
  <c r="E215" i="3"/>
  <c r="E211" i="3"/>
  <c r="E207" i="3"/>
  <c r="E203" i="3"/>
  <c r="E199" i="3"/>
  <c r="E195" i="3"/>
  <c r="E191" i="3"/>
  <c r="E187" i="3"/>
  <c r="E183" i="3"/>
  <c r="E179" i="3"/>
  <c r="E175" i="3"/>
  <c r="E171" i="3"/>
  <c r="E167" i="3"/>
  <c r="E163" i="3"/>
  <c r="E159" i="3"/>
  <c r="E155" i="3"/>
  <c r="E151" i="3"/>
  <c r="E147" i="3"/>
  <c r="E143" i="3"/>
  <c r="E139" i="3"/>
  <c r="E135" i="3"/>
  <c r="E131" i="3"/>
  <c r="E127" i="3"/>
  <c r="E123" i="3"/>
  <c r="E119" i="3"/>
  <c r="E115" i="3"/>
  <c r="E107" i="3"/>
  <c r="E103" i="3"/>
  <c r="E99" i="3"/>
  <c r="E95" i="3"/>
  <c r="E91" i="3"/>
  <c r="E87" i="3"/>
  <c r="E83" i="3"/>
  <c r="E79" i="3"/>
  <c r="E75" i="3"/>
  <c r="E842" i="3"/>
  <c r="E520" i="3"/>
  <c r="E572" i="3"/>
  <c r="E564" i="3"/>
  <c r="E813" i="3"/>
  <c r="E890" i="3"/>
  <c r="E886" i="3"/>
  <c r="E541" i="3"/>
  <c r="E529" i="3"/>
  <c r="E514" i="3"/>
  <c r="E800" i="3"/>
  <c r="E817" i="3"/>
  <c r="E868" i="3"/>
  <c r="E854" i="3"/>
  <c r="E992" i="3"/>
  <c r="E985" i="3"/>
  <c r="E963" i="3"/>
  <c r="E502" i="3"/>
  <c r="E498" i="3"/>
  <c r="E494" i="3"/>
  <c r="E490" i="3"/>
  <c r="E486" i="3"/>
  <c r="E478" i="3"/>
  <c r="E474" i="3"/>
  <c r="E470" i="3"/>
  <c r="E462" i="3"/>
  <c r="E454" i="3"/>
  <c r="E450" i="3"/>
  <c r="E446" i="3"/>
  <c r="E442" i="3"/>
  <c r="E438" i="3"/>
  <c r="E434" i="3"/>
  <c r="E430" i="3"/>
  <c r="E422" i="3"/>
  <c r="E414" i="3"/>
  <c r="E410" i="3"/>
  <c r="E406" i="3"/>
  <c r="E402" i="3"/>
  <c r="E398" i="3"/>
  <c r="E390" i="3"/>
  <c r="E386" i="3"/>
  <c r="E382" i="3"/>
  <c r="E378" i="3"/>
  <c r="E374" i="3"/>
  <c r="E370" i="3"/>
  <c r="E366" i="3"/>
  <c r="E362" i="3"/>
  <c r="E358" i="3"/>
  <c r="E350" i="3"/>
  <c r="E346" i="3"/>
  <c r="E342" i="3"/>
  <c r="E334" i="3"/>
  <c r="E326" i="3"/>
  <c r="E322" i="3"/>
  <c r="E318" i="3"/>
  <c r="E314" i="3"/>
  <c r="E310" i="3"/>
  <c r="E306" i="3"/>
  <c r="E302" i="3"/>
  <c r="E294" i="3"/>
  <c r="E286" i="3"/>
  <c r="E282" i="3"/>
  <c r="E278" i="3"/>
  <c r="E274" i="3"/>
  <c r="E270" i="3"/>
  <c r="E262" i="3"/>
  <c r="E258" i="3"/>
  <c r="E254" i="3"/>
  <c r="E250" i="3"/>
  <c r="E246" i="3"/>
  <c r="E242" i="3"/>
  <c r="E238" i="3"/>
  <c r="E234" i="3"/>
  <c r="E230" i="3"/>
  <c r="E222" i="3"/>
  <c r="E218" i="3"/>
  <c r="E214" i="3"/>
  <c r="E206" i="3"/>
  <c r="E198" i="3"/>
  <c r="E194" i="3"/>
  <c r="E190" i="3"/>
  <c r="E186" i="3"/>
  <c r="E182" i="3"/>
  <c r="E178" i="3"/>
  <c r="E174" i="3"/>
  <c r="E166" i="3"/>
  <c r="E158" i="3"/>
  <c r="E154" i="3"/>
  <c r="E150" i="3"/>
  <c r="E146" i="3"/>
  <c r="E142" i="3"/>
  <c r="E134" i="3"/>
  <c r="E130" i="3"/>
  <c r="E126" i="3"/>
  <c r="E122" i="3"/>
  <c r="E118" i="3"/>
  <c r="E114" i="3"/>
  <c r="E110" i="3"/>
  <c r="E102" i="3"/>
  <c r="E94" i="3"/>
  <c r="E90" i="3"/>
  <c r="E86" i="3"/>
  <c r="E78" i="3"/>
  <c r="E74" i="3"/>
  <c r="E70" i="3"/>
  <c r="E66" i="3"/>
  <c r="E62" i="3"/>
  <c r="E58" i="3"/>
  <c r="E54" i="3"/>
  <c r="E50" i="3"/>
  <c r="E46" i="3"/>
  <c r="E38" i="3"/>
  <c r="E30" i="3"/>
  <c r="E26" i="3"/>
  <c r="E22" i="3"/>
  <c r="E14" i="3"/>
  <c r="E503" i="3"/>
  <c r="E594" i="3"/>
  <c r="E565" i="3"/>
  <c r="E613" i="3"/>
  <c r="E839" i="3"/>
  <c r="E835" i="3"/>
  <c r="E831" i="3"/>
  <c r="E824" i="3"/>
  <c r="E846" i="3"/>
  <c r="E916" i="3"/>
  <c r="E882" i="3"/>
  <c r="E995" i="3"/>
  <c r="E991" i="3"/>
  <c r="E981" i="3"/>
  <c r="E966" i="3"/>
  <c r="E959" i="3"/>
  <c r="E937" i="3"/>
  <c r="E929" i="3"/>
  <c r="E509" i="3"/>
  <c r="E612" i="3"/>
  <c r="E873" i="3"/>
  <c r="E915" i="3"/>
  <c r="E976" i="3"/>
  <c r="E965" i="3"/>
  <c r="E936" i="3"/>
  <c r="E523" i="3"/>
  <c r="E582" i="3"/>
  <c r="E578" i="3"/>
  <c r="E631" i="3"/>
  <c r="E815" i="3"/>
  <c r="E859" i="3"/>
  <c r="E848" i="3"/>
  <c r="E896" i="3"/>
  <c r="E892" i="3"/>
  <c r="E888" i="3"/>
  <c r="E994" i="3"/>
  <c r="E990" i="3"/>
  <c r="E954" i="3"/>
  <c r="E943" i="3"/>
  <c r="E767" i="3"/>
  <c r="E628" i="3"/>
  <c r="E881" i="3"/>
  <c r="E492" i="3"/>
  <c r="E480" i="3"/>
  <c r="E440" i="3"/>
  <c r="E428" i="3"/>
  <c r="E416" i="3"/>
  <c r="E899" i="3"/>
  <c r="E993" i="3"/>
  <c r="E838" i="3"/>
  <c r="E856" i="3"/>
  <c r="G118" i="3"/>
  <c r="E526" i="3"/>
  <c r="E581" i="3"/>
  <c r="E805" i="3"/>
  <c r="E910" i="3"/>
  <c r="E945" i="3"/>
  <c r="E942" i="3"/>
  <c r="G356" i="3"/>
  <c r="E740" i="3"/>
  <c r="E736" i="3"/>
  <c r="E724" i="3"/>
  <c r="E716" i="3"/>
  <c r="E695" i="3"/>
  <c r="E801" i="3"/>
  <c r="E782" i="3"/>
  <c r="E774" i="3"/>
  <c r="E711" i="3"/>
  <c r="E691" i="3"/>
  <c r="E715" i="3"/>
  <c r="E703" i="3"/>
  <c r="E713" i="3"/>
  <c r="E709" i="3"/>
  <c r="E705" i="3"/>
  <c r="E693" i="3"/>
  <c r="E685" i="3"/>
  <c r="E677" i="3"/>
  <c r="E673" i="3"/>
  <c r="E783" i="3"/>
  <c r="E771" i="3"/>
  <c r="E712" i="3"/>
  <c r="E680" i="3"/>
  <c r="E809" i="3"/>
  <c r="E763" i="3"/>
  <c r="E747" i="3"/>
  <c r="E731" i="3"/>
  <c r="E656" i="3"/>
  <c r="E648" i="3"/>
  <c r="E643" i="3"/>
  <c r="E789" i="3"/>
  <c r="E781" i="3"/>
  <c r="E733" i="3"/>
  <c r="E682" i="3"/>
  <c r="E674" i="3"/>
  <c r="E639" i="3"/>
  <c r="E742" i="3"/>
  <c r="E647" i="3"/>
  <c r="E792" i="3"/>
  <c r="E788" i="3"/>
  <c r="E776" i="3"/>
  <c r="E764" i="3"/>
  <c r="E720" i="3"/>
  <c r="E645" i="3"/>
  <c r="E802" i="3"/>
  <c r="E795" i="3"/>
  <c r="E784" i="3"/>
  <c r="E766" i="3"/>
  <c r="E758" i="3"/>
  <c r="E754" i="3"/>
  <c r="E750" i="3"/>
  <c r="E732" i="3"/>
  <c r="E687" i="3"/>
  <c r="E671" i="3"/>
  <c r="E644" i="3"/>
  <c r="E798" i="3"/>
  <c r="E746" i="3"/>
  <c r="E728" i="3"/>
  <c r="E721" i="3"/>
  <c r="E690" i="3"/>
  <c r="E663" i="3"/>
  <c r="E659" i="3"/>
  <c r="E651" i="3"/>
  <c r="E790" i="3"/>
  <c r="E734" i="3"/>
  <c r="E697" i="3"/>
  <c r="E662" i="3"/>
  <c r="E775" i="3"/>
  <c r="E760" i="3"/>
  <c r="E756" i="3"/>
  <c r="E681" i="3"/>
  <c r="E669" i="3"/>
  <c r="E661" i="3"/>
  <c r="E638" i="3"/>
  <c r="E772" i="3"/>
  <c r="E641" i="3"/>
  <c r="E768" i="3"/>
  <c r="E743" i="3"/>
  <c r="E676" i="3"/>
  <c r="E664" i="3"/>
  <c r="E633" i="3"/>
  <c r="E324" i="3"/>
  <c r="E111" i="3"/>
  <c r="O21" i="3"/>
  <c r="G170" i="3"/>
  <c r="G468" i="3"/>
  <c r="H32" i="3"/>
  <c r="G323" i="3"/>
  <c r="G234" i="3"/>
  <c r="G113" i="3"/>
  <c r="G996" i="3"/>
  <c r="G463" i="3"/>
  <c r="G354" i="3"/>
  <c r="G322" i="3"/>
  <c r="G223" i="3"/>
  <c r="G108" i="3"/>
  <c r="G448" i="3"/>
  <c r="G351" i="3"/>
  <c r="G307" i="3"/>
  <c r="G186" i="3"/>
  <c r="G77" i="3"/>
  <c r="G419" i="3"/>
  <c r="G343" i="3"/>
  <c r="G296" i="3"/>
  <c r="G49" i="3"/>
  <c r="G406" i="3"/>
  <c r="G34" i="3"/>
  <c r="G495" i="3"/>
  <c r="G398" i="3"/>
  <c r="G338" i="3"/>
  <c r="G264" i="3"/>
  <c r="G140" i="3"/>
  <c r="G26" i="3"/>
  <c r="G340" i="3"/>
  <c r="G160" i="3"/>
  <c r="E7" i="3"/>
  <c r="G490" i="3"/>
  <c r="G370" i="3"/>
  <c r="G335" i="3"/>
  <c r="G248" i="3"/>
  <c r="G129" i="3"/>
  <c r="G7" i="3"/>
  <c r="G280" i="3"/>
  <c r="G579" i="3"/>
  <c r="G476" i="3"/>
  <c r="G364" i="3"/>
  <c r="G328" i="3"/>
  <c r="G239" i="3"/>
  <c r="H48" i="3"/>
  <c r="H19" i="3"/>
  <c r="H62" i="3"/>
  <c r="E8" i="3"/>
  <c r="H39" i="3"/>
  <c r="H53" i="3"/>
  <c r="H80" i="3"/>
  <c r="H90" i="3"/>
  <c r="H132" i="3"/>
  <c r="H142" i="3"/>
  <c r="H153" i="3"/>
  <c r="H195" i="3"/>
  <c r="H205" i="3"/>
  <c r="H214" i="3"/>
  <c r="H222" i="3"/>
  <c r="H229" i="3"/>
  <c r="H241" i="3"/>
  <c r="H247" i="3"/>
  <c r="H253" i="3"/>
  <c r="H259" i="3"/>
  <c r="H271" i="3"/>
  <c r="H277" i="3"/>
  <c r="H282" i="3"/>
  <c r="H287" i="3"/>
  <c r="H292" i="3"/>
  <c r="H329" i="3"/>
  <c r="H334" i="3"/>
  <c r="H339" i="3"/>
  <c r="H344" i="3"/>
  <c r="H350" i="3"/>
  <c r="H355" i="3"/>
  <c r="H360" i="3"/>
  <c r="H381" i="3"/>
  <c r="H397" i="3"/>
  <c r="H402" i="3"/>
  <c r="H407" i="3"/>
  <c r="H412" i="3"/>
  <c r="H423" i="3"/>
  <c r="H428" i="3"/>
  <c r="H449" i="3"/>
  <c r="H454" i="3"/>
  <c r="H465" i="3"/>
  <c r="H470" i="3"/>
  <c r="H475" i="3"/>
  <c r="H480" i="3"/>
  <c r="H496" i="3"/>
  <c r="H481" i="3"/>
  <c r="H453" i="3"/>
  <c r="H439" i="3"/>
  <c r="H426" i="3"/>
  <c r="H411" i="3"/>
  <c r="H384" i="3"/>
  <c r="H314" i="3"/>
  <c r="H301" i="3"/>
  <c r="H286" i="3"/>
  <c r="H272" i="3"/>
  <c r="H257" i="3"/>
  <c r="H239" i="3"/>
  <c r="H201" i="3"/>
  <c r="H171" i="3"/>
  <c r="H144" i="3"/>
  <c r="H87" i="3"/>
  <c r="E500" i="3"/>
  <c r="E488" i="3"/>
  <c r="E476" i="3"/>
  <c r="E468" i="3"/>
  <c r="E464" i="3"/>
  <c r="E460" i="3"/>
  <c r="E456" i="3"/>
  <c r="E448" i="3"/>
  <c r="E436" i="3"/>
  <c r="E424" i="3"/>
  <c r="E412" i="3"/>
  <c r="E404" i="3"/>
  <c r="E400" i="3"/>
  <c r="E396" i="3"/>
  <c r="H494" i="3"/>
  <c r="H479" i="3"/>
  <c r="G466" i="3"/>
  <c r="H452" i="3"/>
  <c r="G438" i="3"/>
  <c r="G424" i="3"/>
  <c r="G411" i="3"/>
  <c r="G396" i="3"/>
  <c r="H382" i="3"/>
  <c r="H369" i="3"/>
  <c r="H327" i="3"/>
  <c r="G312" i="3"/>
  <c r="H298" i="3"/>
  <c r="H285" i="3"/>
  <c r="H270" i="3"/>
  <c r="H254" i="3"/>
  <c r="H220" i="3"/>
  <c r="H196" i="3"/>
  <c r="H86" i="3"/>
  <c r="H41" i="3"/>
  <c r="G866" i="3"/>
  <c r="G492" i="3"/>
  <c r="G479" i="3"/>
  <c r="H463" i="3"/>
  <c r="G450" i="3"/>
  <c r="H437" i="3"/>
  <c r="G422" i="3"/>
  <c r="G408" i="3"/>
  <c r="G395" i="3"/>
  <c r="G380" i="3"/>
  <c r="H366" i="3"/>
  <c r="H353" i="3"/>
  <c r="H338" i="3"/>
  <c r="H324" i="3"/>
  <c r="H311" i="3"/>
  <c r="H296" i="3"/>
  <c r="G283" i="3"/>
  <c r="G270" i="3"/>
  <c r="G252" i="3"/>
  <c r="G236" i="3"/>
  <c r="G220" i="3"/>
  <c r="G192" i="3"/>
  <c r="G165" i="3"/>
  <c r="H139" i="3"/>
  <c r="H108" i="3"/>
  <c r="H81" i="3"/>
  <c r="H34" i="3"/>
  <c r="H502" i="3"/>
  <c r="H489" i="3"/>
  <c r="H474" i="3"/>
  <c r="H460" i="3"/>
  <c r="H447" i="3"/>
  <c r="H432" i="3"/>
  <c r="H348" i="3"/>
  <c r="H293" i="3"/>
  <c r="H212" i="3"/>
  <c r="H76" i="3"/>
  <c r="G842" i="3"/>
  <c r="G10" i="3"/>
  <c r="G25" i="3"/>
  <c r="G69" i="3"/>
  <c r="G101" i="3"/>
  <c r="G112" i="3"/>
  <c r="G122" i="3"/>
  <c r="G164" i="3"/>
  <c r="G174" i="3"/>
  <c r="G185" i="3"/>
  <c r="G235" i="3"/>
  <c r="G266" i="3"/>
  <c r="G298" i="3"/>
  <c r="G303" i="3"/>
  <c r="G308" i="3"/>
  <c r="G314" i="3"/>
  <c r="I314" i="3" s="1"/>
  <c r="G319" i="3"/>
  <c r="G324" i="3"/>
  <c r="G366" i="3"/>
  <c r="G371" i="3"/>
  <c r="G376" i="3"/>
  <c r="G387" i="3"/>
  <c r="G392" i="3"/>
  <c r="G418" i="3"/>
  <c r="G434" i="3"/>
  <c r="G439" i="3"/>
  <c r="G444" i="3"/>
  <c r="G460" i="3"/>
  <c r="G486" i="3"/>
  <c r="G491" i="3"/>
  <c r="G502" i="3"/>
  <c r="G500" i="3"/>
  <c r="H486" i="3"/>
  <c r="G474" i="3"/>
  <c r="H458" i="3"/>
  <c r="H444" i="3"/>
  <c r="H431" i="3"/>
  <c r="H416" i="3"/>
  <c r="G403" i="3"/>
  <c r="G390" i="3"/>
  <c r="G375" i="3"/>
  <c r="H361" i="3"/>
  <c r="G348" i="3"/>
  <c r="H333" i="3"/>
  <c r="H319" i="3"/>
  <c r="H306" i="3"/>
  <c r="H291" i="3"/>
  <c r="G278" i="3"/>
  <c r="H263" i="3"/>
  <c r="G246" i="3"/>
  <c r="G230" i="3"/>
  <c r="H210" i="3"/>
  <c r="H181" i="3"/>
  <c r="H154" i="3"/>
  <c r="H128" i="3"/>
  <c r="G98" i="3"/>
  <c r="H70" i="3"/>
  <c r="H20" i="3"/>
  <c r="H309" i="3"/>
  <c r="H191" i="3"/>
  <c r="H160" i="3"/>
  <c r="H133" i="3"/>
  <c r="H390" i="3"/>
  <c r="H376" i="3"/>
  <c r="H233" i="3"/>
  <c r="H102" i="3"/>
  <c r="H499" i="3"/>
  <c r="H484" i="3"/>
  <c r="G471" i="3"/>
  <c r="G458" i="3"/>
  <c r="G443" i="3"/>
  <c r="H429" i="3"/>
  <c r="G416" i="3"/>
  <c r="H401" i="3"/>
  <c r="H387" i="3"/>
  <c r="H374" i="3"/>
  <c r="H359" i="3"/>
  <c r="G346" i="3"/>
  <c r="H332" i="3"/>
  <c r="H317" i="3"/>
  <c r="H303" i="3"/>
  <c r="G291" i="3"/>
  <c r="H275" i="3"/>
  <c r="H260" i="3"/>
  <c r="H245" i="3"/>
  <c r="H227" i="3"/>
  <c r="H206" i="3"/>
  <c r="G181" i="3"/>
  <c r="G150" i="3"/>
  <c r="H123" i="3"/>
  <c r="G97" i="3"/>
  <c r="H64" i="3"/>
  <c r="G12" i="3"/>
  <c r="H434" i="3"/>
  <c r="H421" i="3"/>
  <c r="H406" i="3"/>
  <c r="H392" i="3"/>
  <c r="H379" i="3"/>
  <c r="H364" i="3"/>
  <c r="H280" i="3"/>
  <c r="H266" i="3"/>
  <c r="H251" i="3"/>
  <c r="H215" i="3"/>
  <c r="H497" i="3"/>
  <c r="G484" i="3"/>
  <c r="H469" i="3"/>
  <c r="H455" i="3"/>
  <c r="H442" i="3"/>
  <c r="G427" i="3"/>
  <c r="H413" i="3"/>
  <c r="H400" i="3"/>
  <c r="H385" i="3"/>
  <c r="H371" i="3"/>
  <c r="H358" i="3"/>
  <c r="H343" i="3"/>
  <c r="G330" i="3"/>
  <c r="H316" i="3"/>
  <c r="G302" i="3"/>
  <c r="G288" i="3"/>
  <c r="G275" i="3"/>
  <c r="G258" i="3"/>
  <c r="H242" i="3"/>
  <c r="G227" i="3"/>
  <c r="G202" i="3"/>
  <c r="G176" i="3"/>
  <c r="H149" i="3"/>
  <c r="H118" i="3"/>
  <c r="G92" i="3"/>
  <c r="G56" i="3"/>
  <c r="E566" i="3"/>
  <c r="H501" i="3"/>
  <c r="H495" i="3"/>
  <c r="H490" i="3"/>
  <c r="H485" i="3"/>
  <c r="G480" i="3"/>
  <c r="G475" i="3"/>
  <c r="G470" i="3"/>
  <c r="H464" i="3"/>
  <c r="G459" i="3"/>
  <c r="G454" i="3"/>
  <c r="H448" i="3"/>
  <c r="H443" i="3"/>
  <c r="H438" i="3"/>
  <c r="H433" i="3"/>
  <c r="G428" i="3"/>
  <c r="H422" i="3"/>
  <c r="H417" i="3"/>
  <c r="G412" i="3"/>
  <c r="G407" i="3"/>
  <c r="G402" i="3"/>
  <c r="H396" i="3"/>
  <c r="H391" i="3"/>
  <c r="G386" i="3"/>
  <c r="H380" i="3"/>
  <c r="H375" i="3"/>
  <c r="H370" i="3"/>
  <c r="H365" i="3"/>
  <c r="G360" i="3"/>
  <c r="G355" i="3"/>
  <c r="H349" i="3"/>
  <c r="G344" i="3"/>
  <c r="G339" i="3"/>
  <c r="G334" i="3"/>
  <c r="H328" i="3"/>
  <c r="H323" i="3"/>
  <c r="H318" i="3"/>
  <c r="H312" i="3"/>
  <c r="H307" i="3"/>
  <c r="H302" i="3"/>
  <c r="H297" i="3"/>
  <c r="G292" i="3"/>
  <c r="G287" i="3"/>
  <c r="G282" i="3"/>
  <c r="G276" i="3"/>
  <c r="G271" i="3"/>
  <c r="H265" i="3"/>
  <c r="G259" i="3"/>
  <c r="H252" i="3"/>
  <c r="G247" i="3"/>
  <c r="H240" i="3"/>
  <c r="H234" i="3"/>
  <c r="H228" i="3"/>
  <c r="H221" i="3"/>
  <c r="G213" i="3"/>
  <c r="G205" i="3"/>
  <c r="H194" i="3"/>
  <c r="G184" i="3"/>
  <c r="H173" i="3"/>
  <c r="H163" i="3"/>
  <c r="G153" i="3"/>
  <c r="G142" i="3"/>
  <c r="G132" i="3"/>
  <c r="H121" i="3"/>
  <c r="H110" i="3"/>
  <c r="H100" i="3"/>
  <c r="G90" i="3"/>
  <c r="G80" i="3"/>
  <c r="H67" i="3"/>
  <c r="G53" i="3"/>
  <c r="H38" i="3"/>
  <c r="G24" i="3"/>
  <c r="H9" i="3"/>
  <c r="G521" i="3"/>
  <c r="H504" i="3"/>
  <c r="G616" i="3"/>
  <c r="H811" i="3"/>
  <c r="H856" i="3"/>
  <c r="E530" i="3"/>
  <c r="G506" i="3"/>
  <c r="E504" i="3"/>
  <c r="G971" i="3"/>
  <c r="G995" i="3"/>
  <c r="G901" i="3"/>
  <c r="G931" i="3"/>
  <c r="G939" i="3"/>
  <c r="G929" i="3"/>
  <c r="G930" i="3"/>
  <c r="G947" i="3"/>
  <c r="G979" i="3"/>
  <c r="G909" i="3"/>
  <c r="G871" i="3"/>
  <c r="G987" i="3"/>
  <c r="G877" i="3"/>
  <c r="G955" i="3"/>
  <c r="G917" i="3"/>
  <c r="G869" i="3"/>
  <c r="G832" i="3"/>
  <c r="G608" i="3"/>
  <c r="G547" i="3"/>
  <c r="G841" i="3"/>
  <c r="G824" i="3"/>
  <c r="G612" i="3"/>
  <c r="G734" i="3"/>
  <c r="G545" i="3"/>
  <c r="G546" i="3"/>
  <c r="G997" i="3"/>
  <c r="G876" i="3"/>
  <c r="G840" i="3"/>
  <c r="G600" i="3"/>
  <c r="G778" i="3"/>
  <c r="G963" i="3"/>
  <c r="G893" i="3"/>
  <c r="G850" i="3"/>
  <c r="G806" i="3"/>
  <c r="G807" i="3"/>
  <c r="G606" i="3"/>
  <c r="G749" i="3"/>
  <c r="G767" i="3"/>
  <c r="G738" i="3"/>
  <c r="G782" i="3"/>
  <c r="G791" i="3"/>
  <c r="G555" i="3"/>
  <c r="G870" i="3"/>
  <c r="G885" i="3"/>
  <c r="G858" i="3"/>
  <c r="G816" i="3"/>
  <c r="G599" i="3"/>
  <c r="G779" i="3"/>
  <c r="G998" i="3"/>
  <c r="G925" i="3"/>
  <c r="G692" i="3"/>
  <c r="G750" i="3"/>
  <c r="G505" i="3"/>
  <c r="G513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I195" i="3" s="1"/>
  <c r="G199" i="3"/>
  <c r="G203" i="3"/>
  <c r="G207" i="3"/>
  <c r="G211" i="3"/>
  <c r="G215" i="3"/>
  <c r="G219" i="3"/>
  <c r="G875" i="3"/>
  <c r="G503" i="3"/>
  <c r="G563" i="3"/>
  <c r="G587" i="3"/>
  <c r="G529" i="3"/>
  <c r="G537" i="3"/>
  <c r="G13" i="3"/>
  <c r="G22" i="3"/>
  <c r="G36" i="3"/>
  <c r="G45" i="3"/>
  <c r="G54" i="3"/>
  <c r="G68" i="3"/>
  <c r="G808" i="3"/>
  <c r="G9" i="3"/>
  <c r="G18" i="3"/>
  <c r="G32" i="3"/>
  <c r="G41" i="3"/>
  <c r="G50" i="3"/>
  <c r="G64" i="3"/>
  <c r="G73" i="3"/>
  <c r="G799" i="3"/>
  <c r="G20" i="3"/>
  <c r="G29" i="3"/>
  <c r="G38" i="3"/>
  <c r="G52" i="3"/>
  <c r="G61" i="3"/>
  <c r="G70" i="3"/>
  <c r="G84" i="3"/>
  <c r="G93" i="3"/>
  <c r="G102" i="3"/>
  <c r="G116" i="3"/>
  <c r="G125" i="3"/>
  <c r="G134" i="3"/>
  <c r="G148" i="3"/>
  <c r="G157" i="3"/>
  <c r="G166" i="3"/>
  <c r="G180" i="3"/>
  <c r="G189" i="3"/>
  <c r="G198" i="3"/>
  <c r="G212" i="3"/>
  <c r="G221" i="3"/>
  <c r="G225" i="3"/>
  <c r="G229" i="3"/>
  <c r="G233" i="3"/>
  <c r="G237" i="3"/>
  <c r="G241" i="3"/>
  <c r="G245" i="3"/>
  <c r="G249" i="3"/>
  <c r="G253" i="3"/>
  <c r="G257" i="3"/>
  <c r="G261" i="3"/>
  <c r="G265" i="3"/>
  <c r="G269" i="3"/>
  <c r="G273" i="3"/>
  <c r="G277" i="3"/>
  <c r="G281" i="3"/>
  <c r="G285" i="3"/>
  <c r="G289" i="3"/>
  <c r="G293" i="3"/>
  <c r="G297" i="3"/>
  <c r="G301" i="3"/>
  <c r="G305" i="3"/>
  <c r="G309" i="3"/>
  <c r="G313" i="3"/>
  <c r="G317" i="3"/>
  <c r="G321" i="3"/>
  <c r="G325" i="3"/>
  <c r="G329" i="3"/>
  <c r="G333" i="3"/>
  <c r="G337" i="3"/>
  <c r="G341" i="3"/>
  <c r="G345" i="3"/>
  <c r="G349" i="3"/>
  <c r="G353" i="3"/>
  <c r="I353" i="3" s="1"/>
  <c r="G357" i="3"/>
  <c r="G361" i="3"/>
  <c r="G365" i="3"/>
  <c r="G369" i="3"/>
  <c r="G373" i="3"/>
  <c r="G377" i="3"/>
  <c r="G381" i="3"/>
  <c r="G385" i="3"/>
  <c r="G389" i="3"/>
  <c r="G393" i="3"/>
  <c r="G397" i="3"/>
  <c r="G401" i="3"/>
  <c r="G405" i="3"/>
  <c r="G409" i="3"/>
  <c r="G413" i="3"/>
  <c r="I413" i="3" s="1"/>
  <c r="G417" i="3"/>
  <c r="G421" i="3"/>
  <c r="G425" i="3"/>
  <c r="G429" i="3"/>
  <c r="G433" i="3"/>
  <c r="G437" i="3"/>
  <c r="G441" i="3"/>
  <c r="G445" i="3"/>
  <c r="G449" i="3"/>
  <c r="G453" i="3"/>
  <c r="G457" i="3"/>
  <c r="G461" i="3"/>
  <c r="G465" i="3"/>
  <c r="G469" i="3"/>
  <c r="G473" i="3"/>
  <c r="G477" i="3"/>
  <c r="G481" i="3"/>
  <c r="G485" i="3"/>
  <c r="G489" i="3"/>
  <c r="G493" i="3"/>
  <c r="G497" i="3"/>
  <c r="G501" i="3"/>
  <c r="G14" i="3"/>
  <c r="G21" i="3"/>
  <c r="G65" i="3"/>
  <c r="G72" i="3"/>
  <c r="G88" i="3"/>
  <c r="G104" i="3"/>
  <c r="G109" i="3"/>
  <c r="G114" i="3"/>
  <c r="G130" i="3"/>
  <c r="G156" i="3"/>
  <c r="G161" i="3"/>
  <c r="G172" i="3"/>
  <c r="G177" i="3"/>
  <c r="G182" i="3"/>
  <c r="G228" i="3"/>
  <c r="G242" i="3"/>
  <c r="G251" i="3"/>
  <c r="G260" i="3"/>
  <c r="G571" i="3"/>
  <c r="G37" i="3"/>
  <c r="G44" i="3"/>
  <c r="G58" i="3"/>
  <c r="G66" i="3"/>
  <c r="G78" i="3"/>
  <c r="G89" i="3"/>
  <c r="G94" i="3"/>
  <c r="G120" i="3"/>
  <c r="G136" i="3"/>
  <c r="G141" i="3"/>
  <c r="G146" i="3"/>
  <c r="G162" i="3"/>
  <c r="G188" i="3"/>
  <c r="G193" i="3"/>
  <c r="G204" i="3"/>
  <c r="G209" i="3"/>
  <c r="G214" i="3"/>
  <c r="G224" i="3"/>
  <c r="G16" i="3"/>
  <c r="G30" i="3"/>
  <c r="G60" i="3"/>
  <c r="G100" i="3"/>
  <c r="G105" i="3"/>
  <c r="G110" i="3"/>
  <c r="G121" i="3"/>
  <c r="G126" i="3"/>
  <c r="G152" i="3"/>
  <c r="G168" i="3"/>
  <c r="G173" i="3"/>
  <c r="I173" i="3" s="1"/>
  <c r="G178" i="3"/>
  <c r="G194" i="3"/>
  <c r="G595" i="3"/>
  <c r="G504" i="3"/>
  <c r="G33" i="3"/>
  <c r="G40" i="3"/>
  <c r="G48" i="3"/>
  <c r="G62" i="3"/>
  <c r="G76" i="3"/>
  <c r="G81" i="3"/>
  <c r="G86" i="3"/>
  <c r="G128" i="3"/>
  <c r="G133" i="3"/>
  <c r="G138" i="3"/>
  <c r="G144" i="3"/>
  <c r="G149" i="3"/>
  <c r="G154" i="3"/>
  <c r="G196" i="3"/>
  <c r="G201" i="3"/>
  <c r="G206" i="3"/>
  <c r="G217" i="3"/>
  <c r="G222" i="3"/>
  <c r="G231" i="3"/>
  <c r="G240" i="3"/>
  <c r="I240" i="3" s="1"/>
  <c r="G254" i="3"/>
  <c r="G263" i="3"/>
  <c r="G272" i="3"/>
  <c r="G286" i="3"/>
  <c r="G295" i="3"/>
  <c r="G304" i="3"/>
  <c r="G318" i="3"/>
  <c r="G327" i="3"/>
  <c r="G336" i="3"/>
  <c r="G350" i="3"/>
  <c r="G359" i="3"/>
  <c r="G368" i="3"/>
  <c r="G382" i="3"/>
  <c r="G391" i="3"/>
  <c r="G400" i="3"/>
  <c r="G414" i="3"/>
  <c r="G423" i="3"/>
  <c r="G432" i="3"/>
  <c r="G446" i="3"/>
  <c r="G455" i="3"/>
  <c r="G464" i="3"/>
  <c r="G478" i="3"/>
  <c r="G487" i="3"/>
  <c r="G496" i="3"/>
  <c r="H7" i="3"/>
  <c r="G499" i="3"/>
  <c r="G494" i="3"/>
  <c r="H488" i="3"/>
  <c r="H483" i="3"/>
  <c r="H478" i="3"/>
  <c r="H472" i="3"/>
  <c r="H467" i="3"/>
  <c r="H462" i="3"/>
  <c r="H457" i="3"/>
  <c r="G452" i="3"/>
  <c r="G447" i="3"/>
  <c r="G442" i="3"/>
  <c r="G436" i="3"/>
  <c r="G431" i="3"/>
  <c r="G426" i="3"/>
  <c r="H420" i="3"/>
  <c r="H415" i="3"/>
  <c r="H410" i="3"/>
  <c r="H405" i="3"/>
  <c r="H399" i="3"/>
  <c r="H394" i="3"/>
  <c r="H389" i="3"/>
  <c r="G384" i="3"/>
  <c r="G379" i="3"/>
  <c r="G374" i="3"/>
  <c r="H368" i="3"/>
  <c r="G363" i="3"/>
  <c r="G358" i="3"/>
  <c r="H352" i="3"/>
  <c r="H347" i="3"/>
  <c r="H342" i="3"/>
  <c r="H337" i="3"/>
  <c r="G332" i="3"/>
  <c r="H326" i="3"/>
  <c r="H321" i="3"/>
  <c r="G316" i="3"/>
  <c r="G311" i="3"/>
  <c r="G306" i="3"/>
  <c r="H300" i="3"/>
  <c r="H295" i="3"/>
  <c r="G290" i="3"/>
  <c r="H284" i="3"/>
  <c r="H279" i="3"/>
  <c r="H274" i="3"/>
  <c r="H268" i="3"/>
  <c r="H262" i="3"/>
  <c r="H256" i="3"/>
  <c r="H250" i="3"/>
  <c r="G244" i="3"/>
  <c r="H238" i="3"/>
  <c r="G232" i="3"/>
  <c r="G226" i="3"/>
  <c r="G218" i="3"/>
  <c r="G210" i="3"/>
  <c r="H200" i="3"/>
  <c r="G190" i="3"/>
  <c r="H179" i="3"/>
  <c r="G169" i="3"/>
  <c r="H158" i="3"/>
  <c r="H148" i="3"/>
  <c r="H137" i="3"/>
  <c r="H127" i="3"/>
  <c r="G117" i="3"/>
  <c r="G106" i="3"/>
  <c r="G96" i="3"/>
  <c r="H85" i="3"/>
  <c r="H75" i="3"/>
  <c r="H61" i="3"/>
  <c r="H46" i="3"/>
  <c r="G17" i="3"/>
  <c r="H519" i="3"/>
  <c r="G766" i="3"/>
  <c r="G598" i="3"/>
  <c r="H962" i="3"/>
  <c r="H884" i="3"/>
  <c r="H924" i="3"/>
  <c r="H841" i="3"/>
  <c r="H994" i="3"/>
  <c r="H892" i="3"/>
  <c r="H970" i="3"/>
  <c r="H900" i="3"/>
  <c r="H996" i="3"/>
  <c r="H997" i="3"/>
  <c r="H869" i="3"/>
  <c r="H908" i="3"/>
  <c r="H598" i="3"/>
  <c r="H726" i="3"/>
  <c r="H758" i="3"/>
  <c r="H765" i="3"/>
  <c r="H930" i="3"/>
  <c r="H946" i="3"/>
  <c r="H781" i="3"/>
  <c r="H916" i="3"/>
  <c r="H839" i="3"/>
  <c r="H545" i="3"/>
  <c r="H546" i="3"/>
  <c r="H875" i="3"/>
  <c r="H815" i="3"/>
  <c r="H599" i="3"/>
  <c r="H722" i="3"/>
  <c r="H512" i="3"/>
  <c r="H528" i="3"/>
  <c r="H929" i="3"/>
  <c r="H586" i="3"/>
  <c r="H520" i="3"/>
  <c r="H806" i="3"/>
  <c r="H823" i="3"/>
  <c r="H699" i="3"/>
  <c r="H777" i="3"/>
  <c r="H570" i="3"/>
  <c r="H578" i="3"/>
  <c r="H594" i="3"/>
  <c r="H870" i="3"/>
  <c r="H849" i="3"/>
  <c r="H831" i="3"/>
  <c r="H562" i="3"/>
  <c r="H986" i="3"/>
  <c r="H840" i="3"/>
  <c r="H857" i="3"/>
  <c r="H643" i="3"/>
  <c r="H756" i="3"/>
  <c r="H978" i="3"/>
  <c r="H503" i="3"/>
  <c r="H17" i="3"/>
  <c r="H26" i="3"/>
  <c r="H31" i="3"/>
  <c r="H40" i="3"/>
  <c r="H49" i="3"/>
  <c r="H58" i="3"/>
  <c r="H63" i="3"/>
  <c r="H938" i="3"/>
  <c r="H554" i="3"/>
  <c r="H13" i="3"/>
  <c r="H22" i="3"/>
  <c r="H27" i="3"/>
  <c r="H36" i="3"/>
  <c r="H45" i="3"/>
  <c r="H54" i="3"/>
  <c r="H59" i="3"/>
  <c r="H68" i="3"/>
  <c r="H876" i="3"/>
  <c r="H807" i="3"/>
  <c r="H544" i="3"/>
  <c r="H10" i="3"/>
  <c r="H15" i="3"/>
  <c r="H24" i="3"/>
  <c r="H33" i="3"/>
  <c r="H42" i="3"/>
  <c r="H47" i="3"/>
  <c r="H56" i="3"/>
  <c r="H65" i="3"/>
  <c r="H74" i="3"/>
  <c r="H79" i="3"/>
  <c r="H88" i="3"/>
  <c r="H97" i="3"/>
  <c r="H106" i="3"/>
  <c r="H111" i="3"/>
  <c r="H120" i="3"/>
  <c r="H129" i="3"/>
  <c r="H138" i="3"/>
  <c r="H143" i="3"/>
  <c r="H152" i="3"/>
  <c r="H161" i="3"/>
  <c r="H170" i="3"/>
  <c r="H175" i="3"/>
  <c r="H184" i="3"/>
  <c r="H193" i="3"/>
  <c r="H202" i="3"/>
  <c r="H207" i="3"/>
  <c r="H216" i="3"/>
  <c r="H536" i="3"/>
  <c r="H28" i="3"/>
  <c r="H35" i="3"/>
  <c r="H43" i="3"/>
  <c r="H50" i="3"/>
  <c r="H57" i="3"/>
  <c r="H77" i="3"/>
  <c r="H82" i="3"/>
  <c r="H93" i="3"/>
  <c r="H98" i="3"/>
  <c r="H119" i="3"/>
  <c r="H124" i="3"/>
  <c r="H135" i="3"/>
  <c r="H140" i="3"/>
  <c r="H145" i="3"/>
  <c r="H150" i="3"/>
  <c r="H166" i="3"/>
  <c r="H187" i="3"/>
  <c r="H192" i="3"/>
  <c r="H197" i="3"/>
  <c r="H203" i="3"/>
  <c r="H208" i="3"/>
  <c r="H213" i="3"/>
  <c r="H218" i="3"/>
  <c r="H223" i="3"/>
  <c r="H232" i="3"/>
  <c r="H237" i="3"/>
  <c r="H246" i="3"/>
  <c r="H255" i="3"/>
  <c r="H264" i="3"/>
  <c r="H269" i="3"/>
  <c r="H780" i="3"/>
  <c r="H14" i="3"/>
  <c r="H21" i="3"/>
  <c r="H29" i="3"/>
  <c r="H51" i="3"/>
  <c r="H72" i="3"/>
  <c r="H83" i="3"/>
  <c r="H99" i="3"/>
  <c r="H104" i="3"/>
  <c r="H109" i="3"/>
  <c r="H114" i="3"/>
  <c r="H125" i="3"/>
  <c r="H130" i="3"/>
  <c r="H151" i="3"/>
  <c r="H156" i="3"/>
  <c r="H167" i="3"/>
  <c r="H172" i="3"/>
  <c r="H177" i="3"/>
  <c r="H182" i="3"/>
  <c r="H198" i="3"/>
  <c r="H219" i="3"/>
  <c r="H865" i="3"/>
  <c r="H23" i="3"/>
  <c r="H37" i="3"/>
  <c r="H44" i="3"/>
  <c r="H52" i="3"/>
  <c r="H66" i="3"/>
  <c r="H73" i="3"/>
  <c r="H78" i="3"/>
  <c r="H84" i="3"/>
  <c r="H89" i="3"/>
  <c r="H94" i="3"/>
  <c r="H115" i="3"/>
  <c r="H131" i="3"/>
  <c r="H136" i="3"/>
  <c r="H141" i="3"/>
  <c r="H146" i="3"/>
  <c r="H157" i="3"/>
  <c r="H162" i="3"/>
  <c r="H183" i="3"/>
  <c r="H188" i="3"/>
  <c r="H199" i="3"/>
  <c r="H204" i="3"/>
  <c r="H954" i="3"/>
  <c r="H11" i="3"/>
  <c r="H18" i="3"/>
  <c r="I18" i="3" s="1"/>
  <c r="H25" i="3"/>
  <c r="H55" i="3"/>
  <c r="H69" i="3"/>
  <c r="H91" i="3"/>
  <c r="H96" i="3"/>
  <c r="H101" i="3"/>
  <c r="H107" i="3"/>
  <c r="H112" i="3"/>
  <c r="H117" i="3"/>
  <c r="H122" i="3"/>
  <c r="H159" i="3"/>
  <c r="H164" i="3"/>
  <c r="H169" i="3"/>
  <c r="H174" i="3"/>
  <c r="H180" i="3"/>
  <c r="H185" i="3"/>
  <c r="H190" i="3"/>
  <c r="I190" i="3" s="1"/>
  <c r="H211" i="3"/>
  <c r="H226" i="3"/>
  <c r="H235" i="3"/>
  <c r="H244" i="3"/>
  <c r="H249" i="3"/>
  <c r="H258" i="3"/>
  <c r="H267" i="3"/>
  <c r="H276" i="3"/>
  <c r="H281" i="3"/>
  <c r="H290" i="3"/>
  <c r="H299" i="3"/>
  <c r="H308" i="3"/>
  <c r="H313" i="3"/>
  <c r="H322" i="3"/>
  <c r="H331" i="3"/>
  <c r="H340" i="3"/>
  <c r="H345" i="3"/>
  <c r="H354" i="3"/>
  <c r="H363" i="3"/>
  <c r="H372" i="3"/>
  <c r="H377" i="3"/>
  <c r="H386" i="3"/>
  <c r="H395" i="3"/>
  <c r="H404" i="3"/>
  <c r="H409" i="3"/>
  <c r="H418" i="3"/>
  <c r="H427" i="3"/>
  <c r="H436" i="3"/>
  <c r="H441" i="3"/>
  <c r="H450" i="3"/>
  <c r="H459" i="3"/>
  <c r="H468" i="3"/>
  <c r="H473" i="3"/>
  <c r="H482" i="3"/>
  <c r="H491" i="3"/>
  <c r="H500" i="3"/>
  <c r="E71" i="3"/>
  <c r="E67" i="3"/>
  <c r="E63" i="3"/>
  <c r="E59" i="3"/>
  <c r="E55" i="3"/>
  <c r="E51" i="3"/>
  <c r="E47" i="3"/>
  <c r="E43" i="3"/>
  <c r="E39" i="3"/>
  <c r="E35" i="3"/>
  <c r="E31" i="3"/>
  <c r="E27" i="3"/>
  <c r="E23" i="3"/>
  <c r="E19" i="3"/>
  <c r="E15" i="3"/>
  <c r="E11" i="3"/>
  <c r="G8" i="3"/>
  <c r="H498" i="3"/>
  <c r="H493" i="3"/>
  <c r="G488" i="3"/>
  <c r="G483" i="3"/>
  <c r="H477" i="3"/>
  <c r="G472" i="3"/>
  <c r="G467" i="3"/>
  <c r="G462" i="3"/>
  <c r="H456" i="3"/>
  <c r="H451" i="3"/>
  <c r="H446" i="3"/>
  <c r="H440" i="3"/>
  <c r="H435" i="3"/>
  <c r="H430" i="3"/>
  <c r="H425" i="3"/>
  <c r="G420" i="3"/>
  <c r="G415" i="3"/>
  <c r="G410" i="3"/>
  <c r="G404" i="3"/>
  <c r="I404" i="3" s="1"/>
  <c r="G399" i="3"/>
  <c r="G394" i="3"/>
  <c r="H388" i="3"/>
  <c r="H383" i="3"/>
  <c r="H378" i="3"/>
  <c r="H373" i="3"/>
  <c r="H367" i="3"/>
  <c r="H362" i="3"/>
  <c r="H357" i="3"/>
  <c r="G352" i="3"/>
  <c r="G347" i="3"/>
  <c r="G342" i="3"/>
  <c r="H336" i="3"/>
  <c r="G331" i="3"/>
  <c r="G326" i="3"/>
  <c r="H320" i="3"/>
  <c r="H315" i="3"/>
  <c r="H310" i="3"/>
  <c r="H305" i="3"/>
  <c r="G300" i="3"/>
  <c r="H294" i="3"/>
  <c r="H289" i="3"/>
  <c r="G284" i="3"/>
  <c r="G279" i="3"/>
  <c r="G274" i="3"/>
  <c r="G268" i="3"/>
  <c r="G262" i="3"/>
  <c r="G256" i="3"/>
  <c r="G250" i="3"/>
  <c r="H243" i="3"/>
  <c r="G238" i="3"/>
  <c r="H231" i="3"/>
  <c r="H225" i="3"/>
  <c r="H217" i="3"/>
  <c r="H209" i="3"/>
  <c r="G200" i="3"/>
  <c r="H189" i="3"/>
  <c r="H178" i="3"/>
  <c r="H168" i="3"/>
  <c r="G158" i="3"/>
  <c r="H147" i="3"/>
  <c r="G137" i="3"/>
  <c r="H126" i="3"/>
  <c r="H116" i="3"/>
  <c r="H105" i="3"/>
  <c r="H95" i="3"/>
  <c r="G85" i="3"/>
  <c r="G74" i="3"/>
  <c r="H60" i="3"/>
  <c r="G46" i="3"/>
  <c r="H30" i="3"/>
  <c r="H16" i="3"/>
  <c r="E744" i="3"/>
  <c r="H8" i="3"/>
  <c r="G498" i="3"/>
  <c r="H492" i="3"/>
  <c r="H487" i="3"/>
  <c r="G482" i="3"/>
  <c r="H476" i="3"/>
  <c r="H471" i="3"/>
  <c r="H466" i="3"/>
  <c r="H461" i="3"/>
  <c r="G456" i="3"/>
  <c r="G451" i="3"/>
  <c r="H445" i="3"/>
  <c r="G440" i="3"/>
  <c r="G435" i="3"/>
  <c r="G430" i="3"/>
  <c r="H424" i="3"/>
  <c r="H419" i="3"/>
  <c r="H414" i="3"/>
  <c r="H408" i="3"/>
  <c r="H403" i="3"/>
  <c r="H398" i="3"/>
  <c r="H393" i="3"/>
  <c r="G388" i="3"/>
  <c r="G383" i="3"/>
  <c r="G378" i="3"/>
  <c r="G372" i="3"/>
  <c r="G367" i="3"/>
  <c r="G362" i="3"/>
  <c r="H356" i="3"/>
  <c r="H351" i="3"/>
  <c r="H346" i="3"/>
  <c r="H341" i="3"/>
  <c r="H335" i="3"/>
  <c r="H330" i="3"/>
  <c r="H325" i="3"/>
  <c r="G320" i="3"/>
  <c r="G315" i="3"/>
  <c r="G310" i="3"/>
  <c r="H304" i="3"/>
  <c r="G299" i="3"/>
  <c r="G294" i="3"/>
  <c r="H288" i="3"/>
  <c r="H283" i="3"/>
  <c r="H278" i="3"/>
  <c r="H273" i="3"/>
  <c r="G267" i="3"/>
  <c r="H261" i="3"/>
  <c r="G255" i="3"/>
  <c r="H248" i="3"/>
  <c r="G243" i="3"/>
  <c r="H236" i="3"/>
  <c r="H230" i="3"/>
  <c r="H224" i="3"/>
  <c r="G216" i="3"/>
  <c r="G208" i="3"/>
  <c r="G197" i="3"/>
  <c r="H186" i="3"/>
  <c r="H176" i="3"/>
  <c r="H165" i="3"/>
  <c r="H155" i="3"/>
  <c r="G145" i="3"/>
  <c r="H134" i="3"/>
  <c r="G124" i="3"/>
  <c r="H113" i="3"/>
  <c r="I113" i="3" s="1"/>
  <c r="H103" i="3"/>
  <c r="H92" i="3"/>
  <c r="G82" i="3"/>
  <c r="H71" i="3"/>
  <c r="G57" i="3"/>
  <c r="G42" i="3"/>
  <c r="G28" i="3"/>
  <c r="I28" i="3" s="1"/>
  <c r="H12" i="3"/>
  <c r="E533" i="3"/>
  <c r="H790" i="3"/>
  <c r="E544" i="3"/>
  <c r="E962" i="3"/>
  <c r="E857" i="3"/>
  <c r="E543" i="3"/>
  <c r="E522" i="3"/>
  <c r="G567" i="3"/>
  <c r="E535" i="3"/>
  <c r="E555" i="3"/>
  <c r="E770" i="3"/>
  <c r="E701" i="3"/>
  <c r="E828" i="3"/>
  <c r="G898" i="3"/>
  <c r="E539" i="3"/>
  <c r="E586" i="3"/>
  <c r="E580" i="3"/>
  <c r="E769" i="3"/>
  <c r="E1000" i="3"/>
  <c r="E589" i="3"/>
  <c r="G548" i="3"/>
  <c r="G889" i="3"/>
  <c r="E507" i="3"/>
  <c r="H505" i="3"/>
  <c r="E595" i="3"/>
  <c r="E576" i="3"/>
  <c r="E571" i="3"/>
  <c r="E563" i="3"/>
  <c r="E558" i="3"/>
  <c r="E553" i="3"/>
  <c r="E796" i="3"/>
  <c r="E752" i="3"/>
  <c r="E649" i="3"/>
  <c r="E863" i="3"/>
  <c r="E922" i="3"/>
  <c r="H877" i="3"/>
  <c r="E980" i="3"/>
  <c r="E949" i="3"/>
  <c r="E516" i="3"/>
  <c r="E588" i="3"/>
  <c r="E559" i="3"/>
  <c r="H547" i="3"/>
  <c r="E799" i="3"/>
  <c r="E745" i="3"/>
  <c r="E739" i="3"/>
  <c r="E726" i="3"/>
  <c r="E636" i="3"/>
  <c r="H635" i="3"/>
  <c r="E818" i="3"/>
  <c r="E812" i="3"/>
  <c r="E901" i="3"/>
  <c r="E971" i="3"/>
  <c r="E969" i="3"/>
  <c r="E935" i="3"/>
  <c r="G512" i="3"/>
  <c r="E583" i="3"/>
  <c r="E575" i="3"/>
  <c r="E557" i="3"/>
  <c r="E554" i="3"/>
  <c r="E545" i="3"/>
  <c r="H798" i="3"/>
  <c r="E722" i="3"/>
  <c r="E872" i="3"/>
  <c r="E905" i="3"/>
  <c r="E525" i="3"/>
  <c r="E597" i="3"/>
  <c r="E591" i="3"/>
  <c r="E609" i="3"/>
  <c r="G843" i="3"/>
  <c r="E841" i="3"/>
  <c r="E531" i="3"/>
  <c r="E527" i="3"/>
  <c r="E515" i="3"/>
  <c r="E511" i="3"/>
  <c r="H516" i="3"/>
  <c r="E590" i="3"/>
  <c r="E587" i="3"/>
  <c r="E573" i="3"/>
  <c r="E567" i="3"/>
  <c r="G568" i="3"/>
  <c r="E787" i="3"/>
  <c r="E779" i="3"/>
  <c r="E761" i="3"/>
  <c r="E759" i="3"/>
  <c r="E737" i="3"/>
  <c r="E719" i="3"/>
  <c r="E714" i="3"/>
  <c r="E707" i="3"/>
  <c r="E698" i="3"/>
  <c r="E683" i="3"/>
  <c r="E667" i="3"/>
  <c r="E640" i="3"/>
  <c r="E626" i="3"/>
  <c r="E624" i="3"/>
  <c r="G607" i="3"/>
  <c r="E598" i="3"/>
  <c r="E820" i="3"/>
  <c r="H828" i="3"/>
  <c r="E852" i="3"/>
  <c r="E884" i="3"/>
  <c r="E960" i="3"/>
  <c r="G935" i="3"/>
  <c r="E551" i="3"/>
  <c r="H559" i="3"/>
  <c r="E794" i="3"/>
  <c r="E791" i="3"/>
  <c r="E780" i="3"/>
  <c r="E777" i="3"/>
  <c r="E762" i="3"/>
  <c r="E738" i="3"/>
  <c r="E730" i="3"/>
  <c r="E708" i="3"/>
  <c r="E704" i="3"/>
  <c r="E699" i="3"/>
  <c r="E692" i="3"/>
  <c r="E684" i="3"/>
  <c r="E679" i="3"/>
  <c r="E672" i="3"/>
  <c r="E652" i="3"/>
  <c r="E650" i="3"/>
  <c r="E620" i="3"/>
  <c r="E604" i="3"/>
  <c r="E599" i="3"/>
  <c r="E826" i="3"/>
  <c r="E823" i="3"/>
  <c r="G820" i="3"/>
  <c r="E861" i="3"/>
  <c r="H845" i="3"/>
  <c r="E911" i="3"/>
  <c r="E875" i="3"/>
  <c r="G952" i="3"/>
  <c r="E549" i="3"/>
  <c r="E803" i="3"/>
  <c r="G813" i="3"/>
  <c r="E926" i="3"/>
  <c r="H550" i="3"/>
  <c r="E786" i="3"/>
  <c r="E778" i="3"/>
  <c r="E753" i="3"/>
  <c r="E751" i="3"/>
  <c r="E748" i="3"/>
  <c r="E702" i="3"/>
  <c r="E700" i="3"/>
  <c r="E675" i="3"/>
  <c r="E670" i="3"/>
  <c r="E668" i="3"/>
  <c r="E660" i="3"/>
  <c r="E635" i="3"/>
  <c r="E630" i="3"/>
  <c r="E834" i="3"/>
  <c r="E851" i="3"/>
  <c r="E904" i="3"/>
  <c r="E894" i="3"/>
  <c r="H889" i="3"/>
  <c r="G878" i="3"/>
  <c r="E975" i="3"/>
  <c r="E948" i="3"/>
  <c r="E615" i="3"/>
  <c r="E603" i="3"/>
  <c r="E836" i="3"/>
  <c r="E819" i="3"/>
  <c r="E816" i="3"/>
  <c r="G809" i="3"/>
  <c r="H808" i="3"/>
  <c r="G849" i="3"/>
  <c r="H842" i="3"/>
  <c r="E928" i="3"/>
  <c r="E919" i="3"/>
  <c r="E913" i="3"/>
  <c r="E893" i="3"/>
  <c r="H880" i="3"/>
  <c r="E957" i="3"/>
  <c r="E951" i="3"/>
  <c r="H874" i="3"/>
  <c r="H871" i="3"/>
  <c r="E920" i="3"/>
  <c r="E917" i="3"/>
  <c r="E908" i="3"/>
  <c r="E978" i="3"/>
  <c r="E958" i="3"/>
  <c r="E955" i="3"/>
  <c r="E946" i="3"/>
  <c r="E941" i="3"/>
  <c r="H943" i="3"/>
  <c r="G999" i="3"/>
  <c r="H998" i="3"/>
  <c r="G872" i="3"/>
  <c r="E897" i="3"/>
  <c r="E889" i="3"/>
  <c r="E973" i="3"/>
  <c r="E967" i="3"/>
  <c r="E938" i="3"/>
  <c r="E933" i="3"/>
  <c r="H982" i="3"/>
  <c r="E844" i="3"/>
  <c r="E874" i="3"/>
  <c r="E871" i="3"/>
  <c r="E927" i="3"/>
  <c r="E921" i="3"/>
  <c r="E912" i="3"/>
  <c r="E909" i="3"/>
  <c r="E900" i="3"/>
  <c r="E982" i="3"/>
  <c r="E979" i="3"/>
  <c r="E970" i="3"/>
  <c r="E947" i="3"/>
  <c r="G932" i="3"/>
  <c r="H931" i="3"/>
  <c r="E998" i="3"/>
  <c r="E997" i="3"/>
  <c r="H1000" i="3"/>
  <c r="G1000" i="3"/>
  <c r="H999" i="3"/>
  <c r="G994" i="3"/>
  <c r="H993" i="3"/>
  <c r="G986" i="3"/>
  <c r="I986" i="3" s="1"/>
  <c r="H985" i="3"/>
  <c r="G978" i="3"/>
  <c r="H977" i="3"/>
  <c r="G970" i="3"/>
  <c r="H969" i="3"/>
  <c r="G962" i="3"/>
  <c r="H961" i="3"/>
  <c r="G954" i="3"/>
  <c r="I954" i="3" s="1"/>
  <c r="H953" i="3"/>
  <c r="G946" i="3"/>
  <c r="H945" i="3"/>
  <c r="G938" i="3"/>
  <c r="H937" i="3"/>
  <c r="E931" i="3"/>
  <c r="G993" i="3"/>
  <c r="H992" i="3"/>
  <c r="G985" i="3"/>
  <c r="I985" i="3" s="1"/>
  <c r="H984" i="3"/>
  <c r="G977" i="3"/>
  <c r="H976" i="3"/>
  <c r="G969" i="3"/>
  <c r="H968" i="3"/>
  <c r="G961" i="3"/>
  <c r="H960" i="3"/>
  <c r="G953" i="3"/>
  <c r="I953" i="3" s="1"/>
  <c r="H952" i="3"/>
  <c r="G945" i="3"/>
  <c r="H944" i="3"/>
  <c r="G937" i="3"/>
  <c r="H936" i="3"/>
  <c r="E930" i="3"/>
  <c r="G992" i="3"/>
  <c r="H983" i="3"/>
  <c r="G968" i="3"/>
  <c r="H959" i="3"/>
  <c r="G944" i="3"/>
  <c r="H935" i="3"/>
  <c r="G983" i="3"/>
  <c r="H974" i="3"/>
  <c r="H958" i="3"/>
  <c r="G951" i="3"/>
  <c r="H934" i="3"/>
  <c r="G990" i="3"/>
  <c r="H989" i="3"/>
  <c r="G982" i="3"/>
  <c r="H981" i="3"/>
  <c r="G974" i="3"/>
  <c r="H973" i="3"/>
  <c r="G966" i="3"/>
  <c r="H965" i="3"/>
  <c r="G958" i="3"/>
  <c r="H957" i="3"/>
  <c r="G950" i="3"/>
  <c r="H949" i="3"/>
  <c r="G942" i="3"/>
  <c r="H941" i="3"/>
  <c r="G934" i="3"/>
  <c r="H933" i="3"/>
  <c r="G984" i="3"/>
  <c r="H975" i="3"/>
  <c r="G960" i="3"/>
  <c r="H951" i="3"/>
  <c r="G936" i="3"/>
  <c r="H990" i="3"/>
  <c r="G975" i="3"/>
  <c r="H966" i="3"/>
  <c r="H950" i="3"/>
  <c r="H942" i="3"/>
  <c r="G989" i="3"/>
  <c r="H988" i="3"/>
  <c r="G981" i="3"/>
  <c r="H980" i="3"/>
  <c r="G973" i="3"/>
  <c r="H972" i="3"/>
  <c r="G965" i="3"/>
  <c r="H964" i="3"/>
  <c r="G957" i="3"/>
  <c r="H956" i="3"/>
  <c r="G949" i="3"/>
  <c r="H948" i="3"/>
  <c r="G941" i="3"/>
  <c r="H940" i="3"/>
  <c r="E934" i="3"/>
  <c r="G933" i="3"/>
  <c r="H932" i="3"/>
  <c r="H991" i="3"/>
  <c r="G976" i="3"/>
  <c r="H967" i="3"/>
  <c r="G991" i="3"/>
  <c r="G967" i="3"/>
  <c r="G959" i="3"/>
  <c r="G943" i="3"/>
  <c r="H995" i="3"/>
  <c r="G988" i="3"/>
  <c r="H987" i="3"/>
  <c r="G980" i="3"/>
  <c r="H979" i="3"/>
  <c r="I979" i="3" s="1"/>
  <c r="G972" i="3"/>
  <c r="H971" i="3"/>
  <c r="G964" i="3"/>
  <c r="H963" i="3"/>
  <c r="G956" i="3"/>
  <c r="H955" i="3"/>
  <c r="G948" i="3"/>
  <c r="H947" i="3"/>
  <c r="G940" i="3"/>
  <c r="H939" i="3"/>
  <c r="G924" i="3"/>
  <c r="H923" i="3"/>
  <c r="G916" i="3"/>
  <c r="H915" i="3"/>
  <c r="G908" i="3"/>
  <c r="I908" i="3" s="1"/>
  <c r="H907" i="3"/>
  <c r="G900" i="3"/>
  <c r="H899" i="3"/>
  <c r="G892" i="3"/>
  <c r="H891" i="3"/>
  <c r="G884" i="3"/>
  <c r="I884" i="3" s="1"/>
  <c r="H883" i="3"/>
  <c r="E877" i="3"/>
  <c r="G923" i="3"/>
  <c r="H922" i="3"/>
  <c r="G915" i="3"/>
  <c r="H914" i="3"/>
  <c r="G907" i="3"/>
  <c r="H906" i="3"/>
  <c r="G899" i="3"/>
  <c r="H898" i="3"/>
  <c r="G891" i="3"/>
  <c r="H890" i="3"/>
  <c r="G883" i="3"/>
  <c r="H882" i="3"/>
  <c r="E876" i="3"/>
  <c r="H921" i="3"/>
  <c r="G906" i="3"/>
  <c r="H897" i="3"/>
  <c r="G882" i="3"/>
  <c r="G921" i="3"/>
  <c r="H912" i="3"/>
  <c r="H896" i="3"/>
  <c r="H888" i="3"/>
  <c r="G928" i="3"/>
  <c r="H927" i="3"/>
  <c r="G920" i="3"/>
  <c r="H919" i="3"/>
  <c r="G912" i="3"/>
  <c r="H911" i="3"/>
  <c r="G904" i="3"/>
  <c r="H903" i="3"/>
  <c r="G896" i="3"/>
  <c r="H895" i="3"/>
  <c r="G888" i="3"/>
  <c r="H887" i="3"/>
  <c r="G880" i="3"/>
  <c r="H879" i="3"/>
  <c r="G914" i="3"/>
  <c r="H905" i="3"/>
  <c r="G890" i="3"/>
  <c r="H881" i="3"/>
  <c r="H920" i="3"/>
  <c r="G905" i="3"/>
  <c r="G897" i="3"/>
  <c r="G881" i="3"/>
  <c r="G927" i="3"/>
  <c r="H926" i="3"/>
  <c r="G919" i="3"/>
  <c r="H918" i="3"/>
  <c r="G911" i="3"/>
  <c r="H910" i="3"/>
  <c r="G903" i="3"/>
  <c r="H902" i="3"/>
  <c r="G895" i="3"/>
  <c r="H894" i="3"/>
  <c r="G887" i="3"/>
  <c r="H886" i="3"/>
  <c r="E880" i="3"/>
  <c r="G879" i="3"/>
  <c r="H878" i="3"/>
  <c r="G922" i="3"/>
  <c r="H913" i="3"/>
  <c r="H928" i="3"/>
  <c r="G913" i="3"/>
  <c r="H904" i="3"/>
  <c r="G926" i="3"/>
  <c r="H925" i="3"/>
  <c r="G918" i="3"/>
  <c r="H917" i="3"/>
  <c r="G910" i="3"/>
  <c r="H909" i="3"/>
  <c r="G902" i="3"/>
  <c r="H901" i="3"/>
  <c r="G894" i="3"/>
  <c r="H893" i="3"/>
  <c r="G886" i="3"/>
  <c r="H885" i="3"/>
  <c r="E870" i="3"/>
  <c r="G874" i="3"/>
  <c r="H873" i="3"/>
  <c r="G873" i="3"/>
  <c r="H872" i="3"/>
  <c r="H864" i="3"/>
  <c r="H848" i="3"/>
  <c r="H863" i="3"/>
  <c r="G856" i="3"/>
  <c r="H855" i="3"/>
  <c r="G848" i="3"/>
  <c r="H847" i="3"/>
  <c r="G863" i="3"/>
  <c r="H862" i="3"/>
  <c r="G855" i="3"/>
  <c r="H854" i="3"/>
  <c r="G847" i="3"/>
  <c r="H846" i="3"/>
  <c r="G854" i="3"/>
  <c r="G846" i="3"/>
  <c r="H868" i="3"/>
  <c r="G861" i="3"/>
  <c r="H860" i="3"/>
  <c r="G853" i="3"/>
  <c r="H852" i="3"/>
  <c r="G845" i="3"/>
  <c r="H844" i="3"/>
  <c r="G857" i="3"/>
  <c r="G864" i="3"/>
  <c r="G862" i="3"/>
  <c r="I862" i="3" s="1"/>
  <c r="H853" i="3"/>
  <c r="G868" i="3"/>
  <c r="H867" i="3"/>
  <c r="G860" i="3"/>
  <c r="H859" i="3"/>
  <c r="G852" i="3"/>
  <c r="H851" i="3"/>
  <c r="E845" i="3"/>
  <c r="G844" i="3"/>
  <c r="H843" i="3"/>
  <c r="G865" i="3"/>
  <c r="H861" i="3"/>
  <c r="G867" i="3"/>
  <c r="H866" i="3"/>
  <c r="G859" i="3"/>
  <c r="H858" i="3"/>
  <c r="G851" i="3"/>
  <c r="H850" i="3"/>
  <c r="G839" i="3"/>
  <c r="H838" i="3"/>
  <c r="G831" i="3"/>
  <c r="I831" i="3" s="1"/>
  <c r="H830" i="3"/>
  <c r="G823" i="3"/>
  <c r="H822" i="3"/>
  <c r="G815" i="3"/>
  <c r="H814" i="3"/>
  <c r="E808" i="3"/>
  <c r="G838" i="3"/>
  <c r="H837" i="3"/>
  <c r="G830" i="3"/>
  <c r="H829" i="3"/>
  <c r="G822" i="3"/>
  <c r="I822" i="3" s="1"/>
  <c r="H821" i="3"/>
  <c r="G814" i="3"/>
  <c r="H813" i="3"/>
  <c r="E807" i="3"/>
  <c r="G829" i="3"/>
  <c r="H820" i="3"/>
  <c r="H835" i="3"/>
  <c r="H827" i="3"/>
  <c r="G812" i="3"/>
  <c r="G835" i="3"/>
  <c r="H834" i="3"/>
  <c r="G827" i="3"/>
  <c r="H826" i="3"/>
  <c r="G819" i="3"/>
  <c r="H818" i="3"/>
  <c r="G811" i="3"/>
  <c r="H810" i="3"/>
  <c r="H836" i="3"/>
  <c r="G821" i="3"/>
  <c r="H812" i="3"/>
  <c r="G828" i="3"/>
  <c r="H819" i="3"/>
  <c r="G834" i="3"/>
  <c r="H833" i="3"/>
  <c r="G826" i="3"/>
  <c r="H825" i="3"/>
  <c r="G818" i="3"/>
  <c r="H817" i="3"/>
  <c r="E811" i="3"/>
  <c r="G810" i="3"/>
  <c r="H809" i="3"/>
  <c r="G837" i="3"/>
  <c r="G836" i="3"/>
  <c r="G833" i="3"/>
  <c r="H832" i="3"/>
  <c r="G825" i="3"/>
  <c r="H824" i="3"/>
  <c r="G817" i="3"/>
  <c r="H816" i="3"/>
  <c r="E793" i="3"/>
  <c r="E785" i="3"/>
  <c r="H805" i="3"/>
  <c r="G798" i="3"/>
  <c r="H797" i="3"/>
  <c r="G790" i="3"/>
  <c r="H789" i="3"/>
  <c r="G781" i="3"/>
  <c r="G777" i="3"/>
  <c r="H776" i="3"/>
  <c r="H775" i="3"/>
  <c r="G765" i="3"/>
  <c r="G759" i="3"/>
  <c r="G758" i="3"/>
  <c r="H757" i="3"/>
  <c r="G739" i="3"/>
  <c r="G726" i="3"/>
  <c r="G722" i="3"/>
  <c r="H717" i="3"/>
  <c r="G711" i="3"/>
  <c r="H703" i="3"/>
  <c r="E686" i="3"/>
  <c r="H670" i="3"/>
  <c r="G646" i="3"/>
  <c r="H638" i="3"/>
  <c r="E634" i="3"/>
  <c r="H619" i="3"/>
  <c r="G805" i="3"/>
  <c r="H804" i="3"/>
  <c r="G797" i="3"/>
  <c r="H796" i="3"/>
  <c r="G789" i="3"/>
  <c r="H788" i="3"/>
  <c r="G776" i="3"/>
  <c r="G775" i="3"/>
  <c r="H774" i="3"/>
  <c r="H770" i="3"/>
  <c r="G757" i="3"/>
  <c r="E749" i="3"/>
  <c r="H740" i="3"/>
  <c r="G727" i="3"/>
  <c r="G723" i="3"/>
  <c r="H719" i="3"/>
  <c r="H718" i="3"/>
  <c r="G712" i="3"/>
  <c r="E689" i="3"/>
  <c r="H677" i="3"/>
  <c r="G670" i="3"/>
  <c r="G652" i="3"/>
  <c r="G628" i="3"/>
  <c r="G804" i="3"/>
  <c r="G788" i="3"/>
  <c r="H772" i="3"/>
  <c r="H769" i="3"/>
  <c r="H741" i="3"/>
  <c r="G700" i="3"/>
  <c r="H671" i="3"/>
  <c r="H606" i="3"/>
  <c r="H607" i="3"/>
  <c r="H611" i="3"/>
  <c r="H645" i="3"/>
  <c r="H646" i="3"/>
  <c r="H647" i="3"/>
  <c r="H651" i="3"/>
  <c r="H709" i="3"/>
  <c r="H710" i="3"/>
  <c r="H711" i="3"/>
  <c r="H715" i="3"/>
  <c r="H731" i="3"/>
  <c r="H734" i="3"/>
  <c r="H742" i="3"/>
  <c r="H750" i="3"/>
  <c r="H605" i="3"/>
  <c r="H621" i="3"/>
  <c r="H622" i="3"/>
  <c r="H623" i="3"/>
  <c r="H627" i="3"/>
  <c r="H685" i="3"/>
  <c r="H686" i="3"/>
  <c r="H687" i="3"/>
  <c r="H691" i="3"/>
  <c r="H735" i="3"/>
  <c r="H743" i="3"/>
  <c r="H751" i="3"/>
  <c r="H759" i="3"/>
  <c r="H767" i="3"/>
  <c r="I767" i="3" s="1"/>
  <c r="H661" i="3"/>
  <c r="H662" i="3"/>
  <c r="H663" i="3"/>
  <c r="H667" i="3"/>
  <c r="H736" i="3"/>
  <c r="H744" i="3"/>
  <c r="H752" i="3"/>
  <c r="H760" i="3"/>
  <c r="H768" i="3"/>
  <c r="H653" i="3"/>
  <c r="H654" i="3"/>
  <c r="H655" i="3"/>
  <c r="H659" i="3"/>
  <c r="H723" i="3"/>
  <c r="H727" i="3"/>
  <c r="H739" i="3"/>
  <c r="H747" i="3"/>
  <c r="H755" i="3"/>
  <c r="H763" i="3"/>
  <c r="H771" i="3"/>
  <c r="H779" i="3"/>
  <c r="G803" i="3"/>
  <c r="H794" i="3"/>
  <c r="G773" i="3"/>
  <c r="G741" i="3"/>
  <c r="G724" i="3"/>
  <c r="G678" i="3"/>
  <c r="G648" i="3"/>
  <c r="H614" i="3"/>
  <c r="E601" i="3"/>
  <c r="G622" i="3"/>
  <c r="G623" i="3"/>
  <c r="G624" i="3"/>
  <c r="G668" i="3"/>
  <c r="G686" i="3"/>
  <c r="G687" i="3"/>
  <c r="G688" i="3"/>
  <c r="G735" i="3"/>
  <c r="G743" i="3"/>
  <c r="G751" i="3"/>
  <c r="G644" i="3"/>
  <c r="G662" i="3"/>
  <c r="G663" i="3"/>
  <c r="G664" i="3"/>
  <c r="G708" i="3"/>
  <c r="G736" i="3"/>
  <c r="G744" i="3"/>
  <c r="G752" i="3"/>
  <c r="G760" i="3"/>
  <c r="G768" i="3"/>
  <c r="G604" i="3"/>
  <c r="G620" i="3"/>
  <c r="G638" i="3"/>
  <c r="G639" i="3"/>
  <c r="G640" i="3"/>
  <c r="G684" i="3"/>
  <c r="G702" i="3"/>
  <c r="G703" i="3"/>
  <c r="G704" i="3"/>
  <c r="G737" i="3"/>
  <c r="G745" i="3"/>
  <c r="G753" i="3"/>
  <c r="G761" i="3"/>
  <c r="G769" i="3"/>
  <c r="G632" i="3"/>
  <c r="G676" i="3"/>
  <c r="G694" i="3"/>
  <c r="G695" i="3"/>
  <c r="G696" i="3"/>
  <c r="G718" i="3"/>
  <c r="G728" i="3"/>
  <c r="G729" i="3"/>
  <c r="G740" i="3"/>
  <c r="G748" i="3"/>
  <c r="G756" i="3"/>
  <c r="G764" i="3"/>
  <c r="G772" i="3"/>
  <c r="G780" i="3"/>
  <c r="G802" i="3"/>
  <c r="H801" i="3"/>
  <c r="G794" i="3"/>
  <c r="H793" i="3"/>
  <c r="G786" i="3"/>
  <c r="H785" i="3"/>
  <c r="H762" i="3"/>
  <c r="H761" i="3"/>
  <c r="G747" i="3"/>
  <c r="G731" i="3"/>
  <c r="G730" i="3"/>
  <c r="H701" i="3"/>
  <c r="H695" i="3"/>
  <c r="H679" i="3"/>
  <c r="H675" i="3"/>
  <c r="G672" i="3"/>
  <c r="G660" i="3"/>
  <c r="G654" i="3"/>
  <c r="G636" i="3"/>
  <c r="H629" i="3"/>
  <c r="E617" i="3"/>
  <c r="G614" i="3"/>
  <c r="H613" i="3"/>
  <c r="G796" i="3"/>
  <c r="H787" i="3"/>
  <c r="H773" i="3"/>
  <c r="G770" i="3"/>
  <c r="H745" i="3"/>
  <c r="G719" i="3"/>
  <c r="H678" i="3"/>
  <c r="H639" i="3"/>
  <c r="G795" i="3"/>
  <c r="H786" i="3"/>
  <c r="E757" i="3"/>
  <c r="G742" i="3"/>
  <c r="I742" i="3" s="1"/>
  <c r="H729" i="3"/>
  <c r="H694" i="3"/>
  <c r="G671" i="3"/>
  <c r="E625" i="3"/>
  <c r="G801" i="3"/>
  <c r="H800" i="3"/>
  <c r="G793" i="3"/>
  <c r="H792" i="3"/>
  <c r="G785" i="3"/>
  <c r="H784" i="3"/>
  <c r="H783" i="3"/>
  <c r="E773" i="3"/>
  <c r="G763" i="3"/>
  <c r="G762" i="3"/>
  <c r="H754" i="3"/>
  <c r="H753" i="3"/>
  <c r="H748" i="3"/>
  <c r="E741" i="3"/>
  <c r="G732" i="3"/>
  <c r="H725" i="3"/>
  <c r="H707" i="3"/>
  <c r="E694" i="3"/>
  <c r="G680" i="3"/>
  <c r="G679" i="3"/>
  <c r="G655" i="3"/>
  <c r="E642" i="3"/>
  <c r="H630" i="3"/>
  <c r="H615" i="3"/>
  <c r="H803" i="3"/>
  <c r="H795" i="3"/>
  <c r="G774" i="3"/>
  <c r="G771" i="3"/>
  <c r="H746" i="3"/>
  <c r="H728" i="3"/>
  <c r="H693" i="3"/>
  <c r="G647" i="3"/>
  <c r="H802" i="3"/>
  <c r="G787" i="3"/>
  <c r="G746" i="3"/>
  <c r="H730" i="3"/>
  <c r="G720" i="3"/>
  <c r="E718" i="3"/>
  <c r="E706" i="3"/>
  <c r="G800" i="3"/>
  <c r="H799" i="3"/>
  <c r="G792" i="3"/>
  <c r="H791" i="3"/>
  <c r="G784" i="3"/>
  <c r="G783" i="3"/>
  <c r="H782" i="3"/>
  <c r="H778" i="3"/>
  <c r="H766" i="3"/>
  <c r="H764" i="3"/>
  <c r="G755" i="3"/>
  <c r="G754" i="3"/>
  <c r="H749" i="3"/>
  <c r="H738" i="3"/>
  <c r="H737" i="3"/>
  <c r="H733" i="3"/>
  <c r="G716" i="3"/>
  <c r="G710" i="3"/>
  <c r="H702" i="3"/>
  <c r="H683" i="3"/>
  <c r="H669" i="3"/>
  <c r="G656" i="3"/>
  <c r="H637" i="3"/>
  <c r="H631" i="3"/>
  <c r="G615" i="3"/>
  <c r="H603" i="3"/>
  <c r="E710" i="3"/>
  <c r="E658" i="3"/>
  <c r="E646" i="3"/>
  <c r="G631" i="3"/>
  <c r="G630" i="3"/>
  <c r="E606" i="3"/>
  <c r="E666" i="3"/>
  <c r="E654" i="3"/>
  <c r="H600" i="3"/>
  <c r="H608" i="3"/>
  <c r="H616" i="3"/>
  <c r="H624" i="3"/>
  <c r="H632" i="3"/>
  <c r="H640" i="3"/>
  <c r="H648" i="3"/>
  <c r="H656" i="3"/>
  <c r="H664" i="3"/>
  <c r="H672" i="3"/>
  <c r="H680" i="3"/>
  <c r="H688" i="3"/>
  <c r="H696" i="3"/>
  <c r="H704" i="3"/>
  <c r="H712" i="3"/>
  <c r="H720" i="3"/>
  <c r="H601" i="3"/>
  <c r="H609" i="3"/>
  <c r="H617" i="3"/>
  <c r="H625" i="3"/>
  <c r="H633" i="3"/>
  <c r="H641" i="3"/>
  <c r="H649" i="3"/>
  <c r="H657" i="3"/>
  <c r="H665" i="3"/>
  <c r="H673" i="3"/>
  <c r="H681" i="3"/>
  <c r="H689" i="3"/>
  <c r="H697" i="3"/>
  <c r="H705" i="3"/>
  <c r="H713" i="3"/>
  <c r="H721" i="3"/>
  <c r="H602" i="3"/>
  <c r="H610" i="3"/>
  <c r="H618" i="3"/>
  <c r="H626" i="3"/>
  <c r="H634" i="3"/>
  <c r="H642" i="3"/>
  <c r="H650" i="3"/>
  <c r="H658" i="3"/>
  <c r="H666" i="3"/>
  <c r="H674" i="3"/>
  <c r="H682" i="3"/>
  <c r="H690" i="3"/>
  <c r="H698" i="3"/>
  <c r="H706" i="3"/>
  <c r="H714" i="3"/>
  <c r="H604" i="3"/>
  <c r="H612" i="3"/>
  <c r="H620" i="3"/>
  <c r="H628" i="3"/>
  <c r="H636" i="3"/>
  <c r="H644" i="3"/>
  <c r="H652" i="3"/>
  <c r="H660" i="3"/>
  <c r="H668" i="3"/>
  <c r="H676" i="3"/>
  <c r="H684" i="3"/>
  <c r="H692" i="3"/>
  <c r="H700" i="3"/>
  <c r="H708" i="3"/>
  <c r="H716" i="3"/>
  <c r="H724" i="3"/>
  <c r="H732" i="3"/>
  <c r="E678" i="3"/>
  <c r="G601" i="3"/>
  <c r="G609" i="3"/>
  <c r="G617" i="3"/>
  <c r="G625" i="3"/>
  <c r="G633" i="3"/>
  <c r="G641" i="3"/>
  <c r="G649" i="3"/>
  <c r="G657" i="3"/>
  <c r="G665" i="3"/>
  <c r="G673" i="3"/>
  <c r="G681" i="3"/>
  <c r="G689" i="3"/>
  <c r="G697" i="3"/>
  <c r="G705" i="3"/>
  <c r="G713" i="3"/>
  <c r="G721" i="3"/>
  <c r="G602" i="3"/>
  <c r="G610" i="3"/>
  <c r="G618" i="3"/>
  <c r="G626" i="3"/>
  <c r="G634" i="3"/>
  <c r="G642" i="3"/>
  <c r="G650" i="3"/>
  <c r="G658" i="3"/>
  <c r="G666" i="3"/>
  <c r="G674" i="3"/>
  <c r="G682" i="3"/>
  <c r="G690" i="3"/>
  <c r="G698" i="3"/>
  <c r="G706" i="3"/>
  <c r="G714" i="3"/>
  <c r="G603" i="3"/>
  <c r="G611" i="3"/>
  <c r="G619" i="3"/>
  <c r="G627" i="3"/>
  <c r="G635" i="3"/>
  <c r="G643" i="3"/>
  <c r="G651" i="3"/>
  <c r="G659" i="3"/>
  <c r="G667" i="3"/>
  <c r="G675" i="3"/>
  <c r="G683" i="3"/>
  <c r="G691" i="3"/>
  <c r="G699" i="3"/>
  <c r="G707" i="3"/>
  <c r="G715" i="3"/>
  <c r="G605" i="3"/>
  <c r="G613" i="3"/>
  <c r="G621" i="3"/>
  <c r="G629" i="3"/>
  <c r="G637" i="3"/>
  <c r="G645" i="3"/>
  <c r="G653" i="3"/>
  <c r="G661" i="3"/>
  <c r="G669" i="3"/>
  <c r="G677" i="3"/>
  <c r="G685" i="3"/>
  <c r="G693" i="3"/>
  <c r="G701" i="3"/>
  <c r="G709" i="3"/>
  <c r="G717" i="3"/>
  <c r="G725" i="3"/>
  <c r="G733" i="3"/>
  <c r="G594" i="3"/>
  <c r="H593" i="3"/>
  <c r="G586" i="3"/>
  <c r="H585" i="3"/>
  <c r="G578" i="3"/>
  <c r="H577" i="3"/>
  <c r="G570" i="3"/>
  <c r="H569" i="3"/>
  <c r="G562" i="3"/>
  <c r="H561" i="3"/>
  <c r="G554" i="3"/>
  <c r="H553" i="3"/>
  <c r="E547" i="3"/>
  <c r="G593" i="3"/>
  <c r="H592" i="3"/>
  <c r="G585" i="3"/>
  <c r="H584" i="3"/>
  <c r="G577" i="3"/>
  <c r="H576" i="3"/>
  <c r="G569" i="3"/>
  <c r="H568" i="3"/>
  <c r="G561" i="3"/>
  <c r="H560" i="3"/>
  <c r="G553" i="3"/>
  <c r="H552" i="3"/>
  <c r="E546" i="3"/>
  <c r="G584" i="3"/>
  <c r="H575" i="3"/>
  <c r="G560" i="3"/>
  <c r="H551" i="3"/>
  <c r="G583" i="3"/>
  <c r="G575" i="3"/>
  <c r="G559" i="3"/>
  <c r="G551" i="3"/>
  <c r="H597" i="3"/>
  <c r="G590" i="3"/>
  <c r="H589" i="3"/>
  <c r="G582" i="3"/>
  <c r="H581" i="3"/>
  <c r="G574" i="3"/>
  <c r="H573" i="3"/>
  <c r="G566" i="3"/>
  <c r="H565" i="3"/>
  <c r="G558" i="3"/>
  <c r="H557" i="3"/>
  <c r="G550" i="3"/>
  <c r="H549" i="3"/>
  <c r="G592" i="3"/>
  <c r="G576" i="3"/>
  <c r="H567" i="3"/>
  <c r="G552" i="3"/>
  <c r="G591" i="3"/>
  <c r="H582" i="3"/>
  <c r="H558" i="3"/>
  <c r="G597" i="3"/>
  <c r="H596" i="3"/>
  <c r="G589" i="3"/>
  <c r="H588" i="3"/>
  <c r="G581" i="3"/>
  <c r="H580" i="3"/>
  <c r="G573" i="3"/>
  <c r="H572" i="3"/>
  <c r="G565" i="3"/>
  <c r="H564" i="3"/>
  <c r="G557" i="3"/>
  <c r="H556" i="3"/>
  <c r="E550" i="3"/>
  <c r="G549" i="3"/>
  <c r="H548" i="3"/>
  <c r="H591" i="3"/>
  <c r="H583" i="3"/>
  <c r="H590" i="3"/>
  <c r="H574" i="3"/>
  <c r="H566" i="3"/>
  <c r="G596" i="3"/>
  <c r="H595" i="3"/>
  <c r="G588" i="3"/>
  <c r="H587" i="3"/>
  <c r="G580" i="3"/>
  <c r="H579" i="3"/>
  <c r="G572" i="3"/>
  <c r="H571" i="3"/>
  <c r="G564" i="3"/>
  <c r="H563" i="3"/>
  <c r="G556" i="3"/>
  <c r="H555" i="3"/>
  <c r="H543" i="3"/>
  <c r="H527" i="3"/>
  <c r="H511" i="3"/>
  <c r="H542" i="3"/>
  <c r="G535" i="3"/>
  <c r="H534" i="3"/>
  <c r="G527" i="3"/>
  <c r="H526" i="3"/>
  <c r="G519" i="3"/>
  <c r="H518" i="3"/>
  <c r="G511" i="3"/>
  <c r="H510" i="3"/>
  <c r="G542" i="3"/>
  <c r="H541" i="3"/>
  <c r="G534" i="3"/>
  <c r="H533" i="3"/>
  <c r="G526" i="3"/>
  <c r="H525" i="3"/>
  <c r="G518" i="3"/>
  <c r="H517" i="3"/>
  <c r="G510" i="3"/>
  <c r="H509" i="3"/>
  <c r="H535" i="3"/>
  <c r="G520" i="3"/>
  <c r="H540" i="3"/>
  <c r="H524" i="3"/>
  <c r="G509" i="3"/>
  <c r="G540" i="3"/>
  <c r="H539" i="3"/>
  <c r="G532" i="3"/>
  <c r="H531" i="3"/>
  <c r="G524" i="3"/>
  <c r="H523" i="3"/>
  <c r="G516" i="3"/>
  <c r="H515" i="3"/>
  <c r="G508" i="3"/>
  <c r="H507" i="3"/>
  <c r="G536" i="3"/>
  <c r="G541" i="3"/>
  <c r="H532" i="3"/>
  <c r="G517" i="3"/>
  <c r="H508" i="3"/>
  <c r="G539" i="3"/>
  <c r="H538" i="3"/>
  <c r="G531" i="3"/>
  <c r="H530" i="3"/>
  <c r="G523" i="3"/>
  <c r="H522" i="3"/>
  <c r="G515" i="3"/>
  <c r="H514" i="3"/>
  <c r="E508" i="3"/>
  <c r="G507" i="3"/>
  <c r="H506" i="3"/>
  <c r="G544" i="3"/>
  <c r="G528" i="3"/>
  <c r="G543" i="3"/>
  <c r="G533" i="3"/>
  <c r="G525" i="3"/>
  <c r="G538" i="3"/>
  <c r="H537" i="3"/>
  <c r="G530" i="3"/>
  <c r="H529" i="3"/>
  <c r="G522" i="3"/>
  <c r="H521" i="3"/>
  <c r="G514" i="3"/>
  <c r="H513" i="3"/>
  <c r="C7" i="6"/>
  <c r="B8" i="6"/>
  <c r="A8" i="6" s="1"/>
  <c r="N8" i="6" s="1"/>
  <c r="J16" i="2"/>
  <c r="A6" i="6" s="1"/>
  <c r="C36" i="5"/>
  <c r="C37" i="5"/>
  <c r="I37" i="5" s="1"/>
  <c r="L37" i="5" s="1"/>
  <c r="D38" i="5"/>
  <c r="E39" i="5"/>
  <c r="F40" i="5"/>
  <c r="F41" i="5"/>
  <c r="I41" i="5" s="1"/>
  <c r="L41" i="5" s="1"/>
  <c r="C35" i="5"/>
  <c r="D36" i="5"/>
  <c r="G40" i="5"/>
  <c r="I45" i="5"/>
  <c r="L45" i="5" s="1"/>
  <c r="K38" i="4"/>
  <c r="K46" i="4"/>
  <c r="K37" i="4"/>
  <c r="H45" i="4"/>
  <c r="G46" i="4"/>
  <c r="G37" i="4"/>
  <c r="F39" i="4"/>
  <c r="G40" i="4"/>
  <c r="I40" i="4" s="1"/>
  <c r="L40" i="4" s="1"/>
  <c r="H41" i="4"/>
  <c r="G42" i="4"/>
  <c r="G43" i="4"/>
  <c r="H44" i="4"/>
  <c r="H46" i="4"/>
  <c r="G36" i="4"/>
  <c r="H37" i="4"/>
  <c r="I37" i="4" s="1"/>
  <c r="L37" i="4" s="1"/>
  <c r="G38" i="4"/>
  <c r="G39" i="4"/>
  <c r="H40" i="4"/>
  <c r="H42" i="4"/>
  <c r="H43" i="4"/>
  <c r="I43" i="4" s="1"/>
  <c r="G35" i="4"/>
  <c r="H36" i="4"/>
  <c r="H38" i="4"/>
  <c r="H39" i="4"/>
  <c r="D45" i="4"/>
  <c r="D41" i="4"/>
  <c r="D44" i="4"/>
  <c r="K35" i="5"/>
  <c r="K39" i="5"/>
  <c r="K43" i="5"/>
  <c r="R17" i="5"/>
  <c r="K37" i="5"/>
  <c r="K41" i="5"/>
  <c r="K45" i="5"/>
  <c r="K36" i="5"/>
  <c r="K18" i="5"/>
  <c r="K40" i="5"/>
  <c r="K44" i="5"/>
  <c r="K42" i="5"/>
  <c r="K19" i="4"/>
  <c r="K35" i="4"/>
  <c r="K39" i="4"/>
  <c r="K43" i="4"/>
  <c r="K36" i="4"/>
  <c r="K40" i="4"/>
  <c r="G50" i="1"/>
  <c r="F50" i="1" s="1"/>
  <c r="E50" i="1" s="1"/>
  <c r="D50" i="1" s="1"/>
  <c r="C50" i="1" s="1"/>
  <c r="L50" i="1" s="1"/>
  <c r="M32" i="1" s="1"/>
  <c r="I48" i="1"/>
  <c r="H48" i="1" s="1"/>
  <c r="G48" i="1" s="1"/>
  <c r="F48" i="1" s="1"/>
  <c r="E48" i="1" s="1"/>
  <c r="D48" i="1" s="1"/>
  <c r="C48" i="1" s="1"/>
  <c r="L48" i="1" s="1"/>
  <c r="M30" i="1" s="1"/>
  <c r="C36" i="1"/>
  <c r="D36" i="1"/>
  <c r="E36" i="1"/>
  <c r="F36" i="1"/>
  <c r="G36" i="1"/>
  <c r="H36" i="1"/>
  <c r="C37" i="1"/>
  <c r="D37" i="1"/>
  <c r="E37" i="1"/>
  <c r="F37" i="1"/>
  <c r="G37" i="1"/>
  <c r="H37" i="1"/>
  <c r="C38" i="1"/>
  <c r="D38" i="1"/>
  <c r="E38" i="1"/>
  <c r="F38" i="1"/>
  <c r="G38" i="1"/>
  <c r="H38" i="1"/>
  <c r="C39" i="1"/>
  <c r="D39" i="1"/>
  <c r="E39" i="1"/>
  <c r="F39" i="1"/>
  <c r="G39" i="1"/>
  <c r="H39" i="1"/>
  <c r="C40" i="1"/>
  <c r="D40" i="1"/>
  <c r="E40" i="1"/>
  <c r="F40" i="1"/>
  <c r="G40" i="1"/>
  <c r="H40" i="1"/>
  <c r="C41" i="1"/>
  <c r="D41" i="1"/>
  <c r="E41" i="1"/>
  <c r="F41" i="1"/>
  <c r="G41" i="1"/>
  <c r="H41" i="1"/>
  <c r="C42" i="1"/>
  <c r="D42" i="1"/>
  <c r="E42" i="1"/>
  <c r="F42" i="1"/>
  <c r="G42" i="1"/>
  <c r="H42" i="1"/>
  <c r="C43" i="1"/>
  <c r="D43" i="1"/>
  <c r="E43" i="1"/>
  <c r="F43" i="1"/>
  <c r="G43" i="1"/>
  <c r="H43" i="1"/>
  <c r="C44" i="1"/>
  <c r="D44" i="1"/>
  <c r="E44" i="1"/>
  <c r="F44" i="1"/>
  <c r="G44" i="1"/>
  <c r="H44" i="1"/>
  <c r="C45" i="1"/>
  <c r="D45" i="1"/>
  <c r="E45" i="1"/>
  <c r="F45" i="1"/>
  <c r="G45" i="1"/>
  <c r="H45" i="1"/>
  <c r="C46" i="1"/>
  <c r="D46" i="1"/>
  <c r="E46" i="1"/>
  <c r="F46" i="1"/>
  <c r="G46" i="1"/>
  <c r="H46" i="1"/>
  <c r="B36" i="1"/>
  <c r="B37" i="1"/>
  <c r="B38" i="1"/>
  <c r="B39" i="1"/>
  <c r="B40" i="1"/>
  <c r="B41" i="1"/>
  <c r="B42" i="1"/>
  <c r="B43" i="1"/>
  <c r="B44" i="1"/>
  <c r="B45" i="1"/>
  <c r="B46" i="1"/>
  <c r="B35" i="1"/>
  <c r="D35" i="1"/>
  <c r="E35" i="1"/>
  <c r="F35" i="1"/>
  <c r="G35" i="1"/>
  <c r="H35" i="1"/>
  <c r="C35" i="1"/>
  <c r="K10" i="1"/>
  <c r="R10" i="1" s="1"/>
  <c r="K17" i="1"/>
  <c r="I44" i="4" l="1"/>
  <c r="L44" i="4" s="1"/>
  <c r="I36" i="4"/>
  <c r="L36" i="4" s="1"/>
  <c r="M18" i="4" s="1"/>
  <c r="L43" i="5"/>
  <c r="L42" i="5"/>
  <c r="I41" i="4"/>
  <c r="L41" i="4" s="1"/>
  <c r="H1004" i="6"/>
  <c r="A11" i="8" s="1"/>
  <c r="I1004" i="6"/>
  <c r="A17" i="8" s="1"/>
  <c r="J1004" i="6"/>
  <c r="A23" i="8" s="1"/>
  <c r="L43" i="4"/>
  <c r="B7" i="6"/>
  <c r="I39" i="5"/>
  <c r="L39" i="5" s="1"/>
  <c r="L44" i="5"/>
  <c r="I10" i="3"/>
  <c r="I490" i="3"/>
  <c r="I309" i="3"/>
  <c r="I598" i="3"/>
  <c r="K7" i="3"/>
  <c r="N7" i="3" s="1"/>
  <c r="A8" i="20" s="1"/>
  <c r="B7" i="13"/>
  <c r="K7" i="13"/>
  <c r="N7" i="13" s="1"/>
  <c r="F7" i="13"/>
  <c r="P21" i="13" s="1"/>
  <c r="K7" i="11"/>
  <c r="N7" i="11" s="1"/>
  <c r="F7" i="11"/>
  <c r="P21" i="11" s="1"/>
  <c r="B7" i="11"/>
  <c r="F7" i="12"/>
  <c r="P21" i="12" s="1"/>
  <c r="B7" i="12"/>
  <c r="K7" i="12"/>
  <c r="N7" i="12" s="1"/>
  <c r="B7" i="3"/>
  <c r="I38" i="5"/>
  <c r="L38" i="5" s="1"/>
  <c r="I35" i="4"/>
  <c r="I46" i="4"/>
  <c r="L46" i="4" s="1"/>
  <c r="I35" i="5"/>
  <c r="L35" i="5" s="1"/>
  <c r="I39" i="4"/>
  <c r="L39" i="4" s="1"/>
  <c r="I38" i="4"/>
  <c r="L38" i="4" s="1"/>
  <c r="I9" i="3"/>
  <c r="I476" i="3"/>
  <c r="I181" i="3"/>
  <c r="I137" i="3"/>
  <c r="I110" i="3"/>
  <c r="I194" i="3"/>
  <c r="I612" i="3"/>
  <c r="I643" i="3"/>
  <c r="I605" i="3"/>
  <c r="I452" i="3"/>
  <c r="I417" i="3"/>
  <c r="I257" i="3"/>
  <c r="I230" i="3"/>
  <c r="I499" i="3"/>
  <c r="I41" i="3"/>
  <c r="I201" i="3"/>
  <c r="I120" i="3"/>
  <c r="I65" i="3"/>
  <c r="I289" i="3"/>
  <c r="I225" i="3"/>
  <c r="I61" i="3"/>
  <c r="I45" i="3"/>
  <c r="I99" i="3"/>
  <c r="I67" i="3"/>
  <c r="I35" i="3"/>
  <c r="I53" i="3"/>
  <c r="I118" i="3"/>
  <c r="I49" i="3"/>
  <c r="I26" i="3"/>
  <c r="I356" i="3"/>
  <c r="I142" i="3"/>
  <c r="I77" i="3"/>
  <c r="I96" i="3"/>
  <c r="I285" i="3"/>
  <c r="I444" i="3"/>
  <c r="I23" i="3"/>
  <c r="I500" i="3"/>
  <c r="I170" i="3"/>
  <c r="I486" i="3"/>
  <c r="I381" i="3"/>
  <c r="I582" i="3"/>
  <c r="I408" i="3"/>
  <c r="I231" i="3"/>
  <c r="I32" i="3"/>
  <c r="B6" i="8"/>
  <c r="P21" i="3"/>
  <c r="A6" i="8" s="1"/>
  <c r="I241" i="3"/>
  <c r="I537" i="3"/>
  <c r="I987" i="3"/>
  <c r="I133" i="3"/>
  <c r="I139" i="3"/>
  <c r="A8" i="3"/>
  <c r="K8" i="3" s="1"/>
  <c r="A8" i="13"/>
  <c r="A8" i="12"/>
  <c r="L8" i="6"/>
  <c r="A8" i="11"/>
  <c r="I227" i="3"/>
  <c r="I216" i="3"/>
  <c r="I447" i="3"/>
  <c r="I453" i="3"/>
  <c r="I229" i="3"/>
  <c r="I98" i="3"/>
  <c r="I671" i="3"/>
  <c r="I820" i="3"/>
  <c r="I866" i="3"/>
  <c r="I955" i="3"/>
  <c r="I790" i="3"/>
  <c r="I832" i="3"/>
  <c r="I839" i="3"/>
  <c r="I910" i="3"/>
  <c r="I971" i="3"/>
  <c r="I698" i="3"/>
  <c r="I634" i="3"/>
  <c r="I697" i="3"/>
  <c r="I633" i="3"/>
  <c r="I398" i="3"/>
  <c r="I354" i="3"/>
  <c r="I750" i="3"/>
  <c r="I424" i="3"/>
  <c r="I539" i="3"/>
  <c r="I394" i="3"/>
  <c r="I505" i="3"/>
  <c r="I948" i="3"/>
  <c r="I943" i="3"/>
  <c r="I520" i="3"/>
  <c r="I550" i="3"/>
  <c r="I745" i="3"/>
  <c r="I868" i="3"/>
  <c r="I922" i="3"/>
  <c r="I965" i="3"/>
  <c r="I984" i="3"/>
  <c r="I958" i="3"/>
  <c r="I990" i="3"/>
  <c r="I379" i="3"/>
  <c r="I380" i="3"/>
  <c r="I937" i="3"/>
  <c r="I969" i="3"/>
  <c r="I543" i="3"/>
  <c r="I648" i="3"/>
  <c r="I378" i="3"/>
  <c r="I306" i="3"/>
  <c r="I308" i="3"/>
  <c r="I468" i="3"/>
  <c r="I370" i="3"/>
  <c r="I419" i="3"/>
  <c r="I364" i="3"/>
  <c r="I993" i="3"/>
  <c r="I562" i="3"/>
  <c r="I677" i="3"/>
  <c r="I169" i="3"/>
  <c r="I481" i="3"/>
  <c r="I148" i="3"/>
  <c r="I355" i="3"/>
  <c r="I796" i="3"/>
  <c r="I788" i="3"/>
  <c r="I924" i="3"/>
  <c r="I399" i="3"/>
  <c r="I483" i="3"/>
  <c r="I838" i="3"/>
  <c r="I881" i="3"/>
  <c r="I883" i="3"/>
  <c r="I915" i="3"/>
  <c r="I423" i="3"/>
  <c r="I699" i="3"/>
  <c r="I620" i="3"/>
  <c r="I687" i="3"/>
  <c r="I722" i="3"/>
  <c r="I886" i="3"/>
  <c r="I918" i="3"/>
  <c r="I372" i="3"/>
  <c r="I232" i="3"/>
  <c r="I121" i="3"/>
  <c r="I556" i="3"/>
  <c r="I588" i="3"/>
  <c r="I136" i="3"/>
  <c r="I561" i="3"/>
  <c r="I593" i="3"/>
  <c r="I554" i="3"/>
  <c r="I781" i="3"/>
  <c r="I383" i="3"/>
  <c r="I301" i="3"/>
  <c r="I513" i="3"/>
  <c r="I290" i="3"/>
  <c r="I396" i="3"/>
  <c r="I234" i="3"/>
  <c r="I448" i="3"/>
  <c r="I129" i="3"/>
  <c r="I134" i="3"/>
  <c r="I351" i="3"/>
  <c r="I223" i="3"/>
  <c r="I406" i="3"/>
  <c r="I799" i="3"/>
  <c r="I885" i="3"/>
  <c r="I340" i="3"/>
  <c r="I156" i="3"/>
  <c r="I264" i="3"/>
  <c r="I140" i="3"/>
  <c r="I138" i="3"/>
  <c r="I420" i="3"/>
  <c r="I323" i="3"/>
  <c r="I782" i="3"/>
  <c r="I606" i="3"/>
  <c r="I112" i="3"/>
  <c r="I529" i="3"/>
  <c r="I893" i="3"/>
  <c r="I947" i="3"/>
  <c r="I180" i="3"/>
  <c r="I132" i="3"/>
  <c r="I874" i="3"/>
  <c r="I57" i="3"/>
  <c r="I359" i="3"/>
  <c r="I209" i="3"/>
  <c r="I161" i="3"/>
  <c r="I449" i="3"/>
  <c r="I385" i="3"/>
  <c r="I321" i="3"/>
  <c r="I503" i="3"/>
  <c r="I163" i="3"/>
  <c r="I131" i="3"/>
  <c r="I271" i="3"/>
  <c r="I7" i="3"/>
  <c r="I519" i="3"/>
  <c r="I800" i="3"/>
  <c r="I938" i="3"/>
  <c r="I970" i="3"/>
  <c r="I1000" i="3"/>
  <c r="I362" i="3"/>
  <c r="I332" i="3"/>
  <c r="I81" i="3"/>
  <c r="I105" i="3"/>
  <c r="I21" i="3"/>
  <c r="I349" i="3"/>
  <c r="I36" i="3"/>
  <c r="I191" i="3"/>
  <c r="I841" i="3"/>
  <c r="I931" i="3"/>
  <c r="I387" i="3"/>
  <c r="I479" i="3"/>
  <c r="I956" i="3"/>
  <c r="I988" i="3"/>
  <c r="I279" i="3"/>
  <c r="I645" i="3"/>
  <c r="I946" i="3"/>
  <c r="I405" i="3"/>
  <c r="I412" i="3"/>
  <c r="I536" i="3"/>
  <c r="I569" i="3"/>
  <c r="I627" i="3"/>
  <c r="I726" i="3"/>
  <c r="I837" i="3"/>
  <c r="I17" i="3"/>
  <c r="I431" i="3"/>
  <c r="I168" i="3"/>
  <c r="I30" i="3"/>
  <c r="I66" i="3"/>
  <c r="I109" i="3"/>
  <c r="I497" i="3"/>
  <c r="I433" i="3"/>
  <c r="I337" i="3"/>
  <c r="I305" i="3"/>
  <c r="I189" i="3"/>
  <c r="I83" i="3"/>
  <c r="I998" i="3"/>
  <c r="I546" i="3"/>
  <c r="I164" i="3"/>
  <c r="I707" i="3"/>
  <c r="I772" i="3"/>
  <c r="I158" i="3"/>
  <c r="I38" i="3"/>
  <c r="I573" i="3"/>
  <c r="I903" i="3"/>
  <c r="I921" i="3"/>
  <c r="I90" i="3"/>
  <c r="I287" i="3"/>
  <c r="I703" i="3"/>
  <c r="I823" i="3"/>
  <c r="I894" i="3"/>
  <c r="I926" i="3"/>
  <c r="I888" i="3"/>
  <c r="I299" i="3"/>
  <c r="I436" i="3"/>
  <c r="I391" i="3"/>
  <c r="I940" i="3"/>
  <c r="I972" i="3"/>
  <c r="I968" i="3"/>
  <c r="I507" i="3"/>
  <c r="I685" i="3"/>
  <c r="I794" i="3"/>
  <c r="I760" i="3"/>
  <c r="I857" i="3"/>
  <c r="I873" i="3"/>
  <c r="I906" i="3"/>
  <c r="I171" i="3"/>
  <c r="I734" i="3"/>
  <c r="I428" i="3"/>
  <c r="I375" i="3"/>
  <c r="I319" i="3"/>
  <c r="I842" i="3"/>
  <c r="I192" i="3"/>
  <c r="I463" i="3"/>
  <c r="I172" i="3"/>
  <c r="I54" i="3"/>
  <c r="I368" i="3"/>
  <c r="I587" i="3"/>
  <c r="I778" i="3"/>
  <c r="I71" i="3"/>
  <c r="I278" i="3"/>
  <c r="I366" i="3"/>
  <c r="I220" i="3"/>
  <c r="I548" i="3"/>
  <c r="I316" i="3"/>
  <c r="I952" i="3"/>
  <c r="I288" i="3"/>
  <c r="I84" i="3"/>
  <c r="I72" i="3"/>
  <c r="I200" i="3"/>
  <c r="I256" i="3"/>
  <c r="I300" i="3"/>
  <c r="I342" i="3"/>
  <c r="I64" i="3"/>
  <c r="I108" i="3"/>
  <c r="I935" i="3"/>
  <c r="I607" i="3"/>
  <c r="I563" i="3"/>
  <c r="I248" i="3"/>
  <c r="I262" i="3"/>
  <c r="I472" i="3"/>
  <c r="I296" i="3"/>
  <c r="I816" i="3"/>
  <c r="I898" i="3"/>
  <c r="I239" i="3"/>
  <c r="I964" i="3"/>
  <c r="I959" i="3"/>
  <c r="I402" i="3"/>
  <c r="I631" i="3"/>
  <c r="I900" i="3"/>
  <c r="I872" i="3"/>
  <c r="I809" i="3"/>
  <c r="I154" i="3"/>
  <c r="I100" i="3"/>
  <c r="I251" i="3"/>
  <c r="I510" i="3"/>
  <c r="I542" i="3"/>
  <c r="I581" i="3"/>
  <c r="I552" i="3"/>
  <c r="I584" i="3"/>
  <c r="I586" i="3"/>
  <c r="I693" i="3"/>
  <c r="I629" i="3"/>
  <c r="I683" i="3"/>
  <c r="I619" i="3"/>
  <c r="I674" i="3"/>
  <c r="I610" i="3"/>
  <c r="I673" i="3"/>
  <c r="I609" i="3"/>
  <c r="I784" i="3"/>
  <c r="I655" i="3"/>
  <c r="I719" i="3"/>
  <c r="I756" i="3"/>
  <c r="I686" i="3"/>
  <c r="I727" i="3"/>
  <c r="I777" i="3"/>
  <c r="I811" i="3"/>
  <c r="I861" i="3"/>
  <c r="I941" i="3"/>
  <c r="I973" i="3"/>
  <c r="I117" i="3"/>
  <c r="I426" i="3"/>
  <c r="I496" i="3"/>
  <c r="I327" i="3"/>
  <c r="I149" i="3"/>
  <c r="I62" i="3"/>
  <c r="I60" i="3"/>
  <c r="I501" i="3"/>
  <c r="I469" i="3"/>
  <c r="I373" i="3"/>
  <c r="I341" i="3"/>
  <c r="I277" i="3"/>
  <c r="I29" i="3"/>
  <c r="I13" i="3"/>
  <c r="I215" i="3"/>
  <c r="I183" i="3"/>
  <c r="I119" i="3"/>
  <c r="I87" i="3"/>
  <c r="I55" i="3"/>
  <c r="I997" i="3"/>
  <c r="I608" i="3"/>
  <c r="I909" i="3"/>
  <c r="I202" i="3"/>
  <c r="I330" i="3"/>
  <c r="I236" i="3"/>
  <c r="I160" i="3"/>
  <c r="I34" i="3"/>
  <c r="I814" i="3"/>
  <c r="I977" i="3"/>
  <c r="I253" i="3"/>
  <c r="I992" i="3"/>
  <c r="I162" i="3"/>
  <c r="I521" i="3"/>
  <c r="I184" i="3"/>
  <c r="I247" i="3"/>
  <c r="I509" i="3"/>
  <c r="I511" i="3"/>
  <c r="I961" i="3"/>
  <c r="I568" i="3"/>
  <c r="I567" i="3"/>
  <c r="I8" i="3"/>
  <c r="I311" i="3"/>
  <c r="I429" i="3"/>
  <c r="I365" i="3"/>
  <c r="I492" i="3"/>
  <c r="I696" i="3"/>
  <c r="I708" i="3"/>
  <c r="I945" i="3"/>
  <c r="I317" i="3"/>
  <c r="I153" i="3"/>
  <c r="I434" i="3"/>
  <c r="I679" i="3"/>
  <c r="I980" i="3"/>
  <c r="I594" i="3"/>
  <c r="I830" i="3"/>
  <c r="I974" i="3"/>
  <c r="I575" i="3"/>
  <c r="I669" i="3"/>
  <c r="I714" i="3"/>
  <c r="I650" i="3"/>
  <c r="I713" i="3"/>
  <c r="I649" i="3"/>
  <c r="I762" i="3"/>
  <c r="I731" i="3"/>
  <c r="I752" i="3"/>
  <c r="I758" i="3"/>
  <c r="I913" i="3"/>
  <c r="I887" i="3"/>
  <c r="I919" i="3"/>
  <c r="I896" i="3"/>
  <c r="I916" i="3"/>
  <c r="I932" i="3"/>
  <c r="I512" i="3"/>
  <c r="I208" i="3"/>
  <c r="I388" i="3"/>
  <c r="I295" i="3"/>
  <c r="I224" i="3"/>
  <c r="I361" i="3"/>
  <c r="I297" i="3"/>
  <c r="I265" i="3"/>
  <c r="I68" i="3"/>
  <c r="I599" i="3"/>
  <c r="I738" i="3"/>
  <c r="I506" i="3"/>
  <c r="I56" i="3"/>
  <c r="I484" i="3"/>
  <c r="I291" i="3"/>
  <c r="I460" i="3"/>
  <c r="I371" i="3"/>
  <c r="I411" i="3"/>
  <c r="I914" i="3"/>
  <c r="I944" i="3"/>
  <c r="I783" i="3"/>
  <c r="I621" i="3"/>
  <c r="I675" i="3"/>
  <c r="I273" i="3"/>
  <c r="I791" i="3"/>
  <c r="I793" i="3"/>
  <c r="I624" i="3"/>
  <c r="I580" i="3"/>
  <c r="I570" i="3"/>
  <c r="I661" i="3"/>
  <c r="I660" i="3"/>
  <c r="I747" i="3"/>
  <c r="I712" i="3"/>
  <c r="I825" i="3"/>
  <c r="I827" i="3"/>
  <c r="I907" i="3"/>
  <c r="I982" i="3"/>
  <c r="I813" i="3"/>
  <c r="I889" i="3"/>
  <c r="I92" i="3"/>
  <c r="I275" i="3"/>
  <c r="I235" i="3"/>
  <c r="I25" i="3"/>
  <c r="I343" i="3"/>
  <c r="I766" i="3"/>
  <c r="I40" i="3"/>
  <c r="I328" i="3"/>
  <c r="I495" i="3"/>
  <c r="I324" i="3"/>
  <c r="I901" i="3"/>
  <c r="I186" i="3"/>
  <c r="I335" i="3"/>
  <c r="I456" i="3"/>
  <c r="I322" i="3"/>
  <c r="I146" i="3"/>
  <c r="I130" i="3"/>
  <c r="I22" i="3"/>
  <c r="I280" i="3"/>
  <c r="I338" i="3"/>
  <c r="I336" i="3"/>
  <c r="I212" i="3"/>
  <c r="I779" i="3"/>
  <c r="I382" i="3"/>
  <c r="I692" i="3"/>
  <c r="I616" i="3"/>
  <c r="I963" i="3"/>
  <c r="I126" i="3"/>
  <c r="I14" i="3"/>
  <c r="I307" i="3"/>
  <c r="I392" i="3"/>
  <c r="I348" i="3"/>
  <c r="I254" i="3"/>
  <c r="I304" i="3"/>
  <c r="I182" i="3"/>
  <c r="I106" i="3"/>
  <c r="I917" i="3"/>
  <c r="I188" i="3"/>
  <c r="I44" i="3"/>
  <c r="I104" i="3"/>
  <c r="I82" i="3"/>
  <c r="I152" i="3"/>
  <c r="I88" i="3"/>
  <c r="I24" i="3"/>
  <c r="I996" i="3"/>
  <c r="I284" i="3"/>
  <c r="I326" i="3"/>
  <c r="I312" i="3"/>
  <c r="I438" i="3"/>
  <c r="I303" i="3"/>
  <c r="I478" i="3"/>
  <c r="I422" i="3"/>
  <c r="I579" i="3"/>
  <c r="I878" i="3"/>
  <c r="I440" i="3"/>
  <c r="I122" i="3"/>
  <c r="I376" i="3"/>
  <c r="I344" i="3"/>
  <c r="I39" i="3"/>
  <c r="A5" i="10"/>
  <c r="A5" i="7"/>
  <c r="N8" i="3"/>
  <c r="A9" i="20" s="1"/>
  <c r="I480" i="3"/>
  <c r="I858" i="3"/>
  <c r="I880" i="3"/>
  <c r="I939" i="3"/>
  <c r="I849" i="3"/>
  <c r="I267" i="3"/>
  <c r="I310" i="3"/>
  <c r="I435" i="3"/>
  <c r="I263" i="3"/>
  <c r="I94" i="3"/>
  <c r="I477" i="3"/>
  <c r="I445" i="3"/>
  <c r="I221" i="3"/>
  <c r="I875" i="3"/>
  <c r="I159" i="3"/>
  <c r="I127" i="3"/>
  <c r="I95" i="3"/>
  <c r="I63" i="3"/>
  <c r="I31" i="3"/>
  <c r="I840" i="3"/>
  <c r="I228" i="3"/>
  <c r="I318" i="3"/>
  <c r="I260" i="3"/>
  <c r="I374" i="3"/>
  <c r="I450" i="3"/>
  <c r="I384" i="3"/>
  <c r="I525" i="3"/>
  <c r="I516" i="3"/>
  <c r="I518" i="3"/>
  <c r="I578" i="3"/>
  <c r="I613" i="3"/>
  <c r="I667" i="3"/>
  <c r="I603" i="3"/>
  <c r="I658" i="3"/>
  <c r="I721" i="3"/>
  <c r="I657" i="3"/>
  <c r="I600" i="3"/>
  <c r="I615" i="3"/>
  <c r="I647" i="3"/>
  <c r="I730" i="3"/>
  <c r="I748" i="3"/>
  <c r="I768" i="3"/>
  <c r="I662" i="3"/>
  <c r="I724" i="3"/>
  <c r="I776" i="3"/>
  <c r="I739" i="3"/>
  <c r="I798" i="3"/>
  <c r="I824" i="3"/>
  <c r="I828" i="3"/>
  <c r="I829" i="3"/>
  <c r="I859" i="3"/>
  <c r="I863" i="3"/>
  <c r="I925" i="3"/>
  <c r="I967" i="3"/>
  <c r="I978" i="3"/>
  <c r="I999" i="3"/>
  <c r="I145" i="3"/>
  <c r="I315" i="3"/>
  <c r="I482" i="3"/>
  <c r="I320" i="3"/>
  <c r="I446" i="3"/>
  <c r="I276" i="3"/>
  <c r="I74" i="3"/>
  <c r="I250" i="3"/>
  <c r="I462" i="3"/>
  <c r="I178" i="3"/>
  <c r="I193" i="3"/>
  <c r="I89" i="3"/>
  <c r="I473" i="3"/>
  <c r="I441" i="3"/>
  <c r="I409" i="3"/>
  <c r="I377" i="3"/>
  <c r="I345" i="3"/>
  <c r="I313" i="3"/>
  <c r="I281" i="3"/>
  <c r="I249" i="3"/>
  <c r="I125" i="3"/>
  <c r="I219" i="3"/>
  <c r="I187" i="3"/>
  <c r="I155" i="3"/>
  <c r="I123" i="3"/>
  <c r="I91" i="3"/>
  <c r="I59" i="3"/>
  <c r="I27" i="3"/>
  <c r="I870" i="3"/>
  <c r="I807" i="3"/>
  <c r="I876" i="3"/>
  <c r="I547" i="3"/>
  <c r="I871" i="3"/>
  <c r="I407" i="3"/>
  <c r="I242" i="3"/>
  <c r="I358" i="3"/>
  <c r="I97" i="3"/>
  <c r="I20" i="3"/>
  <c r="I246" i="3"/>
  <c r="I474" i="3"/>
  <c r="I439" i="3"/>
  <c r="I185" i="3"/>
  <c r="I196" i="3"/>
  <c r="I466" i="3"/>
  <c r="I470" i="3"/>
  <c r="I334" i="3"/>
  <c r="I877" i="3"/>
  <c r="I69" i="3"/>
  <c r="I595" i="3"/>
  <c r="I85" i="3"/>
  <c r="I410" i="3"/>
  <c r="I437" i="3"/>
  <c r="I245" i="3"/>
  <c r="I151" i="3"/>
  <c r="I848" i="3"/>
  <c r="I487" i="3"/>
  <c r="I465" i="3"/>
  <c r="I401" i="3"/>
  <c r="I102" i="3"/>
  <c r="I522" i="3"/>
  <c r="I523" i="3"/>
  <c r="I559" i="3"/>
  <c r="I653" i="3"/>
  <c r="I749" i="3"/>
  <c r="I670" i="3"/>
  <c r="I860" i="3"/>
  <c r="I845" i="3"/>
  <c r="I976" i="3"/>
  <c r="I243" i="3"/>
  <c r="I414" i="3"/>
  <c r="I498" i="3"/>
  <c r="I294" i="3"/>
  <c r="I174" i="3"/>
  <c r="I198" i="3"/>
  <c r="I46" i="3"/>
  <c r="I218" i="3"/>
  <c r="I268" i="3"/>
  <c r="I352" i="3"/>
  <c r="I16" i="3"/>
  <c r="I58" i="3"/>
  <c r="I493" i="3"/>
  <c r="I461" i="3"/>
  <c r="I397" i="3"/>
  <c r="I333" i="3"/>
  <c r="I269" i="3"/>
  <c r="I237" i="3"/>
  <c r="I93" i="3"/>
  <c r="I808" i="3"/>
  <c r="I207" i="3"/>
  <c r="I175" i="3"/>
  <c r="I143" i="3"/>
  <c r="I111" i="3"/>
  <c r="I79" i="3"/>
  <c r="I47" i="3"/>
  <c r="I15" i="3"/>
  <c r="I545" i="3"/>
  <c r="I869" i="3"/>
  <c r="I252" i="3"/>
  <c r="I339" i="3"/>
  <c r="I464" i="3"/>
  <c r="I400" i="3"/>
  <c r="I128" i="3"/>
  <c r="I403" i="3"/>
  <c r="I502" i="3"/>
  <c r="I283" i="3"/>
  <c r="I395" i="3"/>
  <c r="I270" i="3"/>
  <c r="I286" i="3"/>
  <c r="I360" i="3"/>
  <c r="I764" i="3"/>
  <c r="I471" i="3"/>
  <c r="I538" i="3"/>
  <c r="I515" i="3"/>
  <c r="I571" i="3"/>
  <c r="I238" i="3"/>
  <c r="I50" i="3"/>
  <c r="I806" i="3"/>
  <c r="I725" i="3"/>
  <c r="I769" i="3"/>
  <c r="I818" i="3"/>
  <c r="I451" i="3"/>
  <c r="I331" i="3"/>
  <c r="I369" i="3"/>
  <c r="I211" i="3"/>
  <c r="I179" i="3"/>
  <c r="I147" i="3"/>
  <c r="I115" i="3"/>
  <c r="I51" i="3"/>
  <c r="I19" i="3"/>
  <c r="I459" i="3"/>
  <c r="I150" i="3"/>
  <c r="I418" i="3"/>
  <c r="I432" i="3"/>
  <c r="I494" i="3"/>
  <c r="I272" i="3"/>
  <c r="I454" i="3"/>
  <c r="I292" i="3"/>
  <c r="I48" i="3"/>
  <c r="I528" i="3"/>
  <c r="I541" i="3"/>
  <c r="I544" i="3"/>
  <c r="I532" i="3"/>
  <c r="I534" i="3"/>
  <c r="I527" i="3"/>
  <c r="I635" i="3"/>
  <c r="I690" i="3"/>
  <c r="I626" i="3"/>
  <c r="I689" i="3"/>
  <c r="I625" i="3"/>
  <c r="I754" i="3"/>
  <c r="I771" i="3"/>
  <c r="I780" i="3"/>
  <c r="I718" i="3"/>
  <c r="I735" i="3"/>
  <c r="I797" i="3"/>
  <c r="I765" i="3"/>
  <c r="I836" i="3"/>
  <c r="I826" i="3"/>
  <c r="I815" i="3"/>
  <c r="I865" i="3"/>
  <c r="I847" i="3"/>
  <c r="I856" i="3"/>
  <c r="I983" i="3"/>
  <c r="I962" i="3"/>
  <c r="I994" i="3"/>
  <c r="I116" i="3"/>
  <c r="I467" i="3"/>
  <c r="I244" i="3"/>
  <c r="I204" i="3"/>
  <c r="I114" i="3"/>
  <c r="I42" i="3"/>
  <c r="I226" i="3"/>
  <c r="I274" i="3"/>
  <c r="I442" i="3"/>
  <c r="I217" i="3"/>
  <c r="I33" i="3"/>
  <c r="I141" i="3"/>
  <c r="I177" i="3"/>
  <c r="I489" i="3"/>
  <c r="I457" i="3"/>
  <c r="I425" i="3"/>
  <c r="I393" i="3"/>
  <c r="I329" i="3"/>
  <c r="I233" i="3"/>
  <c r="I166" i="3"/>
  <c r="I73" i="3"/>
  <c r="I203" i="3"/>
  <c r="I107" i="3"/>
  <c r="I75" i="3"/>
  <c r="I43" i="3"/>
  <c r="I11" i="3"/>
  <c r="I930" i="3"/>
  <c r="I205" i="3"/>
  <c r="I259" i="3"/>
  <c r="I386" i="3"/>
  <c r="I302" i="3"/>
  <c r="I206" i="3"/>
  <c r="I443" i="3"/>
  <c r="I416" i="3"/>
  <c r="I491" i="3"/>
  <c r="I76" i="3"/>
  <c r="I144" i="3"/>
  <c r="I282" i="3"/>
  <c r="I222" i="3"/>
  <c r="I80" i="3"/>
  <c r="I517" i="3"/>
  <c r="I659" i="3"/>
  <c r="I740" i="3"/>
  <c r="I975" i="3"/>
  <c r="I266" i="3"/>
  <c r="I710" i="3"/>
  <c r="I367" i="3"/>
  <c r="I415" i="3"/>
  <c r="I258" i="3"/>
  <c r="I78" i="3"/>
  <c r="I124" i="3"/>
  <c r="I210" i="3"/>
  <c r="I555" i="3"/>
  <c r="I682" i="3"/>
  <c r="I618" i="3"/>
  <c r="I681" i="3"/>
  <c r="I617" i="3"/>
  <c r="I792" i="3"/>
  <c r="I636" i="3"/>
  <c r="I638" i="3"/>
  <c r="I688" i="3"/>
  <c r="I850" i="3"/>
  <c r="I843" i="3"/>
  <c r="I853" i="3"/>
  <c r="I892" i="3"/>
  <c r="I995" i="3"/>
  <c r="I957" i="3"/>
  <c r="I989" i="3"/>
  <c r="I960" i="3"/>
  <c r="I12" i="3"/>
  <c r="I197" i="3"/>
  <c r="I255" i="3"/>
  <c r="I347" i="3"/>
  <c r="I430" i="3"/>
  <c r="I52" i="3"/>
  <c r="I363" i="3"/>
  <c r="I488" i="3"/>
  <c r="I455" i="3"/>
  <c r="I504" i="3"/>
  <c r="I37" i="3"/>
  <c r="I485" i="3"/>
  <c r="I421" i="3"/>
  <c r="I389" i="3"/>
  <c r="I357" i="3"/>
  <c r="I325" i="3"/>
  <c r="I293" i="3"/>
  <c r="I261" i="3"/>
  <c r="I157" i="3"/>
  <c r="I70" i="3"/>
  <c r="I199" i="3"/>
  <c r="I167" i="3"/>
  <c r="I135" i="3"/>
  <c r="I103" i="3"/>
  <c r="I929" i="3"/>
  <c r="I213" i="3"/>
  <c r="I475" i="3"/>
  <c r="I176" i="3"/>
  <c r="I427" i="3"/>
  <c r="I346" i="3"/>
  <c r="I458" i="3"/>
  <c r="I390" i="3"/>
  <c r="I101" i="3"/>
  <c r="I165" i="3"/>
  <c r="I86" i="3"/>
  <c r="I298" i="3"/>
  <c r="I350" i="3"/>
  <c r="I214" i="3"/>
  <c r="I966" i="3"/>
  <c r="I991" i="3"/>
  <c r="I934" i="3"/>
  <c r="I951" i="3"/>
  <c r="I949" i="3"/>
  <c r="I981" i="3"/>
  <c r="I936" i="3"/>
  <c r="I942" i="3"/>
  <c r="I950" i="3"/>
  <c r="I933" i="3"/>
  <c r="I897" i="3"/>
  <c r="I912" i="3"/>
  <c r="I879" i="3"/>
  <c r="I905" i="3"/>
  <c r="I882" i="3"/>
  <c r="I891" i="3"/>
  <c r="I923" i="3"/>
  <c r="I911" i="3"/>
  <c r="I920" i="3"/>
  <c r="I899" i="3"/>
  <c r="I902" i="3"/>
  <c r="I890" i="3"/>
  <c r="I928" i="3"/>
  <c r="I895" i="3"/>
  <c r="I927" i="3"/>
  <c r="I904" i="3"/>
  <c r="I851" i="3"/>
  <c r="I844" i="3"/>
  <c r="I855" i="3"/>
  <c r="I864" i="3"/>
  <c r="I852" i="3"/>
  <c r="I846" i="3"/>
  <c r="I867" i="3"/>
  <c r="I854" i="3"/>
  <c r="I821" i="3"/>
  <c r="I833" i="3"/>
  <c r="I835" i="3"/>
  <c r="I834" i="3"/>
  <c r="I817" i="3"/>
  <c r="I810" i="3"/>
  <c r="I819" i="3"/>
  <c r="I812" i="3"/>
  <c r="I654" i="3"/>
  <c r="I695" i="3"/>
  <c r="I737" i="3"/>
  <c r="I664" i="3"/>
  <c r="I805" i="3"/>
  <c r="I715" i="3"/>
  <c r="I651" i="3"/>
  <c r="I706" i="3"/>
  <c r="I642" i="3"/>
  <c r="I705" i="3"/>
  <c r="I641" i="3"/>
  <c r="I763" i="3"/>
  <c r="I801" i="3"/>
  <c r="I786" i="3"/>
  <c r="I694" i="3"/>
  <c r="I704" i="3"/>
  <c r="I604" i="3"/>
  <c r="I663" i="3"/>
  <c r="I678" i="3"/>
  <c r="I628" i="3"/>
  <c r="I775" i="3"/>
  <c r="I803" i="3"/>
  <c r="I733" i="3"/>
  <c r="I717" i="3"/>
  <c r="I732" i="3"/>
  <c r="I668" i="3"/>
  <c r="I709" i="3"/>
  <c r="I701" i="3"/>
  <c r="I637" i="3"/>
  <c r="I691" i="3"/>
  <c r="I656" i="3"/>
  <c r="I746" i="3"/>
  <c r="I795" i="3"/>
  <c r="I614" i="3"/>
  <c r="I672" i="3"/>
  <c r="I729" i="3"/>
  <c r="I684" i="3"/>
  <c r="I751" i="3"/>
  <c r="I623" i="3"/>
  <c r="I741" i="3"/>
  <c r="I804" i="3"/>
  <c r="I757" i="3"/>
  <c r="I789" i="3"/>
  <c r="I676" i="3"/>
  <c r="I632" i="3"/>
  <c r="I644" i="3"/>
  <c r="I630" i="3"/>
  <c r="I716" i="3"/>
  <c r="I755" i="3"/>
  <c r="I774" i="3"/>
  <c r="I785" i="3"/>
  <c r="I770" i="3"/>
  <c r="I802" i="3"/>
  <c r="I728" i="3"/>
  <c r="I761" i="3"/>
  <c r="I640" i="3"/>
  <c r="I744" i="3"/>
  <c r="I743" i="3"/>
  <c r="I622" i="3"/>
  <c r="I773" i="3"/>
  <c r="I759" i="3"/>
  <c r="I720" i="3"/>
  <c r="I652" i="3"/>
  <c r="I702" i="3"/>
  <c r="I611" i="3"/>
  <c r="I666" i="3"/>
  <c r="I602" i="3"/>
  <c r="I665" i="3"/>
  <c r="I601" i="3"/>
  <c r="I787" i="3"/>
  <c r="I680" i="3"/>
  <c r="I753" i="3"/>
  <c r="I639" i="3"/>
  <c r="I736" i="3"/>
  <c r="I700" i="3"/>
  <c r="I723" i="3"/>
  <c r="I646" i="3"/>
  <c r="I711" i="3"/>
  <c r="I560" i="3"/>
  <c r="I564" i="3"/>
  <c r="I596" i="3"/>
  <c r="I549" i="3"/>
  <c r="I591" i="3"/>
  <c r="I558" i="3"/>
  <c r="I590" i="3"/>
  <c r="I572" i="3"/>
  <c r="I551" i="3"/>
  <c r="I557" i="3"/>
  <c r="I589" i="3"/>
  <c r="I576" i="3"/>
  <c r="I577" i="3"/>
  <c r="I592" i="3"/>
  <c r="I574" i="3"/>
  <c r="I566" i="3"/>
  <c r="I565" i="3"/>
  <c r="I597" i="3"/>
  <c r="I583" i="3"/>
  <c r="I553" i="3"/>
  <c r="I585" i="3"/>
  <c r="I514" i="3"/>
  <c r="I533" i="3"/>
  <c r="I524" i="3"/>
  <c r="I526" i="3"/>
  <c r="I530" i="3"/>
  <c r="I531" i="3"/>
  <c r="I508" i="3"/>
  <c r="I540" i="3"/>
  <c r="I535" i="3"/>
  <c r="D8" i="6"/>
  <c r="C8" i="6"/>
  <c r="B9" i="6" s="1"/>
  <c r="A9" i="6" s="1"/>
  <c r="N9" i="6" s="1"/>
  <c r="I40" i="5"/>
  <c r="L40" i="5" s="1"/>
  <c r="I36" i="5"/>
  <c r="L36" i="5" s="1"/>
  <c r="I45" i="4"/>
  <c r="L45" i="4" s="1"/>
  <c r="I42" i="4"/>
  <c r="L42" i="4" s="1"/>
  <c r="K19" i="5"/>
  <c r="R18" i="5"/>
  <c r="M18" i="5" s="1"/>
  <c r="R19" i="4"/>
  <c r="M19" i="4" s="1"/>
  <c r="K20" i="4"/>
  <c r="K37" i="1"/>
  <c r="K43" i="1"/>
  <c r="K18" i="1"/>
  <c r="K45" i="1"/>
  <c r="R17" i="1"/>
  <c r="I43" i="1"/>
  <c r="L43" i="1" s="1"/>
  <c r="K36" i="1"/>
  <c r="I42" i="1"/>
  <c r="L42" i="1" s="1"/>
  <c r="K44" i="1"/>
  <c r="K40" i="1"/>
  <c r="I39" i="1"/>
  <c r="L39" i="1" s="1"/>
  <c r="I45" i="1"/>
  <c r="L45" i="1" s="1"/>
  <c r="I46" i="1"/>
  <c r="I38" i="1"/>
  <c r="I41" i="1"/>
  <c r="L41" i="1" s="1"/>
  <c r="I44" i="1"/>
  <c r="L44" i="1" s="1"/>
  <c r="I40" i="1"/>
  <c r="I37" i="1"/>
  <c r="L37" i="1" s="1"/>
  <c r="I36" i="1"/>
  <c r="L36" i="1" s="1"/>
  <c r="I35" i="1"/>
  <c r="L35" i="1" s="1"/>
  <c r="K35" i="1"/>
  <c r="K39" i="1"/>
  <c r="K46" i="1"/>
  <c r="K38" i="1"/>
  <c r="K42" i="1"/>
  <c r="K41" i="1"/>
  <c r="L38" i="1" l="1"/>
  <c r="L40" i="1"/>
  <c r="L46" i="1"/>
  <c r="L35" i="4"/>
  <c r="M17" i="4" s="1"/>
  <c r="M17" i="5"/>
  <c r="A5" i="14"/>
  <c r="A5" i="17"/>
  <c r="N8" i="11"/>
  <c r="N8" i="13"/>
  <c r="A5" i="16"/>
  <c r="A5" i="19"/>
  <c r="N8" i="12"/>
  <c r="A5" i="18"/>
  <c r="A5" i="15"/>
  <c r="F8" i="3"/>
  <c r="A9" i="3"/>
  <c r="K9" i="3" s="1"/>
  <c r="A9" i="13"/>
  <c r="A9" i="12"/>
  <c r="L9" i="6"/>
  <c r="A9" i="11"/>
  <c r="K8" i="12"/>
  <c r="F8" i="12"/>
  <c r="B8" i="12"/>
  <c r="F8" i="13"/>
  <c r="K8" i="13"/>
  <c r="B8" i="13"/>
  <c r="K8" i="11"/>
  <c r="B8" i="11"/>
  <c r="F8" i="11"/>
  <c r="N9" i="3"/>
  <c r="A10" i="20" s="1"/>
  <c r="A6" i="7"/>
  <c r="A6" i="10"/>
  <c r="D9" i="6"/>
  <c r="C9" i="6"/>
  <c r="B10" i="6" s="1"/>
  <c r="A10" i="6" s="1"/>
  <c r="N10" i="6" s="1"/>
  <c r="K20" i="5"/>
  <c r="R19" i="5"/>
  <c r="M19" i="5" s="1"/>
  <c r="K21" i="4"/>
  <c r="R20" i="4"/>
  <c r="M20" i="4" s="1"/>
  <c r="M17" i="1"/>
  <c r="K19" i="1"/>
  <c r="R18" i="1"/>
  <c r="M18" i="1" l="1"/>
  <c r="N9" i="12"/>
  <c r="A6" i="15"/>
  <c r="A6" i="18"/>
  <c r="A6" i="16"/>
  <c r="A6" i="19"/>
  <c r="N9" i="13"/>
  <c r="A6" i="17"/>
  <c r="A6" i="14"/>
  <c r="N9" i="11"/>
  <c r="F9" i="3"/>
  <c r="F9" i="12"/>
  <c r="K9" i="12"/>
  <c r="B9" i="12"/>
  <c r="B9" i="13"/>
  <c r="K9" i="13"/>
  <c r="F9" i="13"/>
  <c r="A10" i="3"/>
  <c r="K10" i="3" s="1"/>
  <c r="A10" i="13"/>
  <c r="A10" i="12"/>
  <c r="A10" i="11"/>
  <c r="L10" i="6"/>
  <c r="F9" i="11"/>
  <c r="K9" i="11"/>
  <c r="B9" i="11"/>
  <c r="N10" i="3"/>
  <c r="A11" i="20" s="1"/>
  <c r="A7" i="7"/>
  <c r="A7" i="10"/>
  <c r="C10" i="6"/>
  <c r="B11" i="6" s="1"/>
  <c r="A11" i="6" s="1"/>
  <c r="N11" i="6" s="1"/>
  <c r="D10" i="6"/>
  <c r="K21" i="5"/>
  <c r="R20" i="5"/>
  <c r="M20" i="5" s="1"/>
  <c r="K22" i="4"/>
  <c r="R21" i="4"/>
  <c r="M21" i="4" s="1"/>
  <c r="K20" i="1"/>
  <c r="R19" i="1"/>
  <c r="M19" i="1" s="1"/>
  <c r="A7" i="17" l="1"/>
  <c r="A7" i="14"/>
  <c r="N10" i="11"/>
  <c r="N10" i="12"/>
  <c r="A7" i="15"/>
  <c r="A7" i="18"/>
  <c r="A7" i="19"/>
  <c r="A7" i="16"/>
  <c r="N10" i="13"/>
  <c r="A11" i="3"/>
  <c r="K11" i="3" s="1"/>
  <c r="A11" i="12"/>
  <c r="A11" i="13"/>
  <c r="A11" i="11"/>
  <c r="L11" i="6"/>
  <c r="F10" i="3"/>
  <c r="F10" i="11"/>
  <c r="B10" i="11"/>
  <c r="K10" i="11"/>
  <c r="K10" i="12"/>
  <c r="F10" i="12"/>
  <c r="B10" i="12"/>
  <c r="F10" i="13"/>
  <c r="K10" i="13"/>
  <c r="B10" i="13"/>
  <c r="N11" i="3"/>
  <c r="A12" i="20" s="1"/>
  <c r="A8" i="10"/>
  <c r="A8" i="7"/>
  <c r="D11" i="6"/>
  <c r="C11" i="6"/>
  <c r="B12" i="6" s="1"/>
  <c r="A12" i="6" s="1"/>
  <c r="N12" i="6" s="1"/>
  <c r="R21" i="5"/>
  <c r="M21" i="5" s="1"/>
  <c r="K22" i="5"/>
  <c r="R22" i="4"/>
  <c r="M22" i="4" s="1"/>
  <c r="K23" i="4"/>
  <c r="K21" i="1"/>
  <c r="R20" i="1"/>
  <c r="M20" i="1" s="1"/>
  <c r="N11" i="12" l="1"/>
  <c r="A8" i="18"/>
  <c r="A8" i="15"/>
  <c r="A8" i="14"/>
  <c r="A8" i="17"/>
  <c r="N11" i="11"/>
  <c r="F11" i="3"/>
  <c r="A8" i="16"/>
  <c r="A8" i="19"/>
  <c r="N11" i="13"/>
  <c r="B11" i="11"/>
  <c r="F11" i="11"/>
  <c r="K11" i="11"/>
  <c r="B11" i="13"/>
  <c r="K11" i="13"/>
  <c r="F11" i="13"/>
  <c r="F11" i="12"/>
  <c r="B11" i="12"/>
  <c r="K11" i="12"/>
  <c r="A12" i="3"/>
  <c r="K12" i="3" s="1"/>
  <c r="A12" i="13"/>
  <c r="A12" i="12"/>
  <c r="L12" i="6"/>
  <c r="A12" i="11"/>
  <c r="N12" i="3"/>
  <c r="A13" i="20" s="1"/>
  <c r="A9" i="7"/>
  <c r="A9" i="10"/>
  <c r="D12" i="6"/>
  <c r="C12" i="6"/>
  <c r="B13" i="6" s="1"/>
  <c r="A13" i="6" s="1"/>
  <c r="N13" i="6" s="1"/>
  <c r="R22" i="5"/>
  <c r="M22" i="5" s="1"/>
  <c r="K23" i="5"/>
  <c r="K24" i="4"/>
  <c r="R23" i="4"/>
  <c r="M23" i="4" s="1"/>
  <c r="K22" i="1"/>
  <c r="R21" i="1"/>
  <c r="M21" i="1" s="1"/>
  <c r="A9" i="17" l="1"/>
  <c r="A9" i="14"/>
  <c r="N12" i="11"/>
  <c r="A9" i="19"/>
  <c r="A9" i="16"/>
  <c r="N12" i="13"/>
  <c r="A9" i="15"/>
  <c r="A9" i="18"/>
  <c r="N12" i="12"/>
  <c r="A13" i="3"/>
  <c r="K13" i="3" s="1"/>
  <c r="A13" i="12"/>
  <c r="A13" i="13"/>
  <c r="A13" i="11"/>
  <c r="L13" i="6"/>
  <c r="K12" i="12"/>
  <c r="B12" i="12"/>
  <c r="F12" i="12"/>
  <c r="K12" i="13"/>
  <c r="B12" i="13"/>
  <c r="F12" i="13"/>
  <c r="F12" i="3"/>
  <c r="F12" i="11"/>
  <c r="B12" i="11"/>
  <c r="K12" i="11"/>
  <c r="N13" i="3"/>
  <c r="A14" i="20" s="1"/>
  <c r="A10" i="7"/>
  <c r="A10" i="10"/>
  <c r="C13" i="6"/>
  <c r="B14" i="6" s="1"/>
  <c r="A14" i="6" s="1"/>
  <c r="N14" i="6" s="1"/>
  <c r="D13" i="6"/>
  <c r="R23" i="5"/>
  <c r="M23" i="5" s="1"/>
  <c r="K24" i="5"/>
  <c r="K25" i="4"/>
  <c r="R24" i="4"/>
  <c r="M24" i="4" s="1"/>
  <c r="K23" i="1"/>
  <c r="R22" i="1"/>
  <c r="M22" i="1" s="1"/>
  <c r="A10" i="14" l="1"/>
  <c r="A10" i="17"/>
  <c r="N13" i="11"/>
  <c r="A10" i="18"/>
  <c r="A10" i="15"/>
  <c r="N13" i="12"/>
  <c r="A10" i="19"/>
  <c r="A10" i="16"/>
  <c r="N13" i="13"/>
  <c r="F13" i="3"/>
  <c r="B13" i="11"/>
  <c r="K13" i="11"/>
  <c r="F13" i="11"/>
  <c r="K13" i="13"/>
  <c r="F13" i="13"/>
  <c r="B13" i="13"/>
  <c r="A14" i="3"/>
  <c r="K14" i="3" s="1"/>
  <c r="A14" i="13"/>
  <c r="A14" i="12"/>
  <c r="A14" i="11"/>
  <c r="L14" i="6"/>
  <c r="F13" i="12"/>
  <c r="B13" i="12"/>
  <c r="K13" i="12"/>
  <c r="N14" i="3"/>
  <c r="A15" i="20" s="1"/>
  <c r="A11" i="7"/>
  <c r="A11" i="10"/>
  <c r="C14" i="6"/>
  <c r="B15" i="6" s="1"/>
  <c r="A15" i="6" s="1"/>
  <c r="N15" i="6" s="1"/>
  <c r="D14" i="6"/>
  <c r="R24" i="5"/>
  <c r="M24" i="5" s="1"/>
  <c r="K25" i="5"/>
  <c r="K26" i="4"/>
  <c r="R25" i="4"/>
  <c r="M25" i="4" s="1"/>
  <c r="K24" i="1"/>
  <c r="R23" i="1"/>
  <c r="M23" i="1" s="1"/>
  <c r="A11" i="19" l="1"/>
  <c r="A11" i="16"/>
  <c r="N14" i="13"/>
  <c r="A11" i="18"/>
  <c r="A11" i="15"/>
  <c r="N14" i="12"/>
  <c r="A11" i="14"/>
  <c r="A11" i="17"/>
  <c r="N14" i="11"/>
  <c r="F14" i="3"/>
  <c r="A15" i="3"/>
  <c r="K15" i="3" s="1"/>
  <c r="A15" i="13"/>
  <c r="A15" i="12"/>
  <c r="L15" i="6"/>
  <c r="A15" i="11"/>
  <c r="F14" i="13"/>
  <c r="K14" i="13"/>
  <c r="B14" i="13"/>
  <c r="K14" i="11"/>
  <c r="B14" i="11"/>
  <c r="F14" i="11"/>
  <c r="F14" i="12"/>
  <c r="B14" i="12"/>
  <c r="K14" i="12"/>
  <c r="N15" i="3"/>
  <c r="A16" i="20" s="1"/>
  <c r="A12" i="7"/>
  <c r="A12" i="10"/>
  <c r="D15" i="6"/>
  <c r="C15" i="6"/>
  <c r="B16" i="6" s="1"/>
  <c r="A16" i="6" s="1"/>
  <c r="N16" i="6" s="1"/>
  <c r="K26" i="5"/>
  <c r="R25" i="5"/>
  <c r="M25" i="5" s="1"/>
  <c r="K27" i="4"/>
  <c r="R26" i="4"/>
  <c r="M26" i="4" s="1"/>
  <c r="K25" i="1"/>
  <c r="R24" i="1"/>
  <c r="M24" i="1" s="1"/>
  <c r="A12" i="15" l="1"/>
  <c r="A12" i="18"/>
  <c r="N15" i="12"/>
  <c r="A12" i="19"/>
  <c r="A12" i="16"/>
  <c r="N15" i="13"/>
  <c r="A12" i="17"/>
  <c r="A12" i="14"/>
  <c r="N15" i="11"/>
  <c r="F15" i="12"/>
  <c r="B15" i="12"/>
  <c r="K15" i="12"/>
  <c r="B15" i="13"/>
  <c r="K15" i="13"/>
  <c r="F15" i="13"/>
  <c r="F15" i="3"/>
  <c r="A16" i="3"/>
  <c r="K16" i="3" s="1"/>
  <c r="A16" i="13"/>
  <c r="A16" i="12"/>
  <c r="L16" i="6"/>
  <c r="A16" i="11"/>
  <c r="K15" i="11"/>
  <c r="B15" i="11"/>
  <c r="F15" i="11"/>
  <c r="A13" i="7"/>
  <c r="N16" i="3"/>
  <c r="A17" i="20" s="1"/>
  <c r="A13" i="10"/>
  <c r="D16" i="6"/>
  <c r="C16" i="6"/>
  <c r="B17" i="6" s="1"/>
  <c r="A17" i="6" s="1"/>
  <c r="N17" i="6" s="1"/>
  <c r="K27" i="5"/>
  <c r="R26" i="5"/>
  <c r="M26" i="5" s="1"/>
  <c r="R27" i="4"/>
  <c r="M27" i="4" s="1"/>
  <c r="K28" i="4"/>
  <c r="R28" i="4" s="1"/>
  <c r="M28" i="4" s="1"/>
  <c r="K26" i="1"/>
  <c r="R25" i="1"/>
  <c r="M25" i="1" s="1"/>
  <c r="A13" i="14" l="1"/>
  <c r="A13" i="17"/>
  <c r="N16" i="11"/>
  <c r="A13" i="16"/>
  <c r="A13" i="19"/>
  <c r="N16" i="13"/>
  <c r="A13" i="18"/>
  <c r="A13" i="15"/>
  <c r="N16" i="12"/>
  <c r="K16" i="12"/>
  <c r="B16" i="12"/>
  <c r="F16" i="12"/>
  <c r="B16" i="11"/>
  <c r="K16" i="11"/>
  <c r="F16" i="11"/>
  <c r="F16" i="3"/>
  <c r="K16" i="13"/>
  <c r="F16" i="13"/>
  <c r="B16" i="13"/>
  <c r="A17" i="3"/>
  <c r="F17" i="3" s="1"/>
  <c r="A17" i="13"/>
  <c r="A17" i="12"/>
  <c r="L17" i="6"/>
  <c r="A17" i="11"/>
  <c r="N17" i="3"/>
  <c r="A18" i="20" s="1"/>
  <c r="A14" i="10"/>
  <c r="A14" i="7"/>
  <c r="D17" i="6"/>
  <c r="C17" i="6"/>
  <c r="B18" i="6" s="1"/>
  <c r="A18" i="6" s="1"/>
  <c r="N18" i="6" s="1"/>
  <c r="K28" i="5"/>
  <c r="R28" i="5" s="1"/>
  <c r="M28" i="5" s="1"/>
  <c r="R27" i="5"/>
  <c r="M27" i="5" s="1"/>
  <c r="K27" i="1"/>
  <c r="R26" i="1"/>
  <c r="M26" i="1" s="1"/>
  <c r="A14" i="16" l="1"/>
  <c r="A14" i="19"/>
  <c r="N17" i="13"/>
  <c r="A14" i="17"/>
  <c r="A14" i="14"/>
  <c r="N17" i="11"/>
  <c r="A14" i="15"/>
  <c r="A14" i="18"/>
  <c r="N17" i="12"/>
  <c r="K17" i="3"/>
  <c r="F17" i="11"/>
  <c r="B17" i="11"/>
  <c r="K17" i="11"/>
  <c r="A18" i="3"/>
  <c r="F18" i="3" s="1"/>
  <c r="A18" i="12"/>
  <c r="A18" i="13"/>
  <c r="L18" i="6"/>
  <c r="A18" i="11"/>
  <c r="F17" i="12"/>
  <c r="K17" i="12"/>
  <c r="B17" i="12"/>
  <c r="F17" i="13"/>
  <c r="B17" i="13"/>
  <c r="K17" i="13"/>
  <c r="A15" i="10"/>
  <c r="A15" i="7"/>
  <c r="C18" i="6"/>
  <c r="B19" i="6" s="1"/>
  <c r="A19" i="6" s="1"/>
  <c r="N19" i="6" s="1"/>
  <c r="D18" i="6"/>
  <c r="K28" i="1"/>
  <c r="R28" i="1" s="1"/>
  <c r="M28" i="1" s="1"/>
  <c r="R27" i="1"/>
  <c r="M27" i="1" s="1"/>
  <c r="A15" i="15" l="1"/>
  <c r="A15" i="18"/>
  <c r="A15" i="17"/>
  <c r="A15" i="14"/>
  <c r="A15" i="19"/>
  <c r="A15" i="16"/>
  <c r="F18" i="13"/>
  <c r="B18" i="13"/>
  <c r="K18" i="13"/>
  <c r="K18" i="3"/>
  <c r="F18" i="11"/>
  <c r="B18" i="11"/>
  <c r="K18" i="11"/>
  <c r="K18" i="12"/>
  <c r="B18" i="12"/>
  <c r="F18" i="12"/>
  <c r="A19" i="3"/>
  <c r="K19" i="3" s="1"/>
  <c r="A19" i="13"/>
  <c r="A19" i="12"/>
  <c r="L19" i="6"/>
  <c r="A19" i="11"/>
  <c r="D19" i="6"/>
  <c r="C19" i="6"/>
  <c r="B20" i="6" s="1"/>
  <c r="A20" i="6" s="1"/>
  <c r="N20" i="6" s="1"/>
  <c r="B8" i="3"/>
  <c r="B19" i="12" l="1"/>
  <c r="F19" i="12"/>
  <c r="K19" i="12"/>
  <c r="K19" i="13"/>
  <c r="F19" i="13"/>
  <c r="B19" i="13"/>
  <c r="K19" i="11"/>
  <c r="F19" i="11"/>
  <c r="B19" i="11"/>
  <c r="A20" i="3"/>
  <c r="K20" i="3" s="1"/>
  <c r="A20" i="13"/>
  <c r="A20" i="12"/>
  <c r="L20" i="6"/>
  <c r="A20" i="11"/>
  <c r="F19" i="3"/>
  <c r="D20" i="6"/>
  <c r="C20" i="6"/>
  <c r="B21" i="6" s="1"/>
  <c r="A21" i="6" s="1"/>
  <c r="N21" i="6" s="1"/>
  <c r="F20" i="3" l="1"/>
  <c r="A21" i="3"/>
  <c r="K21" i="3" s="1"/>
  <c r="A21" i="13"/>
  <c r="A21" i="12"/>
  <c r="L21" i="6"/>
  <c r="A21" i="11"/>
  <c r="B20" i="13"/>
  <c r="F20" i="13"/>
  <c r="K20" i="13"/>
  <c r="F20" i="12"/>
  <c r="K20" i="12"/>
  <c r="B20" i="12"/>
  <c r="K20" i="11"/>
  <c r="F20" i="11"/>
  <c r="B20" i="11"/>
  <c r="C21" i="6"/>
  <c r="B22" i="6" s="1"/>
  <c r="A22" i="6" s="1"/>
  <c r="N22" i="6" s="1"/>
  <c r="D21" i="6"/>
  <c r="B9" i="3"/>
  <c r="F21" i="3" l="1"/>
  <c r="B21" i="13"/>
  <c r="F21" i="13"/>
  <c r="K21" i="13"/>
  <c r="F21" i="11"/>
  <c r="B21" i="11"/>
  <c r="K21" i="11"/>
  <c r="F21" i="12"/>
  <c r="K21" i="12"/>
  <c r="B21" i="12"/>
  <c r="A22" i="3"/>
  <c r="K22" i="3" s="1"/>
  <c r="A22" i="13"/>
  <c r="A22" i="12"/>
  <c r="A22" i="11"/>
  <c r="L22" i="6"/>
  <c r="C22" i="6"/>
  <c r="B23" i="6" s="1"/>
  <c r="A23" i="6" s="1"/>
  <c r="N23" i="6" s="1"/>
  <c r="D22" i="6"/>
  <c r="B10" i="3"/>
  <c r="F22" i="3" l="1"/>
  <c r="F22" i="12"/>
  <c r="K22" i="12"/>
  <c r="B22" i="12"/>
  <c r="B22" i="13"/>
  <c r="K22" i="13"/>
  <c r="F22" i="13"/>
  <c r="F22" i="11"/>
  <c r="B22" i="11"/>
  <c r="K22" i="11"/>
  <c r="A23" i="3"/>
  <c r="F23" i="3" s="1"/>
  <c r="A23" i="13"/>
  <c r="A23" i="12"/>
  <c r="L23" i="6"/>
  <c r="A23" i="11"/>
  <c r="D23" i="6"/>
  <c r="C23" i="6"/>
  <c r="B24" i="6" s="1"/>
  <c r="A24" i="6" s="1"/>
  <c r="N24" i="6" s="1"/>
  <c r="B11" i="3"/>
  <c r="K23" i="3" l="1"/>
  <c r="K23" i="11"/>
  <c r="B23" i="11"/>
  <c r="F23" i="11"/>
  <c r="K23" i="12"/>
  <c r="F23" i="12"/>
  <c r="B23" i="12"/>
  <c r="A24" i="3"/>
  <c r="F24" i="3" s="1"/>
  <c r="A24" i="12"/>
  <c r="A24" i="13"/>
  <c r="L24" i="6"/>
  <c r="A24" i="11"/>
  <c r="K23" i="13"/>
  <c r="F23" i="13"/>
  <c r="B23" i="13"/>
  <c r="D24" i="6"/>
  <c r="C24" i="6"/>
  <c r="B25" i="6" s="1"/>
  <c r="A25" i="6" s="1"/>
  <c r="N25" i="6" s="1"/>
  <c r="B12" i="3"/>
  <c r="K24" i="3" l="1"/>
  <c r="A25" i="3"/>
  <c r="F25" i="3" s="1"/>
  <c r="A25" i="12"/>
  <c r="A25" i="11"/>
  <c r="L25" i="6"/>
  <c r="A25" i="13"/>
  <c r="F24" i="13"/>
  <c r="K24" i="13"/>
  <c r="B24" i="13"/>
  <c r="B24" i="11"/>
  <c r="F24" i="11"/>
  <c r="K24" i="11"/>
  <c r="F24" i="12"/>
  <c r="B24" i="12"/>
  <c r="K24" i="12"/>
  <c r="D25" i="6"/>
  <c r="C25" i="6"/>
  <c r="B26" i="6" s="1"/>
  <c r="A26" i="6" s="1"/>
  <c r="N26" i="6" s="1"/>
  <c r="B13" i="3"/>
  <c r="K25" i="3" l="1"/>
  <c r="A26" i="3"/>
  <c r="K26" i="3" s="1"/>
  <c r="A26" i="13"/>
  <c r="A26" i="12"/>
  <c r="A26" i="11"/>
  <c r="L26" i="6"/>
  <c r="F25" i="12"/>
  <c r="B25" i="12"/>
  <c r="K25" i="12"/>
  <c r="F25" i="13"/>
  <c r="K25" i="13"/>
  <c r="B25" i="13"/>
  <c r="F25" i="11"/>
  <c r="B25" i="11"/>
  <c r="K25" i="11"/>
  <c r="C26" i="6"/>
  <c r="B27" i="6" s="1"/>
  <c r="A27" i="6" s="1"/>
  <c r="N27" i="6" s="1"/>
  <c r="D26" i="6"/>
  <c r="B14" i="3"/>
  <c r="F26" i="3" l="1"/>
  <c r="F26" i="12"/>
  <c r="B26" i="12"/>
  <c r="K26" i="12"/>
  <c r="K26" i="13"/>
  <c r="F26" i="13"/>
  <c r="B26" i="13"/>
  <c r="A27" i="3"/>
  <c r="K27" i="3" s="1"/>
  <c r="A27" i="13"/>
  <c r="A27" i="12"/>
  <c r="A27" i="11"/>
  <c r="L27" i="6"/>
  <c r="B26" i="11"/>
  <c r="K26" i="11"/>
  <c r="F26" i="11"/>
  <c r="D27" i="6"/>
  <c r="C27" i="6"/>
  <c r="B28" i="6" s="1"/>
  <c r="A28" i="6" s="1"/>
  <c r="N28" i="6" s="1"/>
  <c r="B15" i="3"/>
  <c r="A28" i="3" l="1"/>
  <c r="K28" i="3" s="1"/>
  <c r="A28" i="13"/>
  <c r="L28" i="6"/>
  <c r="A28" i="11"/>
  <c r="A28" i="12"/>
  <c r="K27" i="11"/>
  <c r="B27" i="11"/>
  <c r="F27" i="11"/>
  <c r="B27" i="12"/>
  <c r="F27" i="12"/>
  <c r="K27" i="12"/>
  <c r="F27" i="3"/>
  <c r="F27" i="13"/>
  <c r="K27" i="13"/>
  <c r="B27" i="13"/>
  <c r="F28" i="3"/>
  <c r="D28" i="6"/>
  <c r="C28" i="6"/>
  <c r="B29" i="6" s="1"/>
  <c r="A29" i="6" s="1"/>
  <c r="N29" i="6" s="1"/>
  <c r="B16" i="3"/>
  <c r="K28" i="11" l="1"/>
  <c r="B28" i="11"/>
  <c r="F28" i="11"/>
  <c r="F28" i="12"/>
  <c r="B28" i="12"/>
  <c r="K28" i="12"/>
  <c r="B28" i="13"/>
  <c r="K28" i="13"/>
  <c r="F28" i="13"/>
  <c r="A29" i="3"/>
  <c r="F29" i="3" s="1"/>
  <c r="A29" i="12"/>
  <c r="A29" i="13"/>
  <c r="A29" i="11"/>
  <c r="L29" i="6"/>
  <c r="C29" i="6"/>
  <c r="B30" i="6" s="1"/>
  <c r="A30" i="6" s="1"/>
  <c r="N30" i="6" s="1"/>
  <c r="D29" i="6"/>
  <c r="K29" i="3" l="1"/>
  <c r="B29" i="12"/>
  <c r="F29" i="12"/>
  <c r="K29" i="12"/>
  <c r="A30" i="3"/>
  <c r="K30" i="3" s="1"/>
  <c r="A30" i="13"/>
  <c r="A30" i="12"/>
  <c r="A30" i="11"/>
  <c r="L30" i="6"/>
  <c r="K29" i="11"/>
  <c r="F29" i="11"/>
  <c r="B29" i="11"/>
  <c r="F29" i="13"/>
  <c r="K29" i="13"/>
  <c r="B29" i="13"/>
  <c r="C30" i="6"/>
  <c r="B31" i="6" s="1"/>
  <c r="A31" i="6" s="1"/>
  <c r="N31" i="6" s="1"/>
  <c r="D30" i="6"/>
  <c r="B17" i="3"/>
  <c r="F30" i="12" l="1"/>
  <c r="K30" i="12"/>
  <c r="B30" i="12"/>
  <c r="B30" i="13"/>
  <c r="K30" i="13"/>
  <c r="F30" i="13"/>
  <c r="A31" i="3"/>
  <c r="K31" i="3" s="1"/>
  <c r="A31" i="13"/>
  <c r="A31" i="12"/>
  <c r="L31" i="6"/>
  <c r="A31" i="11"/>
  <c r="F30" i="3"/>
  <c r="K30" i="11"/>
  <c r="F30" i="11"/>
  <c r="B30" i="11"/>
  <c r="D31" i="6"/>
  <c r="C31" i="6"/>
  <c r="B32" i="6" s="1"/>
  <c r="A32" i="6" s="1"/>
  <c r="N32" i="6" s="1"/>
  <c r="K31" i="11" l="1"/>
  <c r="F31" i="11"/>
  <c r="B31" i="11"/>
  <c r="A32" i="3"/>
  <c r="K32" i="3" s="1"/>
  <c r="A32" i="12"/>
  <c r="A32" i="13"/>
  <c r="L32" i="6"/>
  <c r="A32" i="11"/>
  <c r="F31" i="3"/>
  <c r="B31" i="12"/>
  <c r="K31" i="12"/>
  <c r="F31" i="12"/>
  <c r="K31" i="13"/>
  <c r="B31" i="13"/>
  <c r="F31" i="13"/>
  <c r="D32" i="6"/>
  <c r="C32" i="6"/>
  <c r="B33" i="6" s="1"/>
  <c r="A33" i="6" s="1"/>
  <c r="N33" i="6" s="1"/>
  <c r="B18" i="3"/>
  <c r="F32" i="12" l="1"/>
  <c r="K32" i="12"/>
  <c r="B32" i="12"/>
  <c r="F32" i="3"/>
  <c r="F32" i="13"/>
  <c r="K32" i="13"/>
  <c r="B32" i="13"/>
  <c r="A33" i="3"/>
  <c r="K33" i="3" s="1"/>
  <c r="A33" i="13"/>
  <c r="A33" i="12"/>
  <c r="A33" i="11"/>
  <c r="L33" i="6"/>
  <c r="K32" i="11"/>
  <c r="F32" i="11"/>
  <c r="B32" i="11"/>
  <c r="D33" i="6"/>
  <c r="C33" i="6"/>
  <c r="B34" i="6" s="1"/>
  <c r="A34" i="6" s="1"/>
  <c r="N34" i="6" s="1"/>
  <c r="F33" i="11" l="1"/>
  <c r="K33" i="11"/>
  <c r="B33" i="11"/>
  <c r="K33" i="12"/>
  <c r="F33" i="12"/>
  <c r="B33" i="12"/>
  <c r="F33" i="13"/>
  <c r="B33" i="13"/>
  <c r="K33" i="13"/>
  <c r="A34" i="3"/>
  <c r="K34" i="3" s="1"/>
  <c r="A34" i="13"/>
  <c r="A34" i="12"/>
  <c r="A34" i="11"/>
  <c r="L34" i="6"/>
  <c r="F33" i="3"/>
  <c r="C34" i="6"/>
  <c r="B35" i="6" s="1"/>
  <c r="A35" i="6" s="1"/>
  <c r="N35" i="6" s="1"/>
  <c r="D34" i="6"/>
  <c r="B19" i="3"/>
  <c r="F34" i="3" l="1"/>
  <c r="B34" i="12"/>
  <c r="F34" i="12"/>
  <c r="K34" i="12"/>
  <c r="K34" i="11"/>
  <c r="B34" i="11"/>
  <c r="F34" i="11"/>
  <c r="F34" i="13"/>
  <c r="B34" i="13"/>
  <c r="K34" i="13"/>
  <c r="A35" i="3"/>
  <c r="K35" i="3" s="1"/>
  <c r="A35" i="13"/>
  <c r="A35" i="12"/>
  <c r="L35" i="6"/>
  <c r="A35" i="11"/>
  <c r="D35" i="6"/>
  <c r="C35" i="6"/>
  <c r="B36" i="6" s="1"/>
  <c r="A36" i="6" s="1"/>
  <c r="N36" i="6" s="1"/>
  <c r="F35" i="3" l="1"/>
  <c r="K35" i="11"/>
  <c r="F35" i="11"/>
  <c r="B35" i="11"/>
  <c r="B35" i="12"/>
  <c r="K35" i="12"/>
  <c r="F35" i="12"/>
  <c r="B35" i="13"/>
  <c r="F35" i="13"/>
  <c r="K35" i="13"/>
  <c r="A36" i="3"/>
  <c r="K36" i="3" s="1"/>
  <c r="A36" i="13"/>
  <c r="A36" i="12"/>
  <c r="A36" i="11"/>
  <c r="L36" i="6"/>
  <c r="D36" i="6"/>
  <c r="C36" i="6"/>
  <c r="B37" i="6" s="1"/>
  <c r="A37" i="6" s="1"/>
  <c r="N37" i="6" s="1"/>
  <c r="B20" i="3"/>
  <c r="F36" i="3" l="1"/>
  <c r="K36" i="11"/>
  <c r="F36" i="11"/>
  <c r="B36" i="11"/>
  <c r="F36" i="12"/>
  <c r="B36" i="12"/>
  <c r="K36" i="12"/>
  <c r="K36" i="13"/>
  <c r="B36" i="13"/>
  <c r="F36" i="13"/>
  <c r="A37" i="3"/>
  <c r="F37" i="3" s="1"/>
  <c r="A37" i="13"/>
  <c r="A37" i="12"/>
  <c r="L37" i="6"/>
  <c r="A37" i="11"/>
  <c r="C37" i="6"/>
  <c r="B38" i="6" s="1"/>
  <c r="A38" i="6" s="1"/>
  <c r="N38" i="6" s="1"/>
  <c r="D37" i="6"/>
  <c r="K37" i="3" l="1"/>
  <c r="K37" i="11"/>
  <c r="F37" i="11"/>
  <c r="B37" i="11"/>
  <c r="F37" i="13"/>
  <c r="K37" i="13"/>
  <c r="B37" i="13"/>
  <c r="A38" i="3"/>
  <c r="F38" i="3" s="1"/>
  <c r="A38" i="12"/>
  <c r="A38" i="13"/>
  <c r="A38" i="11"/>
  <c r="L38" i="6"/>
  <c r="B37" i="12"/>
  <c r="K37" i="12"/>
  <c r="F37" i="12"/>
  <c r="C38" i="6"/>
  <c r="B39" i="6" s="1"/>
  <c r="A39" i="6" s="1"/>
  <c r="N39" i="6" s="1"/>
  <c r="D38" i="6"/>
  <c r="B21" i="3"/>
  <c r="K38" i="3" l="1"/>
  <c r="A39" i="3"/>
  <c r="F39" i="3" s="1"/>
  <c r="A39" i="13"/>
  <c r="A39" i="11"/>
  <c r="L39" i="6"/>
  <c r="A39" i="12"/>
  <c r="B38" i="13"/>
  <c r="K38" i="13"/>
  <c r="F38" i="13"/>
  <c r="K38" i="11"/>
  <c r="F38" i="11"/>
  <c r="B38" i="11"/>
  <c r="F38" i="12"/>
  <c r="K38" i="12"/>
  <c r="B38" i="12"/>
  <c r="K39" i="3"/>
  <c r="D39" i="6"/>
  <c r="C39" i="6"/>
  <c r="B40" i="6" s="1"/>
  <c r="A40" i="6" s="1"/>
  <c r="N40" i="6" s="1"/>
  <c r="B22" i="3"/>
  <c r="K39" i="12" l="1"/>
  <c r="F39" i="12"/>
  <c r="B39" i="12"/>
  <c r="F39" i="11"/>
  <c r="B39" i="11"/>
  <c r="K39" i="11"/>
  <c r="A40" i="3"/>
  <c r="F40" i="3" s="1"/>
  <c r="A40" i="13"/>
  <c r="A40" i="12"/>
  <c r="L40" i="6"/>
  <c r="A40" i="11"/>
  <c r="F39" i="13"/>
  <c r="K39" i="13"/>
  <c r="B39" i="13"/>
  <c r="D40" i="6"/>
  <c r="C40" i="6"/>
  <c r="B41" i="6" s="1"/>
  <c r="A41" i="6" s="1"/>
  <c r="N41" i="6" s="1"/>
  <c r="B23" i="3"/>
  <c r="K40" i="3" l="1"/>
  <c r="A41" i="3"/>
  <c r="K41" i="3" s="1"/>
  <c r="A41" i="13"/>
  <c r="L41" i="6"/>
  <c r="A41" i="12"/>
  <c r="A41" i="11"/>
  <c r="F40" i="12"/>
  <c r="B40" i="12"/>
  <c r="K40" i="12"/>
  <c r="K40" i="11"/>
  <c r="F40" i="11"/>
  <c r="B40" i="11"/>
  <c r="F40" i="13"/>
  <c r="K40" i="13"/>
  <c r="B40" i="13"/>
  <c r="F41" i="3"/>
  <c r="D41" i="6"/>
  <c r="C41" i="6"/>
  <c r="B42" i="6" s="1"/>
  <c r="A42" i="6" s="1"/>
  <c r="N42" i="6" s="1"/>
  <c r="B24" i="3"/>
  <c r="A42" i="3" l="1"/>
  <c r="F42" i="3" s="1"/>
  <c r="A42" i="12"/>
  <c r="A42" i="13"/>
  <c r="A42" i="11"/>
  <c r="L42" i="6"/>
  <c r="F41" i="11"/>
  <c r="K41" i="11"/>
  <c r="B41" i="11"/>
  <c r="B41" i="12"/>
  <c r="K41" i="12"/>
  <c r="F41" i="12"/>
  <c r="F41" i="13"/>
  <c r="K41" i="13"/>
  <c r="B41" i="13"/>
  <c r="K42" i="3"/>
  <c r="C42" i="6"/>
  <c r="B43" i="6" s="1"/>
  <c r="A43" i="6" s="1"/>
  <c r="N43" i="6" s="1"/>
  <c r="D42" i="6"/>
  <c r="K42" i="13" l="1"/>
  <c r="F42" i="13"/>
  <c r="B42" i="13"/>
  <c r="K42" i="12"/>
  <c r="F42" i="12"/>
  <c r="B42" i="12"/>
  <c r="K42" i="11"/>
  <c r="B42" i="11"/>
  <c r="F42" i="11"/>
  <c r="A43" i="3"/>
  <c r="F43" i="3" s="1"/>
  <c r="A43" i="13"/>
  <c r="A43" i="12"/>
  <c r="A43" i="11"/>
  <c r="L43" i="6"/>
  <c r="D43" i="6"/>
  <c r="C43" i="6"/>
  <c r="B44" i="6" s="1"/>
  <c r="A44" i="6" s="1"/>
  <c r="N44" i="6" s="1"/>
  <c r="B25" i="3"/>
  <c r="K43" i="3" l="1"/>
  <c r="F43" i="13"/>
  <c r="B43" i="13"/>
  <c r="K43" i="13"/>
  <c r="A44" i="3"/>
  <c r="F44" i="3" s="1"/>
  <c r="A44" i="13"/>
  <c r="A44" i="12"/>
  <c r="A44" i="11"/>
  <c r="L44" i="6"/>
  <c r="B43" i="11"/>
  <c r="F43" i="11"/>
  <c r="K43" i="11"/>
  <c r="B43" i="12"/>
  <c r="K43" i="12"/>
  <c r="F43" i="12"/>
  <c r="D44" i="6"/>
  <c r="C44" i="6"/>
  <c r="B45" i="6" s="1"/>
  <c r="A45" i="6" s="1"/>
  <c r="N45" i="6" s="1"/>
  <c r="B26" i="3"/>
  <c r="K44" i="3" l="1"/>
  <c r="K44" i="11"/>
  <c r="B44" i="11"/>
  <c r="F44" i="11"/>
  <c r="F44" i="13"/>
  <c r="B44" i="13"/>
  <c r="K44" i="13"/>
  <c r="F44" i="12"/>
  <c r="K44" i="12"/>
  <c r="B44" i="12"/>
  <c r="A45" i="3"/>
  <c r="F45" i="3" s="1"/>
  <c r="A45" i="12"/>
  <c r="A45" i="13"/>
  <c r="A45" i="11"/>
  <c r="L45" i="6"/>
  <c r="C45" i="6"/>
  <c r="B46" i="6" s="1"/>
  <c r="A46" i="6" s="1"/>
  <c r="N46" i="6" s="1"/>
  <c r="D45" i="6"/>
  <c r="K45" i="3" l="1"/>
  <c r="F45" i="13"/>
  <c r="K45" i="13"/>
  <c r="B45" i="13"/>
  <c r="F45" i="11"/>
  <c r="B45" i="11"/>
  <c r="K45" i="11"/>
  <c r="F45" i="12"/>
  <c r="B45" i="12"/>
  <c r="K45" i="12"/>
  <c r="A46" i="3"/>
  <c r="F46" i="3" s="1"/>
  <c r="A46" i="13"/>
  <c r="A46" i="12"/>
  <c r="L46" i="6"/>
  <c r="A46" i="11"/>
  <c r="C46" i="6"/>
  <c r="B47" i="6" s="1"/>
  <c r="A47" i="6" s="1"/>
  <c r="N47" i="6" s="1"/>
  <c r="D46" i="6"/>
  <c r="B27" i="3"/>
  <c r="K46" i="3" l="1"/>
  <c r="F46" i="12"/>
  <c r="K46" i="12"/>
  <c r="B46" i="12"/>
  <c r="K46" i="11"/>
  <c r="F46" i="11"/>
  <c r="B46" i="11"/>
  <c r="A47" i="3"/>
  <c r="F47" i="3" s="1"/>
  <c r="A47" i="12"/>
  <c r="A47" i="13"/>
  <c r="A47" i="11"/>
  <c r="L47" i="6"/>
  <c r="F46" i="13"/>
  <c r="K46" i="13"/>
  <c r="B46" i="13"/>
  <c r="D47" i="6"/>
  <c r="C47" i="6"/>
  <c r="B48" i="6" s="1"/>
  <c r="A48" i="6" s="1"/>
  <c r="N48" i="6" s="1"/>
  <c r="B28" i="3"/>
  <c r="K47" i="3" l="1"/>
  <c r="A48" i="3"/>
  <c r="A48" i="13"/>
  <c r="A48" i="12"/>
  <c r="L48" i="6"/>
  <c r="A48" i="11"/>
  <c r="B47" i="11"/>
  <c r="F47" i="11"/>
  <c r="K47" i="11"/>
  <c r="F47" i="13"/>
  <c r="K47" i="13"/>
  <c r="B47" i="13"/>
  <c r="B47" i="12"/>
  <c r="F47" i="12"/>
  <c r="K47" i="12"/>
  <c r="K48" i="3"/>
  <c r="F48" i="3"/>
  <c r="D48" i="6"/>
  <c r="C48" i="6"/>
  <c r="B49" i="6" s="1"/>
  <c r="A49" i="6" s="1"/>
  <c r="N49" i="6" s="1"/>
  <c r="F48" i="12" l="1"/>
  <c r="B48" i="12"/>
  <c r="K48" i="12"/>
  <c r="B48" i="11"/>
  <c r="F48" i="11"/>
  <c r="K48" i="11"/>
  <c r="A49" i="3"/>
  <c r="F49" i="3" s="1"/>
  <c r="A49" i="13"/>
  <c r="A49" i="12"/>
  <c r="A49" i="11"/>
  <c r="L49" i="6"/>
  <c r="F48" i="13"/>
  <c r="K48" i="13"/>
  <c r="B48" i="13"/>
  <c r="K49" i="3"/>
  <c r="D49" i="6"/>
  <c r="C49" i="6"/>
  <c r="B50" i="6" s="1"/>
  <c r="A50" i="6" s="1"/>
  <c r="N50" i="6" s="1"/>
  <c r="B29" i="3"/>
  <c r="A50" i="3" l="1"/>
  <c r="A50" i="13"/>
  <c r="A50" i="12"/>
  <c r="A50" i="11"/>
  <c r="L50" i="6"/>
  <c r="F49" i="11"/>
  <c r="B49" i="11"/>
  <c r="K49" i="11"/>
  <c r="B49" i="12"/>
  <c r="K49" i="12"/>
  <c r="F49" i="12"/>
  <c r="F49" i="13"/>
  <c r="K49" i="13"/>
  <c r="B49" i="13"/>
  <c r="K50" i="3"/>
  <c r="F50" i="3"/>
  <c r="C50" i="6"/>
  <c r="B51" i="6" s="1"/>
  <c r="A51" i="6" s="1"/>
  <c r="N51" i="6" s="1"/>
  <c r="D50" i="6"/>
  <c r="B30" i="3"/>
  <c r="K50" i="12" l="1"/>
  <c r="B50" i="12"/>
  <c r="F50" i="12"/>
  <c r="B50" i="11"/>
  <c r="K50" i="11"/>
  <c r="F50" i="11"/>
  <c r="A51" i="3"/>
  <c r="F51" i="3" s="1"/>
  <c r="A51" i="13"/>
  <c r="A51" i="12"/>
  <c r="A51" i="11"/>
  <c r="L51" i="6"/>
  <c r="K50" i="13"/>
  <c r="F50" i="13"/>
  <c r="B50" i="13"/>
  <c r="K51" i="3"/>
  <c r="D51" i="6"/>
  <c r="C51" i="6"/>
  <c r="B52" i="6" s="1"/>
  <c r="A52" i="6" s="1"/>
  <c r="N52" i="6" s="1"/>
  <c r="K51" i="11" l="1"/>
  <c r="B51" i="11"/>
  <c r="F51" i="11"/>
  <c r="K51" i="12"/>
  <c r="B51" i="12"/>
  <c r="F51" i="12"/>
  <c r="A52" i="3"/>
  <c r="F52" i="3" s="1"/>
  <c r="A52" i="13"/>
  <c r="A52" i="12"/>
  <c r="A52" i="11"/>
  <c r="L52" i="6"/>
  <c r="B51" i="13"/>
  <c r="F51" i="13"/>
  <c r="K51" i="13"/>
  <c r="D52" i="6"/>
  <c r="C52" i="6"/>
  <c r="B53" i="6" s="1"/>
  <c r="A53" i="6" s="1"/>
  <c r="N53" i="6" s="1"/>
  <c r="B31" i="3"/>
  <c r="K52" i="3" l="1"/>
  <c r="A53" i="3"/>
  <c r="A53" i="13"/>
  <c r="A53" i="12"/>
  <c r="L53" i="6"/>
  <c r="A53" i="11"/>
  <c r="F52" i="12"/>
  <c r="K52" i="12"/>
  <c r="B52" i="12"/>
  <c r="F52" i="11"/>
  <c r="B52" i="11"/>
  <c r="K52" i="11"/>
  <c r="B52" i="13"/>
  <c r="K52" i="13"/>
  <c r="F52" i="13"/>
  <c r="K53" i="3"/>
  <c r="F53" i="3"/>
  <c r="C53" i="6"/>
  <c r="B54" i="6" s="1"/>
  <c r="A54" i="6" s="1"/>
  <c r="N54" i="6" s="1"/>
  <c r="D53" i="6"/>
  <c r="B32" i="3"/>
  <c r="A54" i="3" l="1"/>
  <c r="A54" i="13"/>
  <c r="A54" i="12"/>
  <c r="A54" i="11"/>
  <c r="L54" i="6"/>
  <c r="B53" i="11"/>
  <c r="K53" i="11"/>
  <c r="F53" i="11"/>
  <c r="K53" i="12"/>
  <c r="F53" i="12"/>
  <c r="B53" i="12"/>
  <c r="F53" i="13"/>
  <c r="K53" i="13"/>
  <c r="B53" i="13"/>
  <c r="K54" i="3"/>
  <c r="F54" i="3"/>
  <c r="C54" i="6"/>
  <c r="B55" i="6" s="1"/>
  <c r="A55" i="6" s="1"/>
  <c r="N55" i="6" s="1"/>
  <c r="D54" i="6"/>
  <c r="F54" i="11" l="1"/>
  <c r="B54" i="11"/>
  <c r="K54" i="11"/>
  <c r="A55" i="3"/>
  <c r="F55" i="3" s="1"/>
  <c r="A55" i="12"/>
  <c r="A55" i="13"/>
  <c r="L55" i="6"/>
  <c r="A55" i="11"/>
  <c r="F54" i="12"/>
  <c r="B54" i="12"/>
  <c r="K54" i="12"/>
  <c r="F54" i="13"/>
  <c r="B54" i="13"/>
  <c r="K54" i="13"/>
  <c r="K55" i="3"/>
  <c r="D55" i="6"/>
  <c r="C55" i="6"/>
  <c r="B56" i="6" s="1"/>
  <c r="A56" i="6" s="1"/>
  <c r="N56" i="6" s="1"/>
  <c r="B33" i="3"/>
  <c r="K55" i="12" l="1"/>
  <c r="B55" i="12"/>
  <c r="F55" i="12"/>
  <c r="F55" i="13"/>
  <c r="K55" i="13"/>
  <c r="B55" i="13"/>
  <c r="A56" i="3"/>
  <c r="F56" i="3" s="1"/>
  <c r="A56" i="13"/>
  <c r="A56" i="12"/>
  <c r="L56" i="6"/>
  <c r="A56" i="11"/>
  <c r="K55" i="11"/>
  <c r="B55" i="11"/>
  <c r="F55" i="11"/>
  <c r="D56" i="6"/>
  <c r="C56" i="6"/>
  <c r="B57" i="6" s="1"/>
  <c r="A57" i="6" s="1"/>
  <c r="N57" i="6" s="1"/>
  <c r="B34" i="3"/>
  <c r="A57" i="3" l="1"/>
  <c r="A57" i="13"/>
  <c r="A57" i="12"/>
  <c r="A57" i="11"/>
  <c r="L57" i="6"/>
  <c r="F56" i="12"/>
  <c r="K56" i="12"/>
  <c r="B56" i="12"/>
  <c r="K56" i="3"/>
  <c r="B56" i="11"/>
  <c r="K56" i="11"/>
  <c r="F56" i="11"/>
  <c r="F56" i="13"/>
  <c r="B56" i="13"/>
  <c r="K56" i="13"/>
  <c r="K57" i="3"/>
  <c r="F57" i="3"/>
  <c r="D57" i="6"/>
  <c r="C57" i="6"/>
  <c r="B58" i="6" s="1"/>
  <c r="A58" i="6" s="1"/>
  <c r="N58" i="6" s="1"/>
  <c r="F57" i="11" l="1"/>
  <c r="B57" i="11"/>
  <c r="K57" i="11"/>
  <c r="A58" i="3"/>
  <c r="F58" i="3" s="1"/>
  <c r="A58" i="13"/>
  <c r="A58" i="12"/>
  <c r="A58" i="11"/>
  <c r="L58" i="6"/>
  <c r="F57" i="12"/>
  <c r="B57" i="12"/>
  <c r="K57" i="12"/>
  <c r="F57" i="13"/>
  <c r="K57" i="13"/>
  <c r="B57" i="13"/>
  <c r="K58" i="3"/>
  <c r="C58" i="6"/>
  <c r="B59" i="6" s="1"/>
  <c r="A59" i="6" s="1"/>
  <c r="N59" i="6" s="1"/>
  <c r="D58" i="6"/>
  <c r="B35" i="3"/>
  <c r="F58" i="12" l="1"/>
  <c r="K58" i="12"/>
  <c r="B58" i="12"/>
  <c r="B58" i="11"/>
  <c r="K58" i="11"/>
  <c r="F58" i="11"/>
  <c r="K58" i="13"/>
  <c r="F58" i="13"/>
  <c r="B58" i="13"/>
  <c r="A59" i="3"/>
  <c r="F59" i="3" s="1"/>
  <c r="A59" i="12"/>
  <c r="A59" i="13"/>
  <c r="A59" i="11"/>
  <c r="L59" i="6"/>
  <c r="K59" i="3"/>
  <c r="C59" i="6"/>
  <c r="B60" i="6" s="1"/>
  <c r="A60" i="6" s="1"/>
  <c r="N60" i="6" s="1"/>
  <c r="D59" i="6"/>
  <c r="B36" i="3"/>
  <c r="F59" i="13" l="1"/>
  <c r="K59" i="13"/>
  <c r="B59" i="13"/>
  <c r="A60" i="3"/>
  <c r="F60" i="3" s="1"/>
  <c r="A60" i="13"/>
  <c r="A60" i="12"/>
  <c r="L60" i="6"/>
  <c r="A60" i="11"/>
  <c r="K59" i="11"/>
  <c r="F59" i="11"/>
  <c r="B59" i="11"/>
  <c r="F59" i="12"/>
  <c r="B59" i="12"/>
  <c r="K59" i="12"/>
  <c r="C60" i="6"/>
  <c r="B61" i="6" s="1"/>
  <c r="A61" i="6" s="1"/>
  <c r="N61" i="6" s="1"/>
  <c r="D60" i="6"/>
  <c r="K60" i="3" l="1"/>
  <c r="F60" i="12"/>
  <c r="B60" i="12"/>
  <c r="K60" i="12"/>
  <c r="A61" i="3"/>
  <c r="K61" i="3" s="1"/>
  <c r="A61" i="13"/>
  <c r="A61" i="12"/>
  <c r="A61" i="11"/>
  <c r="L61" i="6"/>
  <c r="F60" i="13"/>
  <c r="B60" i="13"/>
  <c r="K60" i="13"/>
  <c r="K60" i="11"/>
  <c r="F60" i="11"/>
  <c r="B60" i="11"/>
  <c r="C61" i="6"/>
  <c r="B62" i="6" s="1"/>
  <c r="A62" i="6" s="1"/>
  <c r="N62" i="6" s="1"/>
  <c r="D61" i="6"/>
  <c r="B37" i="3"/>
  <c r="F61" i="3" l="1"/>
  <c r="B61" i="12"/>
  <c r="K61" i="12"/>
  <c r="F61" i="12"/>
  <c r="K61" i="11"/>
  <c r="B61" i="11"/>
  <c r="F61" i="11"/>
  <c r="F61" i="13"/>
  <c r="B61" i="13"/>
  <c r="K61" i="13"/>
  <c r="A62" i="3"/>
  <c r="K62" i="3" s="1"/>
  <c r="A62" i="12"/>
  <c r="A62" i="13"/>
  <c r="A62" i="11"/>
  <c r="L62" i="6"/>
  <c r="C62" i="6"/>
  <c r="B63" i="6" s="1"/>
  <c r="A63" i="6" s="1"/>
  <c r="N63" i="6" s="1"/>
  <c r="D62" i="6"/>
  <c r="B38" i="3"/>
  <c r="F62" i="3" l="1"/>
  <c r="F62" i="12"/>
  <c r="K62" i="12"/>
  <c r="B62" i="12"/>
  <c r="K62" i="13"/>
  <c r="F62" i="13"/>
  <c r="B62" i="13"/>
  <c r="A63" i="3"/>
  <c r="F63" i="3" s="1"/>
  <c r="A63" i="13"/>
  <c r="A63" i="12"/>
  <c r="L63" i="6"/>
  <c r="A63" i="11"/>
  <c r="K62" i="11"/>
  <c r="F62" i="11"/>
  <c r="B62" i="11"/>
  <c r="D63" i="6"/>
  <c r="C63" i="6"/>
  <c r="B64" i="6" s="1"/>
  <c r="A64" i="6" s="1"/>
  <c r="N64" i="6" s="1"/>
  <c r="K63" i="3" l="1"/>
  <c r="K63" i="11"/>
  <c r="F63" i="11"/>
  <c r="B63" i="11"/>
  <c r="A64" i="3"/>
  <c r="F64" i="3" s="1"/>
  <c r="A64" i="13"/>
  <c r="A64" i="12"/>
  <c r="L64" i="6"/>
  <c r="A64" i="11"/>
  <c r="F63" i="12"/>
  <c r="K63" i="12"/>
  <c r="B63" i="12"/>
  <c r="B63" i="13"/>
  <c r="F63" i="13"/>
  <c r="K63" i="13"/>
  <c r="D64" i="6"/>
  <c r="C64" i="6"/>
  <c r="B65" i="6" s="1"/>
  <c r="A65" i="6" s="1"/>
  <c r="N65" i="6" s="1"/>
  <c r="B39" i="3"/>
  <c r="K64" i="3" l="1"/>
  <c r="A65" i="3"/>
  <c r="F65" i="3" s="1"/>
  <c r="A65" i="13"/>
  <c r="A65" i="12"/>
  <c r="A65" i="11"/>
  <c r="L65" i="6"/>
  <c r="F64" i="12"/>
  <c r="B64" i="12"/>
  <c r="K64" i="12"/>
  <c r="F64" i="13"/>
  <c r="K64" i="13"/>
  <c r="B64" i="13"/>
  <c r="K64" i="11"/>
  <c r="F64" i="11"/>
  <c r="B64" i="11"/>
  <c r="K65" i="3"/>
  <c r="D65" i="6"/>
  <c r="C65" i="6"/>
  <c r="B66" i="6" s="1"/>
  <c r="A66" i="6" s="1"/>
  <c r="N66" i="6" s="1"/>
  <c r="B40" i="3"/>
  <c r="F65" i="13" l="1"/>
  <c r="B65" i="13"/>
  <c r="K65" i="13"/>
  <c r="A66" i="3"/>
  <c r="F66" i="3" s="1"/>
  <c r="A66" i="13"/>
  <c r="A66" i="12"/>
  <c r="A66" i="11"/>
  <c r="L66" i="6"/>
  <c r="F65" i="11"/>
  <c r="K65" i="11"/>
  <c r="B65" i="11"/>
  <c r="B65" i="12"/>
  <c r="K65" i="12"/>
  <c r="F65" i="12"/>
  <c r="C66" i="6"/>
  <c r="B67" i="6" s="1"/>
  <c r="A67" i="6" s="1"/>
  <c r="N67" i="6" s="1"/>
  <c r="D66" i="6"/>
  <c r="K66" i="3" l="1"/>
  <c r="K66" i="11"/>
  <c r="F66" i="11"/>
  <c r="B66" i="11"/>
  <c r="K66" i="12"/>
  <c r="F66" i="12"/>
  <c r="B66" i="12"/>
  <c r="F66" i="13"/>
  <c r="B66" i="13"/>
  <c r="K66" i="13"/>
  <c r="A67" i="3"/>
  <c r="A67" i="13"/>
  <c r="A67" i="12"/>
  <c r="L67" i="6"/>
  <c r="A67" i="11"/>
  <c r="K67" i="3"/>
  <c r="F67" i="3"/>
  <c r="D67" i="6"/>
  <c r="C67" i="6"/>
  <c r="B68" i="6" s="1"/>
  <c r="A68" i="6" s="1"/>
  <c r="N68" i="6" s="1"/>
  <c r="B41" i="3"/>
  <c r="K67" i="11" l="1"/>
  <c r="B67" i="11"/>
  <c r="F67" i="11"/>
  <c r="A68" i="3"/>
  <c r="F68" i="3" s="1"/>
  <c r="A68" i="13"/>
  <c r="A68" i="12"/>
  <c r="A68" i="11"/>
  <c r="L68" i="6"/>
  <c r="B67" i="12"/>
  <c r="K67" i="12"/>
  <c r="F67" i="12"/>
  <c r="F67" i="13"/>
  <c r="B67" i="13"/>
  <c r="K67" i="13"/>
  <c r="K68" i="3"/>
  <c r="D68" i="6"/>
  <c r="C68" i="6"/>
  <c r="B69" i="6" s="1"/>
  <c r="A69" i="6" s="1"/>
  <c r="N69" i="6" s="1"/>
  <c r="B42" i="3"/>
  <c r="K68" i="11" l="1"/>
  <c r="F68" i="11"/>
  <c r="B68" i="11"/>
  <c r="F68" i="12"/>
  <c r="K68" i="12"/>
  <c r="B68" i="12"/>
  <c r="K68" i="13"/>
  <c r="F68" i="13"/>
  <c r="B68" i="13"/>
  <c r="A69" i="3"/>
  <c r="A69" i="13"/>
  <c r="A69" i="12"/>
  <c r="L69" i="6"/>
  <c r="A69" i="11"/>
  <c r="K69" i="3"/>
  <c r="F69" i="3"/>
  <c r="C69" i="6"/>
  <c r="B70" i="6" s="1"/>
  <c r="A70" i="6" s="1"/>
  <c r="N70" i="6" s="1"/>
  <c r="D69" i="6"/>
  <c r="B43" i="3"/>
  <c r="B69" i="12" l="1"/>
  <c r="K69" i="12"/>
  <c r="F69" i="12"/>
  <c r="F69" i="13"/>
  <c r="B69" i="13"/>
  <c r="K69" i="13"/>
  <c r="K69" i="11"/>
  <c r="F69" i="11"/>
  <c r="B69" i="11"/>
  <c r="A70" i="3"/>
  <c r="F70" i="3" s="1"/>
  <c r="A70" i="13"/>
  <c r="A70" i="12"/>
  <c r="A70" i="11"/>
  <c r="L70" i="6"/>
  <c r="K70" i="3"/>
  <c r="C70" i="6"/>
  <c r="B71" i="6" s="1"/>
  <c r="A71" i="6" s="1"/>
  <c r="N71" i="6" s="1"/>
  <c r="D70" i="6"/>
  <c r="B44" i="3"/>
  <c r="K70" i="13" l="1"/>
  <c r="F70" i="13"/>
  <c r="B70" i="13"/>
  <c r="K70" i="11"/>
  <c r="F70" i="11"/>
  <c r="B70" i="11"/>
  <c r="A71" i="3"/>
  <c r="F71" i="3" s="1"/>
  <c r="A71" i="13"/>
  <c r="A71" i="11"/>
  <c r="L71" i="6"/>
  <c r="A71" i="12"/>
  <c r="F70" i="12"/>
  <c r="K70" i="12"/>
  <c r="B70" i="12"/>
  <c r="D71" i="6"/>
  <c r="C71" i="6"/>
  <c r="B72" i="6" s="1"/>
  <c r="A72" i="6" s="1"/>
  <c r="N72" i="6" s="1"/>
  <c r="K71" i="3" l="1"/>
  <c r="F71" i="12"/>
  <c r="K71" i="12"/>
  <c r="B71" i="12"/>
  <c r="F71" i="11"/>
  <c r="B71" i="11"/>
  <c r="K71" i="11"/>
  <c r="A72" i="3"/>
  <c r="F72" i="3" s="1"/>
  <c r="A72" i="13"/>
  <c r="A72" i="12"/>
  <c r="L72" i="6"/>
  <c r="A72" i="11"/>
  <c r="B71" i="13"/>
  <c r="F71" i="13"/>
  <c r="K71" i="13"/>
  <c r="D72" i="6"/>
  <c r="C72" i="6"/>
  <c r="B73" i="6" s="1"/>
  <c r="A73" i="6" s="1"/>
  <c r="N73" i="6" s="1"/>
  <c r="B45" i="3"/>
  <c r="K72" i="3" l="1"/>
  <c r="A73" i="3"/>
  <c r="A73" i="13"/>
  <c r="A73" i="12"/>
  <c r="L73" i="6"/>
  <c r="A73" i="11"/>
  <c r="K72" i="11"/>
  <c r="B72" i="11"/>
  <c r="F72" i="11"/>
  <c r="F72" i="12"/>
  <c r="B72" i="12"/>
  <c r="K72" i="12"/>
  <c r="F72" i="13"/>
  <c r="B72" i="13"/>
  <c r="K72" i="13"/>
  <c r="K73" i="3"/>
  <c r="F73" i="3"/>
  <c r="D73" i="6"/>
  <c r="C73" i="6"/>
  <c r="B74" i="6" s="1"/>
  <c r="A74" i="6" s="1"/>
  <c r="N74" i="6" s="1"/>
  <c r="B46" i="3"/>
  <c r="F73" i="13" l="1"/>
  <c r="K73" i="13"/>
  <c r="B73" i="13"/>
  <c r="B73" i="12"/>
  <c r="K73" i="12"/>
  <c r="F73" i="12"/>
  <c r="F73" i="11"/>
  <c r="B73" i="11"/>
  <c r="K73" i="11"/>
  <c r="A74" i="3"/>
  <c r="F74" i="3" s="1"/>
  <c r="A74" i="13"/>
  <c r="A74" i="12"/>
  <c r="A74" i="11"/>
  <c r="L74" i="6"/>
  <c r="K74" i="3"/>
  <c r="C74" i="6"/>
  <c r="B75" i="6" s="1"/>
  <c r="A75" i="6" s="1"/>
  <c r="N75" i="6" s="1"/>
  <c r="D74" i="6"/>
  <c r="K74" i="12" l="1"/>
  <c r="B74" i="12"/>
  <c r="F74" i="12"/>
  <c r="F74" i="13"/>
  <c r="K74" i="13"/>
  <c r="B74" i="13"/>
  <c r="A75" i="3"/>
  <c r="F75" i="3" s="1"/>
  <c r="A75" i="13"/>
  <c r="A75" i="12"/>
  <c r="A75" i="11"/>
  <c r="L75" i="6"/>
  <c r="B74" i="11"/>
  <c r="K74" i="11"/>
  <c r="F74" i="11"/>
  <c r="K75" i="3"/>
  <c r="D75" i="6"/>
  <c r="C75" i="6"/>
  <c r="B76" i="6" s="1"/>
  <c r="A76" i="6" s="1"/>
  <c r="N76" i="6" s="1"/>
  <c r="B47" i="3"/>
  <c r="A76" i="3" l="1"/>
  <c r="A76" i="12"/>
  <c r="A76" i="13"/>
  <c r="L76" i="6"/>
  <c r="A76" i="11"/>
  <c r="B75" i="12"/>
  <c r="K75" i="12"/>
  <c r="F75" i="12"/>
  <c r="B75" i="11"/>
  <c r="F75" i="11"/>
  <c r="K75" i="11"/>
  <c r="F75" i="13"/>
  <c r="B75" i="13"/>
  <c r="K75" i="13"/>
  <c r="K76" i="3"/>
  <c r="F76" i="3"/>
  <c r="D76" i="6"/>
  <c r="C76" i="6"/>
  <c r="B77" i="6" s="1"/>
  <c r="A77" i="6" s="1"/>
  <c r="N77" i="6" s="1"/>
  <c r="B48" i="3"/>
  <c r="A77" i="3" l="1"/>
  <c r="A77" i="13"/>
  <c r="A77" i="12"/>
  <c r="A77" i="11"/>
  <c r="L77" i="6"/>
  <c r="F76" i="12"/>
  <c r="K76" i="12"/>
  <c r="B76" i="12"/>
  <c r="K76" i="11"/>
  <c r="F76" i="11"/>
  <c r="B76" i="11"/>
  <c r="F76" i="13"/>
  <c r="K76" i="13"/>
  <c r="B76" i="13"/>
  <c r="K77" i="3"/>
  <c r="F77" i="3"/>
  <c r="C77" i="6"/>
  <c r="B78" i="6" s="1"/>
  <c r="A78" i="6" s="1"/>
  <c r="N78" i="6" s="1"/>
  <c r="D77" i="6"/>
  <c r="K77" i="11" l="1"/>
  <c r="B77" i="11"/>
  <c r="F77" i="11"/>
  <c r="F77" i="13"/>
  <c r="K77" i="13"/>
  <c r="B77" i="13"/>
  <c r="B77" i="12"/>
  <c r="K77" i="12"/>
  <c r="F77" i="12"/>
  <c r="A78" i="3"/>
  <c r="F78" i="3" s="1"/>
  <c r="A78" i="13"/>
  <c r="A78" i="12"/>
  <c r="A78" i="11"/>
  <c r="L78" i="6"/>
  <c r="C78" i="6"/>
  <c r="B79" i="6" s="1"/>
  <c r="A79" i="6" s="1"/>
  <c r="N79" i="6" s="1"/>
  <c r="D78" i="6"/>
  <c r="B49" i="3"/>
  <c r="K78" i="3" l="1"/>
  <c r="K78" i="12"/>
  <c r="F78" i="12"/>
  <c r="B78" i="12"/>
  <c r="K78" i="11"/>
  <c r="F78" i="11"/>
  <c r="B78" i="11"/>
  <c r="A79" i="3"/>
  <c r="K79" i="3" s="1"/>
  <c r="A79" i="13"/>
  <c r="A79" i="12"/>
  <c r="A79" i="11"/>
  <c r="L79" i="6"/>
  <c r="F78" i="13"/>
  <c r="K78" i="13"/>
  <c r="B78" i="13"/>
  <c r="D79" i="6"/>
  <c r="C79" i="6"/>
  <c r="B80" i="6" s="1"/>
  <c r="A80" i="6" s="1"/>
  <c r="N80" i="6" s="1"/>
  <c r="B50" i="3"/>
  <c r="F79" i="3" l="1"/>
  <c r="A80" i="3"/>
  <c r="A80" i="13"/>
  <c r="A80" i="12"/>
  <c r="L80" i="6"/>
  <c r="A80" i="11"/>
  <c r="F79" i="12"/>
  <c r="K79" i="12"/>
  <c r="B79" i="12"/>
  <c r="F79" i="11"/>
  <c r="B79" i="11"/>
  <c r="K79" i="11"/>
  <c r="F79" i="13"/>
  <c r="K79" i="13"/>
  <c r="B79" i="13"/>
  <c r="K80" i="3"/>
  <c r="F80" i="3"/>
  <c r="D80" i="6"/>
  <c r="C80" i="6"/>
  <c r="B81" i="6" s="1"/>
  <c r="A81" i="6" s="1"/>
  <c r="N81" i="6" s="1"/>
  <c r="K80" i="11" l="1"/>
  <c r="B80" i="11"/>
  <c r="F80" i="11"/>
  <c r="F80" i="13"/>
  <c r="K80" i="13"/>
  <c r="B80" i="13"/>
  <c r="A81" i="3"/>
  <c r="F81" i="3" s="1"/>
  <c r="A81" i="13"/>
  <c r="A81" i="12"/>
  <c r="L81" i="6"/>
  <c r="A81" i="11"/>
  <c r="F80" i="12"/>
  <c r="B80" i="12"/>
  <c r="K80" i="12"/>
  <c r="K81" i="3"/>
  <c r="D81" i="6"/>
  <c r="C81" i="6"/>
  <c r="B82" i="6" s="1"/>
  <c r="A82" i="6" s="1"/>
  <c r="N82" i="6" s="1"/>
  <c r="B51" i="3"/>
  <c r="A82" i="3" l="1"/>
  <c r="A82" i="12"/>
  <c r="A82" i="13"/>
  <c r="A82" i="11"/>
  <c r="L82" i="6"/>
  <c r="B81" i="12"/>
  <c r="K81" i="12"/>
  <c r="F81" i="12"/>
  <c r="F81" i="11"/>
  <c r="K81" i="11"/>
  <c r="B81" i="11"/>
  <c r="F81" i="13"/>
  <c r="B81" i="13"/>
  <c r="K81" i="13"/>
  <c r="K82" i="3"/>
  <c r="F82" i="3"/>
  <c r="C82" i="6"/>
  <c r="B83" i="6" s="1"/>
  <c r="A83" i="6" s="1"/>
  <c r="N83" i="6" s="1"/>
  <c r="D82" i="6"/>
  <c r="B52" i="3"/>
  <c r="F82" i="11" l="1"/>
  <c r="K82" i="11"/>
  <c r="B82" i="11"/>
  <c r="K82" i="13"/>
  <c r="B82" i="13"/>
  <c r="F82" i="13"/>
  <c r="F82" i="12"/>
  <c r="K82" i="12"/>
  <c r="B82" i="12"/>
  <c r="A83" i="3"/>
  <c r="F83" i="3" s="1"/>
  <c r="A83" i="13"/>
  <c r="A83" i="12"/>
  <c r="A83" i="11"/>
  <c r="L83" i="6"/>
  <c r="C83" i="6"/>
  <c r="B84" i="6" s="1"/>
  <c r="A84" i="6" s="1"/>
  <c r="N84" i="6" s="1"/>
  <c r="D83" i="6"/>
  <c r="K83" i="3" l="1"/>
  <c r="B83" i="13"/>
  <c r="F83" i="13"/>
  <c r="K83" i="13"/>
  <c r="F83" i="11"/>
  <c r="K83" i="11"/>
  <c r="B83" i="11"/>
  <c r="A84" i="3"/>
  <c r="F84" i="3" s="1"/>
  <c r="A84" i="13"/>
  <c r="A84" i="12"/>
  <c r="L84" i="6"/>
  <c r="A84" i="11"/>
  <c r="B83" i="12"/>
  <c r="K83" i="12"/>
  <c r="F83" i="12"/>
  <c r="D84" i="6"/>
  <c r="C84" i="6"/>
  <c r="B85" i="6" s="1"/>
  <c r="A85" i="6" s="1"/>
  <c r="N85" i="6" s="1"/>
  <c r="B53" i="3"/>
  <c r="K84" i="3" l="1"/>
  <c r="K84" i="11"/>
  <c r="B84" i="11"/>
  <c r="F84" i="11"/>
  <c r="F84" i="12"/>
  <c r="K84" i="12"/>
  <c r="B84" i="12"/>
  <c r="A85" i="3"/>
  <c r="F85" i="3" s="1"/>
  <c r="A85" i="12"/>
  <c r="A85" i="13"/>
  <c r="A85" i="11"/>
  <c r="L85" i="6"/>
  <c r="K84" i="13"/>
  <c r="F84" i="13"/>
  <c r="B84" i="13"/>
  <c r="C85" i="6"/>
  <c r="B86" i="6" s="1"/>
  <c r="A86" i="6" s="1"/>
  <c r="N86" i="6" s="1"/>
  <c r="D85" i="6"/>
  <c r="B54" i="3"/>
  <c r="K85" i="3" l="1"/>
  <c r="F85" i="11"/>
  <c r="K85" i="11"/>
  <c r="B85" i="11"/>
  <c r="F85" i="13"/>
  <c r="K85" i="13"/>
  <c r="B85" i="13"/>
  <c r="A86" i="3"/>
  <c r="F86" i="3" s="1"/>
  <c r="A86" i="13"/>
  <c r="A86" i="12"/>
  <c r="A86" i="11"/>
  <c r="L86" i="6"/>
  <c r="B85" i="12"/>
  <c r="K85" i="12"/>
  <c r="F85" i="12"/>
  <c r="C86" i="6"/>
  <c r="B87" i="6" s="1"/>
  <c r="A87" i="6" s="1"/>
  <c r="N87" i="6" s="1"/>
  <c r="D86" i="6"/>
  <c r="K86" i="3" l="1"/>
  <c r="F86" i="11"/>
  <c r="K86" i="11"/>
  <c r="B86" i="11"/>
  <c r="A87" i="3"/>
  <c r="F87" i="3" s="1"/>
  <c r="A87" i="13"/>
  <c r="L87" i="6"/>
  <c r="A87" i="11"/>
  <c r="A87" i="12"/>
  <c r="K86" i="12"/>
  <c r="B86" i="12"/>
  <c r="F86" i="12"/>
  <c r="B86" i="13"/>
  <c r="F86" i="13"/>
  <c r="K86" i="13"/>
  <c r="D87" i="6"/>
  <c r="C87" i="6"/>
  <c r="B88" i="6" s="1"/>
  <c r="A88" i="6" s="1"/>
  <c r="N88" i="6" s="1"/>
  <c r="B55" i="3"/>
  <c r="K87" i="3" l="1"/>
  <c r="A88" i="3"/>
  <c r="A88" i="12"/>
  <c r="A88" i="13"/>
  <c r="L88" i="6"/>
  <c r="A88" i="11"/>
  <c r="F87" i="11"/>
  <c r="K87" i="11"/>
  <c r="B87" i="11"/>
  <c r="K87" i="13"/>
  <c r="F87" i="13"/>
  <c r="B87" i="13"/>
  <c r="F87" i="12"/>
  <c r="K87" i="12"/>
  <c r="B87" i="12"/>
  <c r="K88" i="3"/>
  <c r="F88" i="3"/>
  <c r="D88" i="6"/>
  <c r="C88" i="6"/>
  <c r="B89" i="6" s="1"/>
  <c r="A89" i="6" s="1"/>
  <c r="N89" i="6" s="1"/>
  <c r="B56" i="3"/>
  <c r="A89" i="3" l="1"/>
  <c r="A89" i="13"/>
  <c r="A89" i="12"/>
  <c r="A89" i="11"/>
  <c r="L89" i="6"/>
  <c r="F88" i="12"/>
  <c r="B88" i="12"/>
  <c r="K88" i="12"/>
  <c r="K88" i="11"/>
  <c r="B88" i="11"/>
  <c r="F88" i="11"/>
  <c r="F88" i="13"/>
  <c r="B88" i="13"/>
  <c r="K88" i="13"/>
  <c r="K89" i="3"/>
  <c r="F89" i="3"/>
  <c r="D89" i="6"/>
  <c r="C89" i="6"/>
  <c r="B90" i="6" s="1"/>
  <c r="A90" i="6" s="1"/>
  <c r="N90" i="6" s="1"/>
  <c r="F89" i="11" l="1"/>
  <c r="B89" i="11"/>
  <c r="K89" i="11"/>
  <c r="F89" i="13"/>
  <c r="B89" i="13"/>
  <c r="K89" i="13"/>
  <c r="B89" i="12"/>
  <c r="F89" i="12"/>
  <c r="K89" i="12"/>
  <c r="A90" i="3"/>
  <c r="F90" i="3" s="1"/>
  <c r="A90" i="13"/>
  <c r="A90" i="12"/>
  <c r="A90" i="11"/>
  <c r="L90" i="6"/>
  <c r="C90" i="6"/>
  <c r="B91" i="6" s="1"/>
  <c r="A91" i="6" s="1"/>
  <c r="N91" i="6" s="1"/>
  <c r="D90" i="6"/>
  <c r="B57" i="3"/>
  <c r="K90" i="3" l="1"/>
  <c r="K90" i="11"/>
  <c r="B90" i="11"/>
  <c r="F90" i="11"/>
  <c r="F90" i="12"/>
  <c r="K90" i="12"/>
  <c r="B90" i="12"/>
  <c r="A91" i="3"/>
  <c r="F91" i="3" s="1"/>
  <c r="A91" i="12"/>
  <c r="A91" i="13"/>
  <c r="A91" i="11"/>
  <c r="L91" i="6"/>
  <c r="B90" i="13"/>
  <c r="F90" i="13"/>
  <c r="K90" i="13"/>
  <c r="D91" i="6"/>
  <c r="C91" i="6"/>
  <c r="B92" i="6" s="1"/>
  <c r="A92" i="6" s="1"/>
  <c r="N92" i="6" s="1"/>
  <c r="K91" i="3" l="1"/>
  <c r="A92" i="3"/>
  <c r="A92" i="13"/>
  <c r="A92" i="12"/>
  <c r="A92" i="11"/>
  <c r="L92" i="6"/>
  <c r="F91" i="11"/>
  <c r="B91" i="11"/>
  <c r="K91" i="11"/>
  <c r="F91" i="13"/>
  <c r="K91" i="13"/>
  <c r="B91" i="13"/>
  <c r="K91" i="12"/>
  <c r="F91" i="12"/>
  <c r="B91" i="12"/>
  <c r="K92" i="3"/>
  <c r="F92" i="3"/>
  <c r="D92" i="6"/>
  <c r="C92" i="6"/>
  <c r="B93" i="6" s="1"/>
  <c r="A93" i="6" s="1"/>
  <c r="N93" i="6" s="1"/>
  <c r="B58" i="3"/>
  <c r="K92" i="12" l="1"/>
  <c r="B92" i="12"/>
  <c r="F92" i="12"/>
  <c r="B92" i="13"/>
  <c r="K92" i="13"/>
  <c r="F92" i="13"/>
  <c r="K92" i="11"/>
  <c r="F92" i="11"/>
  <c r="B92" i="11"/>
  <c r="A93" i="3"/>
  <c r="F93" i="3" s="1"/>
  <c r="A93" i="13"/>
  <c r="A93" i="11"/>
  <c r="A93" i="12"/>
  <c r="L93" i="6"/>
  <c r="K93" i="3"/>
  <c r="C93" i="6"/>
  <c r="B94" i="6" s="1"/>
  <c r="A94" i="6" s="1"/>
  <c r="N94" i="6" s="1"/>
  <c r="D93" i="6"/>
  <c r="B59" i="3"/>
  <c r="B93" i="12" l="1"/>
  <c r="F93" i="12"/>
  <c r="K93" i="12"/>
  <c r="K93" i="11"/>
  <c r="B93" i="11"/>
  <c r="F93" i="11"/>
  <c r="F93" i="13"/>
  <c r="K93" i="13"/>
  <c r="B93" i="13"/>
  <c r="A94" i="3"/>
  <c r="A94" i="13"/>
  <c r="A94" i="12"/>
  <c r="L94" i="6"/>
  <c r="A94" i="11"/>
  <c r="K94" i="3"/>
  <c r="F94" i="3"/>
  <c r="C94" i="6"/>
  <c r="B95" i="6" s="1"/>
  <c r="A95" i="6" s="1"/>
  <c r="N95" i="6" s="1"/>
  <c r="D94" i="6"/>
  <c r="K94" i="11" l="1"/>
  <c r="F94" i="11"/>
  <c r="B94" i="11"/>
  <c r="F94" i="12"/>
  <c r="B94" i="12"/>
  <c r="K94" i="12"/>
  <c r="B94" i="13"/>
  <c r="F94" i="13"/>
  <c r="K94" i="13"/>
  <c r="A95" i="3"/>
  <c r="F95" i="3" s="1"/>
  <c r="A95" i="13"/>
  <c r="L95" i="6"/>
  <c r="A95" i="12"/>
  <c r="A95" i="11"/>
  <c r="K95" i="3"/>
  <c r="D95" i="6"/>
  <c r="C95" i="6"/>
  <c r="B96" i="6" s="1"/>
  <c r="A96" i="6" s="1"/>
  <c r="N96" i="6" s="1"/>
  <c r="B60" i="3"/>
  <c r="A96" i="3" l="1"/>
  <c r="A96" i="12"/>
  <c r="A96" i="13"/>
  <c r="L96" i="6"/>
  <c r="A96" i="11"/>
  <c r="F95" i="11"/>
  <c r="K95" i="11"/>
  <c r="B95" i="11"/>
  <c r="F95" i="12"/>
  <c r="B95" i="12"/>
  <c r="K95" i="12"/>
  <c r="K95" i="13"/>
  <c r="B95" i="13"/>
  <c r="F95" i="13"/>
  <c r="K96" i="3"/>
  <c r="F96" i="3"/>
  <c r="D96" i="6"/>
  <c r="C96" i="6"/>
  <c r="B97" i="6" s="1"/>
  <c r="A97" i="6" s="1"/>
  <c r="N97" i="6" s="1"/>
  <c r="B61" i="3"/>
  <c r="K96" i="11" l="1"/>
  <c r="F96" i="11"/>
  <c r="B96" i="11"/>
  <c r="F96" i="12"/>
  <c r="K96" i="12"/>
  <c r="B96" i="12"/>
  <c r="A97" i="3"/>
  <c r="F97" i="3" s="1"/>
  <c r="A97" i="13"/>
  <c r="A97" i="12"/>
  <c r="A97" i="11"/>
  <c r="L97" i="6"/>
  <c r="F96" i="13"/>
  <c r="K96" i="13"/>
  <c r="B96" i="13"/>
  <c r="D97" i="6"/>
  <c r="C97" i="6"/>
  <c r="B98" i="6" s="1"/>
  <c r="A98" i="6" s="1"/>
  <c r="N98" i="6" s="1"/>
  <c r="K97" i="3" l="1"/>
  <c r="K97" i="12"/>
  <c r="F97" i="12"/>
  <c r="B97" i="12"/>
  <c r="A98" i="3"/>
  <c r="K98" i="3" s="1"/>
  <c r="A98" i="13"/>
  <c r="A98" i="12"/>
  <c r="A98" i="11"/>
  <c r="L98" i="6"/>
  <c r="F97" i="11"/>
  <c r="K97" i="11"/>
  <c r="B97" i="11"/>
  <c r="F97" i="13"/>
  <c r="K97" i="13"/>
  <c r="B97" i="13"/>
  <c r="F98" i="3"/>
  <c r="D98" i="6"/>
  <c r="C98" i="6"/>
  <c r="B99" i="6" s="1"/>
  <c r="A99" i="6" s="1"/>
  <c r="N99" i="6" s="1"/>
  <c r="B62" i="3"/>
  <c r="K98" i="11" l="1"/>
  <c r="F98" i="11"/>
  <c r="B98" i="11"/>
  <c r="F98" i="12"/>
  <c r="K98" i="12"/>
  <c r="B98" i="12"/>
  <c r="A99" i="3"/>
  <c r="F99" i="3" s="1"/>
  <c r="A99" i="13"/>
  <c r="A99" i="12"/>
  <c r="L99" i="6"/>
  <c r="A99" i="11"/>
  <c r="F98" i="13"/>
  <c r="K98" i="13"/>
  <c r="B98" i="13"/>
  <c r="D99" i="6"/>
  <c r="C99" i="6"/>
  <c r="B100" i="6" s="1"/>
  <c r="A100" i="6" s="1"/>
  <c r="N100" i="6" s="1"/>
  <c r="K99" i="3" l="1"/>
  <c r="F99" i="11"/>
  <c r="K99" i="11"/>
  <c r="B99" i="11"/>
  <c r="F99" i="12"/>
  <c r="K99" i="12"/>
  <c r="B99" i="12"/>
  <c r="A100" i="3"/>
  <c r="F100" i="3" s="1"/>
  <c r="A100" i="13"/>
  <c r="A100" i="12"/>
  <c r="A100" i="11"/>
  <c r="L100" i="6"/>
  <c r="F99" i="13"/>
  <c r="K99" i="13"/>
  <c r="B99" i="13"/>
  <c r="C100" i="6"/>
  <c r="B101" i="6" s="1"/>
  <c r="A101" i="6" s="1"/>
  <c r="N101" i="6" s="1"/>
  <c r="D100" i="6"/>
  <c r="B63" i="3"/>
  <c r="K100" i="3" l="1"/>
  <c r="K100" i="11"/>
  <c r="B100" i="11"/>
  <c r="F100" i="11"/>
  <c r="A101" i="3"/>
  <c r="F101" i="3" s="1"/>
  <c r="A101" i="13"/>
  <c r="L101" i="6"/>
  <c r="A101" i="12"/>
  <c r="A101" i="11"/>
  <c r="F100" i="12"/>
  <c r="K100" i="12"/>
  <c r="B100" i="12"/>
  <c r="B100" i="13"/>
  <c r="F100" i="13"/>
  <c r="K100" i="13"/>
  <c r="K101" i="3"/>
  <c r="C101" i="6"/>
  <c r="B102" i="6" s="1"/>
  <c r="A102" i="6" s="1"/>
  <c r="N102" i="6" s="1"/>
  <c r="D101" i="6"/>
  <c r="B64" i="3"/>
  <c r="F101" i="13" l="1"/>
  <c r="K101" i="13"/>
  <c r="B101" i="13"/>
  <c r="B101" i="12"/>
  <c r="F101" i="12"/>
  <c r="K101" i="12"/>
  <c r="A102" i="3"/>
  <c r="F102" i="3" s="1"/>
  <c r="A102" i="13"/>
  <c r="A102" i="12"/>
  <c r="A102" i="11"/>
  <c r="L102" i="6"/>
  <c r="F101" i="11"/>
  <c r="B101" i="11"/>
  <c r="K101" i="11"/>
  <c r="C102" i="6"/>
  <c r="B103" i="6" s="1"/>
  <c r="A103" i="6" s="1"/>
  <c r="N103" i="6" s="1"/>
  <c r="D102" i="6"/>
  <c r="K102" i="3" l="1"/>
  <c r="A103" i="3"/>
  <c r="F103" i="3" s="1"/>
  <c r="A103" i="13"/>
  <c r="A103" i="12"/>
  <c r="L103" i="6"/>
  <c r="A103" i="11"/>
  <c r="F102" i="11"/>
  <c r="B102" i="11"/>
  <c r="K102" i="11"/>
  <c r="F102" i="12"/>
  <c r="B102" i="12"/>
  <c r="K102" i="12"/>
  <c r="B102" i="13"/>
  <c r="F102" i="13"/>
  <c r="K102" i="13"/>
  <c r="K103" i="3"/>
  <c r="D103" i="6"/>
  <c r="C103" i="6"/>
  <c r="B104" i="6" s="1"/>
  <c r="A104" i="6" s="1"/>
  <c r="N104" i="6" s="1"/>
  <c r="B65" i="3"/>
  <c r="F103" i="12" l="1"/>
  <c r="K103" i="12"/>
  <c r="B103" i="12"/>
  <c r="F103" i="13"/>
  <c r="K103" i="13"/>
  <c r="B103" i="13"/>
  <c r="F103" i="11"/>
  <c r="K103" i="11"/>
  <c r="B103" i="11"/>
  <c r="A104" i="3"/>
  <c r="F104" i="3" s="1"/>
  <c r="A104" i="12"/>
  <c r="A104" i="13"/>
  <c r="L104" i="6"/>
  <c r="A104" i="11"/>
  <c r="K104" i="3"/>
  <c r="D104" i="6"/>
  <c r="C104" i="6"/>
  <c r="B105" i="6" s="1"/>
  <c r="A105" i="6" s="1"/>
  <c r="N105" i="6" s="1"/>
  <c r="K104" i="13" l="1"/>
  <c r="F104" i="13"/>
  <c r="B104" i="13"/>
  <c r="A105" i="3"/>
  <c r="F105" i="3" s="1"/>
  <c r="A105" i="13"/>
  <c r="A105" i="12"/>
  <c r="A105" i="11"/>
  <c r="L105" i="6"/>
  <c r="K104" i="11"/>
  <c r="F104" i="11"/>
  <c r="B104" i="11"/>
  <c r="F104" i="12"/>
  <c r="K104" i="12"/>
  <c r="B104" i="12"/>
  <c r="D105" i="6"/>
  <c r="C105" i="6"/>
  <c r="B106" i="6" s="1"/>
  <c r="A106" i="6" s="1"/>
  <c r="N106" i="6" s="1"/>
  <c r="B66" i="3"/>
  <c r="K105" i="3" l="1"/>
  <c r="B105" i="13"/>
  <c r="F105" i="13"/>
  <c r="K105" i="13"/>
  <c r="F105" i="11"/>
  <c r="B105" i="11"/>
  <c r="K105" i="11"/>
  <c r="K105" i="12"/>
  <c r="B105" i="12"/>
  <c r="F105" i="12"/>
  <c r="A106" i="3"/>
  <c r="F106" i="3" s="1"/>
  <c r="A106" i="13"/>
  <c r="A106" i="12"/>
  <c r="A106" i="11"/>
  <c r="L106" i="6"/>
  <c r="K106" i="3"/>
  <c r="D106" i="6"/>
  <c r="C106" i="6"/>
  <c r="B107" i="6" s="1"/>
  <c r="A107" i="6" s="1"/>
  <c r="N107" i="6" s="1"/>
  <c r="F106" i="12" l="1"/>
  <c r="K106" i="12"/>
  <c r="B106" i="12"/>
  <c r="K106" i="13"/>
  <c r="F106" i="13"/>
  <c r="B106" i="13"/>
  <c r="K106" i="11"/>
  <c r="B106" i="11"/>
  <c r="F106" i="11"/>
  <c r="A107" i="3"/>
  <c r="F107" i="3" s="1"/>
  <c r="A107" i="13"/>
  <c r="A107" i="12"/>
  <c r="A107" i="11"/>
  <c r="L107" i="6"/>
  <c r="D107" i="6"/>
  <c r="C107" i="6"/>
  <c r="B108" i="6" s="1"/>
  <c r="A108" i="6" s="1"/>
  <c r="N108" i="6" s="1"/>
  <c r="B67" i="3"/>
  <c r="K107" i="3" l="1"/>
  <c r="F107" i="11"/>
  <c r="B107" i="11"/>
  <c r="K107" i="11"/>
  <c r="F107" i="12"/>
  <c r="K107" i="12"/>
  <c r="B107" i="12"/>
  <c r="K107" i="13"/>
  <c r="F107" i="13"/>
  <c r="B107" i="13"/>
  <c r="A108" i="3"/>
  <c r="F108" i="3" s="1"/>
  <c r="A108" i="12"/>
  <c r="A108" i="13"/>
  <c r="L108" i="6"/>
  <c r="A108" i="11"/>
  <c r="K108" i="3"/>
  <c r="C108" i="6"/>
  <c r="B109" i="6" s="1"/>
  <c r="A109" i="6" s="1"/>
  <c r="N109" i="6" s="1"/>
  <c r="D108" i="6"/>
  <c r="F108" i="12" l="1"/>
  <c r="B108" i="12"/>
  <c r="K108" i="12"/>
  <c r="K108" i="11"/>
  <c r="F108" i="11"/>
  <c r="B108" i="11"/>
  <c r="A109" i="3"/>
  <c r="F109" i="3" s="1"/>
  <c r="A109" i="13"/>
  <c r="A109" i="12"/>
  <c r="A109" i="11"/>
  <c r="L109" i="6"/>
  <c r="K108" i="13"/>
  <c r="B108" i="13"/>
  <c r="F108" i="13"/>
  <c r="C109" i="6"/>
  <c r="B110" i="6" s="1"/>
  <c r="A110" i="6" s="1"/>
  <c r="N110" i="6" s="1"/>
  <c r="D109" i="6"/>
  <c r="B68" i="3"/>
  <c r="K109" i="3" l="1"/>
  <c r="K109" i="11"/>
  <c r="F109" i="11"/>
  <c r="B109" i="11"/>
  <c r="A110" i="3"/>
  <c r="F110" i="3" s="1"/>
  <c r="A110" i="13"/>
  <c r="A110" i="12"/>
  <c r="A110" i="11"/>
  <c r="L110" i="6"/>
  <c r="B109" i="12"/>
  <c r="F109" i="12"/>
  <c r="K109" i="12"/>
  <c r="K109" i="13"/>
  <c r="F109" i="13"/>
  <c r="B109" i="13"/>
  <c r="K110" i="3"/>
  <c r="C110" i="6"/>
  <c r="B111" i="6" s="1"/>
  <c r="A111" i="6" s="1"/>
  <c r="N111" i="6" s="1"/>
  <c r="D110" i="6"/>
  <c r="F110" i="12" l="1"/>
  <c r="B110" i="12"/>
  <c r="K110" i="12"/>
  <c r="B110" i="11"/>
  <c r="F110" i="11"/>
  <c r="K110" i="11"/>
  <c r="K110" i="13"/>
  <c r="F110" i="13"/>
  <c r="B110" i="13"/>
  <c r="A111" i="3"/>
  <c r="F111" i="3" s="1"/>
  <c r="A111" i="13"/>
  <c r="A111" i="12"/>
  <c r="L111" i="6"/>
  <c r="A111" i="11"/>
  <c r="K111" i="3"/>
  <c r="D111" i="6"/>
  <c r="C111" i="6"/>
  <c r="B112" i="6" s="1"/>
  <c r="A112" i="6" s="1"/>
  <c r="N112" i="6" s="1"/>
  <c r="B69" i="3"/>
  <c r="A112" i="3" l="1"/>
  <c r="A112" i="13"/>
  <c r="A112" i="12"/>
  <c r="A112" i="11"/>
  <c r="L112" i="6"/>
  <c r="F111" i="11"/>
  <c r="B111" i="11"/>
  <c r="K111" i="11"/>
  <c r="F111" i="12"/>
  <c r="B111" i="12"/>
  <c r="K111" i="12"/>
  <c r="K111" i="13"/>
  <c r="B111" i="13"/>
  <c r="F111" i="13"/>
  <c r="K112" i="3"/>
  <c r="F112" i="3"/>
  <c r="D112" i="6"/>
  <c r="C112" i="6"/>
  <c r="B113" i="6" s="1"/>
  <c r="A113" i="6" s="1"/>
  <c r="N113" i="6" s="1"/>
  <c r="K112" i="11" l="1"/>
  <c r="F112" i="11"/>
  <c r="B112" i="11"/>
  <c r="F112" i="13"/>
  <c r="B112" i="13"/>
  <c r="K112" i="13"/>
  <c r="A113" i="3"/>
  <c r="F113" i="3" s="1"/>
  <c r="A113" i="13"/>
  <c r="A113" i="12"/>
  <c r="L113" i="6"/>
  <c r="A113" i="11"/>
  <c r="F112" i="12"/>
  <c r="K112" i="12"/>
  <c r="B112" i="12"/>
  <c r="D113" i="6"/>
  <c r="C113" i="6"/>
  <c r="B114" i="6" s="1"/>
  <c r="A114" i="6" s="1"/>
  <c r="N114" i="6" s="1"/>
  <c r="B70" i="3"/>
  <c r="K113" i="3" l="1"/>
  <c r="F113" i="11"/>
  <c r="K113" i="11"/>
  <c r="B113" i="11"/>
  <c r="K113" i="12"/>
  <c r="F113" i="12"/>
  <c r="B113" i="12"/>
  <c r="A114" i="3"/>
  <c r="F114" i="3" s="1"/>
  <c r="A114" i="13"/>
  <c r="A114" i="12"/>
  <c r="A114" i="11"/>
  <c r="L114" i="6"/>
  <c r="B113" i="13"/>
  <c r="F113" i="13"/>
  <c r="K113" i="13"/>
  <c r="D114" i="6"/>
  <c r="C114" i="6"/>
  <c r="B115" i="6" s="1"/>
  <c r="A115" i="6" s="1"/>
  <c r="N115" i="6" s="1"/>
  <c r="K114" i="3" l="1"/>
  <c r="A115" i="3"/>
  <c r="A115" i="13"/>
  <c r="A115" i="11"/>
  <c r="L115" i="6"/>
  <c r="A115" i="12"/>
  <c r="K114" i="11"/>
  <c r="F114" i="11"/>
  <c r="B114" i="11"/>
  <c r="F114" i="12"/>
  <c r="K114" i="12"/>
  <c r="B114" i="12"/>
  <c r="K114" i="13"/>
  <c r="F114" i="13"/>
  <c r="B114" i="13"/>
  <c r="K115" i="3"/>
  <c r="F115" i="3"/>
  <c r="D115" i="6"/>
  <c r="C115" i="6"/>
  <c r="B116" i="6" s="1"/>
  <c r="A116" i="6" s="1"/>
  <c r="N116" i="6" s="1"/>
  <c r="B71" i="3"/>
  <c r="F115" i="13" l="1"/>
  <c r="B115" i="13"/>
  <c r="K115" i="13"/>
  <c r="F115" i="11"/>
  <c r="B115" i="11"/>
  <c r="K115" i="11"/>
  <c r="B115" i="12"/>
  <c r="K115" i="12"/>
  <c r="F115" i="12"/>
  <c r="A116" i="3"/>
  <c r="F116" i="3" s="1"/>
  <c r="A116" i="13"/>
  <c r="A116" i="12"/>
  <c r="L116" i="6"/>
  <c r="A116" i="11"/>
  <c r="C116" i="6"/>
  <c r="B117" i="6" s="1"/>
  <c r="A117" i="6" s="1"/>
  <c r="N117" i="6" s="1"/>
  <c r="D116" i="6"/>
  <c r="B72" i="3"/>
  <c r="K116" i="3" l="1"/>
  <c r="F116" i="12"/>
  <c r="K116" i="12"/>
  <c r="B116" i="12"/>
  <c r="F116" i="13"/>
  <c r="K116" i="13"/>
  <c r="B116" i="13"/>
  <c r="K116" i="11"/>
  <c r="B116" i="11"/>
  <c r="F116" i="11"/>
  <c r="A117" i="3"/>
  <c r="F117" i="3" s="1"/>
  <c r="A117" i="13"/>
  <c r="A117" i="12"/>
  <c r="L117" i="6"/>
  <c r="A117" i="11"/>
  <c r="K117" i="3"/>
  <c r="C117" i="6"/>
  <c r="B118" i="6" s="1"/>
  <c r="A118" i="6" s="1"/>
  <c r="N118" i="6" s="1"/>
  <c r="D117" i="6"/>
  <c r="B73" i="3"/>
  <c r="B117" i="12" l="1"/>
  <c r="F117" i="12"/>
  <c r="K117" i="12"/>
  <c r="F117" i="13"/>
  <c r="K117" i="13"/>
  <c r="B117" i="13"/>
  <c r="K117" i="11"/>
  <c r="F117" i="11"/>
  <c r="B117" i="11"/>
  <c r="A118" i="3"/>
  <c r="A118" i="13"/>
  <c r="A118" i="12"/>
  <c r="A118" i="11"/>
  <c r="L118" i="6"/>
  <c r="K118" i="3"/>
  <c r="F118" i="3"/>
  <c r="C118" i="6"/>
  <c r="B119" i="6" s="1"/>
  <c r="A119" i="6" s="1"/>
  <c r="N119" i="6" s="1"/>
  <c r="D118" i="6"/>
  <c r="B74" i="3"/>
  <c r="F118" i="12" l="1"/>
  <c r="B118" i="12"/>
  <c r="K118" i="12"/>
  <c r="B118" i="13"/>
  <c r="F118" i="13"/>
  <c r="K118" i="13"/>
  <c r="A119" i="3"/>
  <c r="F119" i="3" s="1"/>
  <c r="A119" i="12"/>
  <c r="L119" i="6"/>
  <c r="A119" i="13"/>
  <c r="A119" i="11"/>
  <c r="F118" i="11"/>
  <c r="B118" i="11"/>
  <c r="K118" i="11"/>
  <c r="K119" i="3"/>
  <c r="D119" i="6"/>
  <c r="C119" i="6"/>
  <c r="B120" i="6" s="1"/>
  <c r="A120" i="6" s="1"/>
  <c r="N120" i="6" s="1"/>
  <c r="B75" i="3"/>
  <c r="A120" i="3" l="1"/>
  <c r="A120" i="13"/>
  <c r="A120" i="12"/>
  <c r="L120" i="6"/>
  <c r="A120" i="11"/>
  <c r="F119" i="11"/>
  <c r="B119" i="11"/>
  <c r="K119" i="11"/>
  <c r="F119" i="13"/>
  <c r="B119" i="13"/>
  <c r="K119" i="13"/>
  <c r="F119" i="12"/>
  <c r="K119" i="12"/>
  <c r="B119" i="12"/>
  <c r="K120" i="3"/>
  <c r="F120" i="3"/>
  <c r="D120" i="6"/>
  <c r="C120" i="6"/>
  <c r="B121" i="6" s="1"/>
  <c r="A121" i="6" s="1"/>
  <c r="N121" i="6" s="1"/>
  <c r="K120" i="11" l="1"/>
  <c r="F120" i="11"/>
  <c r="B120" i="11"/>
  <c r="F120" i="13"/>
  <c r="B120" i="13"/>
  <c r="K120" i="13"/>
  <c r="F120" i="12"/>
  <c r="K120" i="12"/>
  <c r="B120" i="12"/>
  <c r="A121" i="3"/>
  <c r="F121" i="3" s="1"/>
  <c r="A121" i="13"/>
  <c r="A121" i="12"/>
  <c r="A121" i="11"/>
  <c r="L121" i="6"/>
  <c r="K121" i="3"/>
  <c r="D121" i="6"/>
  <c r="C121" i="6"/>
  <c r="B122" i="6" s="1"/>
  <c r="A122" i="6" s="1"/>
  <c r="N122" i="6" s="1"/>
  <c r="B76" i="3"/>
  <c r="F121" i="11" l="1"/>
  <c r="B121" i="11"/>
  <c r="K121" i="11"/>
  <c r="F121" i="13"/>
  <c r="K121" i="13"/>
  <c r="B121" i="13"/>
  <c r="K121" i="12"/>
  <c r="B121" i="12"/>
  <c r="F121" i="12"/>
  <c r="A122" i="3"/>
  <c r="F122" i="3" s="1"/>
  <c r="A122" i="13"/>
  <c r="A122" i="12"/>
  <c r="L122" i="6"/>
  <c r="A122" i="11"/>
  <c r="D122" i="6"/>
  <c r="C122" i="6"/>
  <c r="B123" i="6" s="1"/>
  <c r="A123" i="6" s="1"/>
  <c r="N123" i="6" s="1"/>
  <c r="B77" i="3"/>
  <c r="K122" i="3" l="1"/>
  <c r="A123" i="3"/>
  <c r="A123" i="12"/>
  <c r="A123" i="11"/>
  <c r="A123" i="13"/>
  <c r="L123" i="6"/>
  <c r="B122" i="11"/>
  <c r="F122" i="11"/>
  <c r="K122" i="11"/>
  <c r="F122" i="12"/>
  <c r="K122" i="12"/>
  <c r="B122" i="12"/>
  <c r="K122" i="13"/>
  <c r="F122" i="13"/>
  <c r="B122" i="13"/>
  <c r="K123" i="3"/>
  <c r="F123" i="3"/>
  <c r="D123" i="6"/>
  <c r="C123" i="6"/>
  <c r="B124" i="6" s="1"/>
  <c r="A124" i="6" s="1"/>
  <c r="N124" i="6" s="1"/>
  <c r="K123" i="13" l="1"/>
  <c r="F123" i="13"/>
  <c r="B123" i="13"/>
  <c r="F123" i="11"/>
  <c r="B123" i="11"/>
  <c r="K123" i="11"/>
  <c r="B123" i="12"/>
  <c r="F123" i="12"/>
  <c r="K123" i="12"/>
  <c r="A124" i="3"/>
  <c r="F124" i="3" s="1"/>
  <c r="A124" i="13"/>
  <c r="A124" i="12"/>
  <c r="L124" i="6"/>
  <c r="A124" i="11"/>
  <c r="K124" i="3"/>
  <c r="C124" i="6"/>
  <c r="B125" i="6" s="1"/>
  <c r="A125" i="6" s="1"/>
  <c r="N125" i="6" s="1"/>
  <c r="D124" i="6"/>
  <c r="B78" i="3"/>
  <c r="F124" i="12" l="1"/>
  <c r="B124" i="12"/>
  <c r="K124" i="12"/>
  <c r="F124" i="13"/>
  <c r="B124" i="13"/>
  <c r="K124" i="13"/>
  <c r="K124" i="11"/>
  <c r="F124" i="11"/>
  <c r="B124" i="11"/>
  <c r="A125" i="3"/>
  <c r="F125" i="3" s="1"/>
  <c r="A125" i="13"/>
  <c r="A125" i="12"/>
  <c r="L125" i="6"/>
  <c r="A125" i="11"/>
  <c r="C125" i="6"/>
  <c r="B126" i="6" s="1"/>
  <c r="A126" i="6" s="1"/>
  <c r="N126" i="6" s="1"/>
  <c r="D125" i="6"/>
  <c r="K125" i="3" l="1"/>
  <c r="F125" i="11"/>
  <c r="K125" i="11"/>
  <c r="B125" i="11"/>
  <c r="K125" i="13"/>
  <c r="B125" i="13"/>
  <c r="F125" i="13"/>
  <c r="B125" i="12"/>
  <c r="F125" i="12"/>
  <c r="K125" i="12"/>
  <c r="A126" i="3"/>
  <c r="F126" i="3" s="1"/>
  <c r="A126" i="13"/>
  <c r="A126" i="12"/>
  <c r="A126" i="11"/>
  <c r="L126" i="6"/>
  <c r="K126" i="3"/>
  <c r="C126" i="6"/>
  <c r="B127" i="6" s="1"/>
  <c r="A127" i="6" s="1"/>
  <c r="N127" i="6" s="1"/>
  <c r="D126" i="6"/>
  <c r="B79" i="3"/>
  <c r="F126" i="11" l="1"/>
  <c r="K126" i="11"/>
  <c r="B126" i="11"/>
  <c r="F126" i="12"/>
  <c r="B126" i="12"/>
  <c r="K126" i="12"/>
  <c r="A127" i="3"/>
  <c r="F127" i="3" s="1"/>
  <c r="A127" i="13"/>
  <c r="L127" i="6"/>
  <c r="A127" i="12"/>
  <c r="A127" i="11"/>
  <c r="B126" i="13"/>
  <c r="F126" i="13"/>
  <c r="K126" i="13"/>
  <c r="D127" i="6"/>
  <c r="C127" i="6"/>
  <c r="B128" i="6" s="1"/>
  <c r="A128" i="6" s="1"/>
  <c r="N128" i="6" s="1"/>
  <c r="B80" i="3"/>
  <c r="K127" i="3" l="1"/>
  <c r="B127" i="11"/>
  <c r="K127" i="11"/>
  <c r="F127" i="11"/>
  <c r="F127" i="12"/>
  <c r="K127" i="12"/>
  <c r="B127" i="12"/>
  <c r="A128" i="3"/>
  <c r="F128" i="3" s="1"/>
  <c r="A128" i="13"/>
  <c r="A128" i="12"/>
  <c r="L128" i="6"/>
  <c r="A128" i="11"/>
  <c r="B127" i="13"/>
  <c r="K127" i="13"/>
  <c r="F127" i="13"/>
  <c r="D128" i="6"/>
  <c r="C128" i="6"/>
  <c r="B129" i="6" s="1"/>
  <c r="A129" i="6" s="1"/>
  <c r="N129" i="6" s="1"/>
  <c r="B81" i="3"/>
  <c r="K128" i="3" l="1"/>
  <c r="F128" i="11"/>
  <c r="K128" i="11"/>
  <c r="B128" i="11"/>
  <c r="F128" i="12"/>
  <c r="K128" i="12"/>
  <c r="B128" i="12"/>
  <c r="A129" i="3"/>
  <c r="F129" i="3" s="1"/>
  <c r="A129" i="13"/>
  <c r="A129" i="12"/>
  <c r="A129" i="11"/>
  <c r="L129" i="6"/>
  <c r="B128" i="13"/>
  <c r="F128" i="13"/>
  <c r="K128" i="13"/>
  <c r="D129" i="6"/>
  <c r="C129" i="6"/>
  <c r="B130" i="6" s="1"/>
  <c r="A130" i="6" s="1"/>
  <c r="N130" i="6" s="1"/>
  <c r="K129" i="3" l="1"/>
  <c r="A130" i="3"/>
  <c r="A130" i="13"/>
  <c r="A130" i="12"/>
  <c r="A130" i="11"/>
  <c r="L130" i="6"/>
  <c r="F129" i="11"/>
  <c r="B129" i="11"/>
  <c r="K129" i="11"/>
  <c r="K129" i="12"/>
  <c r="F129" i="12"/>
  <c r="B129" i="12"/>
  <c r="K129" i="13"/>
  <c r="F129" i="13"/>
  <c r="B129" i="13"/>
  <c r="K130" i="3"/>
  <c r="F130" i="3"/>
  <c r="D130" i="6"/>
  <c r="C130" i="6"/>
  <c r="B131" i="6" s="1"/>
  <c r="A131" i="6" s="1"/>
  <c r="N131" i="6" s="1"/>
  <c r="B82" i="3"/>
  <c r="A131" i="3" l="1"/>
  <c r="A131" i="12"/>
  <c r="A131" i="13"/>
  <c r="L131" i="6"/>
  <c r="A131" i="11"/>
  <c r="F130" i="13"/>
  <c r="K130" i="13"/>
  <c r="B130" i="13"/>
  <c r="K130" i="11"/>
  <c r="B130" i="11"/>
  <c r="F130" i="11"/>
  <c r="F130" i="12"/>
  <c r="B130" i="12"/>
  <c r="K130" i="12"/>
  <c r="K131" i="3"/>
  <c r="F131" i="3"/>
  <c r="D131" i="6"/>
  <c r="C131" i="6"/>
  <c r="B132" i="6" s="1"/>
  <c r="A132" i="6" s="1"/>
  <c r="N132" i="6" s="1"/>
  <c r="F131" i="12" l="1"/>
  <c r="B131" i="12"/>
  <c r="K131" i="12"/>
  <c r="F131" i="11"/>
  <c r="B131" i="11"/>
  <c r="K131" i="11"/>
  <c r="F131" i="13"/>
  <c r="K131" i="13"/>
  <c r="B131" i="13"/>
  <c r="A132" i="3"/>
  <c r="F132" i="3" s="1"/>
  <c r="A132" i="13"/>
  <c r="A132" i="12"/>
  <c r="L132" i="6"/>
  <c r="A132" i="11"/>
  <c r="K132" i="3"/>
  <c r="C132" i="6"/>
  <c r="B133" i="6" s="1"/>
  <c r="A133" i="6" s="1"/>
  <c r="N133" i="6" s="1"/>
  <c r="D132" i="6"/>
  <c r="B83" i="3"/>
  <c r="F132" i="11" l="1"/>
  <c r="K132" i="11"/>
  <c r="B132" i="11"/>
  <c r="F132" i="12"/>
  <c r="K132" i="12"/>
  <c r="B132" i="12"/>
  <c r="K132" i="13"/>
  <c r="F132" i="13"/>
  <c r="B132" i="13"/>
  <c r="A133" i="3"/>
  <c r="F133" i="3" s="1"/>
  <c r="A133" i="13"/>
  <c r="A133" i="12"/>
  <c r="A133" i="11"/>
  <c r="L133" i="6"/>
  <c r="C133" i="6"/>
  <c r="B134" i="6" s="1"/>
  <c r="A134" i="6" s="1"/>
  <c r="N134" i="6" s="1"/>
  <c r="D133" i="6"/>
  <c r="B84" i="3"/>
  <c r="K133" i="3" l="1"/>
  <c r="B133" i="11"/>
  <c r="K133" i="11"/>
  <c r="F133" i="11"/>
  <c r="B133" i="12"/>
  <c r="F133" i="12"/>
  <c r="K133" i="12"/>
  <c r="K133" i="13"/>
  <c r="B133" i="13"/>
  <c r="F133" i="13"/>
  <c r="A134" i="3"/>
  <c r="K134" i="3" s="1"/>
  <c r="A134" i="13"/>
  <c r="A134" i="12"/>
  <c r="A134" i="11"/>
  <c r="L134" i="6"/>
  <c r="C134" i="6"/>
  <c r="B135" i="6" s="1"/>
  <c r="A135" i="6" s="1"/>
  <c r="N135" i="6" s="1"/>
  <c r="D134" i="6"/>
  <c r="B85" i="3"/>
  <c r="F134" i="3" l="1"/>
  <c r="K134" i="11"/>
  <c r="B134" i="11"/>
  <c r="F134" i="11"/>
  <c r="F134" i="12"/>
  <c r="B134" i="12"/>
  <c r="K134" i="12"/>
  <c r="A135" i="3"/>
  <c r="K135" i="3" s="1"/>
  <c r="A135" i="12"/>
  <c r="A135" i="13"/>
  <c r="L135" i="6"/>
  <c r="A135" i="11"/>
  <c r="F134" i="13"/>
  <c r="B134" i="13"/>
  <c r="K134" i="13"/>
  <c r="D135" i="6"/>
  <c r="C135" i="6"/>
  <c r="B136" i="6" s="1"/>
  <c r="A136" i="6" s="1"/>
  <c r="N136" i="6" s="1"/>
  <c r="B86" i="3"/>
  <c r="F135" i="3" l="1"/>
  <c r="F135" i="11"/>
  <c r="K135" i="11"/>
  <c r="B135" i="11"/>
  <c r="A136" i="3"/>
  <c r="F136" i="3" s="1"/>
  <c r="A136" i="13"/>
  <c r="A136" i="12"/>
  <c r="L136" i="6"/>
  <c r="A136" i="11"/>
  <c r="B135" i="13"/>
  <c r="F135" i="13"/>
  <c r="K135" i="13"/>
  <c r="F135" i="12"/>
  <c r="K135" i="12"/>
  <c r="B135" i="12"/>
  <c r="K136" i="3"/>
  <c r="D136" i="6"/>
  <c r="C136" i="6"/>
  <c r="B137" i="6" s="1"/>
  <c r="A137" i="6" s="1"/>
  <c r="N137" i="6" s="1"/>
  <c r="B87" i="3"/>
  <c r="A137" i="3" l="1"/>
  <c r="A137" i="13"/>
  <c r="A137" i="12"/>
  <c r="L137" i="6"/>
  <c r="A137" i="11"/>
  <c r="F136" i="12"/>
  <c r="B136" i="12"/>
  <c r="K136" i="12"/>
  <c r="F136" i="13"/>
  <c r="B136" i="13"/>
  <c r="K136" i="13"/>
  <c r="F136" i="11"/>
  <c r="B136" i="11"/>
  <c r="K136" i="11"/>
  <c r="K137" i="3"/>
  <c r="F137" i="3"/>
  <c r="D137" i="6"/>
  <c r="C137" i="6"/>
  <c r="B138" i="6" s="1"/>
  <c r="A138" i="6" s="1"/>
  <c r="N138" i="6" s="1"/>
  <c r="F137" i="11" l="1"/>
  <c r="B137" i="11"/>
  <c r="K137" i="11"/>
  <c r="B137" i="13"/>
  <c r="F137" i="13"/>
  <c r="K137" i="13"/>
  <c r="A138" i="3"/>
  <c r="F138" i="3" s="1"/>
  <c r="A138" i="13"/>
  <c r="A138" i="12"/>
  <c r="A138" i="11"/>
  <c r="L138" i="6"/>
  <c r="K137" i="12"/>
  <c r="B137" i="12"/>
  <c r="F137" i="12"/>
  <c r="D138" i="6"/>
  <c r="C138" i="6"/>
  <c r="B139" i="6" s="1"/>
  <c r="A139" i="6" s="1"/>
  <c r="N139" i="6" s="1"/>
  <c r="B88" i="3"/>
  <c r="K138" i="3" l="1"/>
  <c r="A139" i="3"/>
  <c r="F139" i="3" s="1"/>
  <c r="A139" i="12"/>
  <c r="A139" i="13"/>
  <c r="A139" i="11"/>
  <c r="L139" i="6"/>
  <c r="F138" i="11"/>
  <c r="K138" i="11"/>
  <c r="B138" i="11"/>
  <c r="F138" i="12"/>
  <c r="K138" i="12"/>
  <c r="B138" i="12"/>
  <c r="K138" i="13"/>
  <c r="F138" i="13"/>
  <c r="B138" i="13"/>
  <c r="K139" i="3"/>
  <c r="D139" i="6"/>
  <c r="C139" i="6"/>
  <c r="B140" i="6" s="1"/>
  <c r="A140" i="6" s="1"/>
  <c r="N140" i="6" s="1"/>
  <c r="B89" i="3"/>
  <c r="B139" i="12" l="1"/>
  <c r="F139" i="12"/>
  <c r="K139" i="12"/>
  <c r="A140" i="3"/>
  <c r="F140" i="3" s="1"/>
  <c r="A140" i="13"/>
  <c r="A140" i="12"/>
  <c r="L140" i="6"/>
  <c r="A140" i="11"/>
  <c r="B139" i="11"/>
  <c r="F139" i="11"/>
  <c r="K139" i="11"/>
  <c r="K139" i="13"/>
  <c r="F139" i="13"/>
  <c r="B139" i="13"/>
  <c r="K140" i="3"/>
  <c r="C140" i="6"/>
  <c r="B141" i="6" s="1"/>
  <c r="A141" i="6" s="1"/>
  <c r="N141" i="6" s="1"/>
  <c r="D140" i="6"/>
  <c r="K140" i="13" l="1"/>
  <c r="F140" i="13"/>
  <c r="B140" i="13"/>
  <c r="F140" i="12"/>
  <c r="B140" i="12"/>
  <c r="K140" i="12"/>
  <c r="A141" i="3"/>
  <c r="F141" i="3" s="1"/>
  <c r="A141" i="13"/>
  <c r="A141" i="12"/>
  <c r="A141" i="11"/>
  <c r="L141" i="6"/>
  <c r="F140" i="11"/>
  <c r="B140" i="11"/>
  <c r="K140" i="11"/>
  <c r="C141" i="6"/>
  <c r="B142" i="6" s="1"/>
  <c r="A142" i="6" s="1"/>
  <c r="N142" i="6" s="1"/>
  <c r="D141" i="6"/>
  <c r="B90" i="3"/>
  <c r="K141" i="3" l="1"/>
  <c r="A142" i="3"/>
  <c r="A142" i="13"/>
  <c r="A142" i="12"/>
  <c r="A142" i="11"/>
  <c r="L142" i="6"/>
  <c r="B141" i="12"/>
  <c r="F141" i="12"/>
  <c r="K141" i="12"/>
  <c r="B141" i="11"/>
  <c r="F141" i="11"/>
  <c r="K141" i="11"/>
  <c r="K141" i="13"/>
  <c r="F141" i="13"/>
  <c r="B141" i="13"/>
  <c r="K142" i="3"/>
  <c r="F142" i="3"/>
  <c r="C142" i="6"/>
  <c r="B143" i="6" s="1"/>
  <c r="A143" i="6" s="1"/>
  <c r="N143" i="6" s="1"/>
  <c r="D142" i="6"/>
  <c r="F142" i="11" l="1"/>
  <c r="B142" i="11"/>
  <c r="K142" i="11"/>
  <c r="F142" i="12"/>
  <c r="B142" i="12"/>
  <c r="K142" i="12"/>
  <c r="K142" i="13"/>
  <c r="B142" i="13"/>
  <c r="F142" i="13"/>
  <c r="A143" i="3"/>
  <c r="F143" i="3" s="1"/>
  <c r="A143" i="13"/>
  <c r="A143" i="12"/>
  <c r="A143" i="11"/>
  <c r="L143" i="6"/>
  <c r="K143" i="3"/>
  <c r="D143" i="6"/>
  <c r="C143" i="6"/>
  <c r="B144" i="6" s="1"/>
  <c r="A144" i="6" s="1"/>
  <c r="N144" i="6" s="1"/>
  <c r="B91" i="3"/>
  <c r="K143" i="13" l="1"/>
  <c r="B143" i="13"/>
  <c r="F143" i="13"/>
  <c r="K143" i="11"/>
  <c r="B143" i="11"/>
  <c r="F143" i="11"/>
  <c r="F143" i="12"/>
  <c r="K143" i="12"/>
  <c r="B143" i="12"/>
  <c r="A144" i="3"/>
  <c r="F144" i="3" s="1"/>
  <c r="A144" i="13"/>
  <c r="L144" i="6"/>
  <c r="A144" i="12"/>
  <c r="A144" i="11"/>
  <c r="K144" i="3"/>
  <c r="D144" i="6"/>
  <c r="C144" i="6"/>
  <c r="B145" i="6" s="1"/>
  <c r="A145" i="6" s="1"/>
  <c r="N145" i="6" s="1"/>
  <c r="B92" i="3"/>
  <c r="A145" i="3" l="1"/>
  <c r="A145" i="12"/>
  <c r="A145" i="11"/>
  <c r="L145" i="6"/>
  <c r="A145" i="13"/>
  <c r="K144" i="11"/>
  <c r="B144" i="11"/>
  <c r="F144" i="11"/>
  <c r="F144" i="12"/>
  <c r="B144" i="12"/>
  <c r="K144" i="12"/>
  <c r="B144" i="13"/>
  <c r="K144" i="13"/>
  <c r="F144" i="13"/>
  <c r="K145" i="3"/>
  <c r="F145" i="3"/>
  <c r="D145" i="6"/>
  <c r="C145" i="6"/>
  <c r="B146" i="6" s="1"/>
  <c r="A146" i="6" s="1"/>
  <c r="N146" i="6" s="1"/>
  <c r="B93" i="3"/>
  <c r="B145" i="13" l="1"/>
  <c r="F145" i="13"/>
  <c r="K145" i="13"/>
  <c r="K145" i="12"/>
  <c r="B145" i="12"/>
  <c r="F145" i="12"/>
  <c r="F145" i="11"/>
  <c r="B145" i="11"/>
  <c r="K145" i="11"/>
  <c r="A146" i="3"/>
  <c r="A146" i="13"/>
  <c r="A146" i="12"/>
  <c r="A146" i="11"/>
  <c r="L146" i="6"/>
  <c r="K146" i="3"/>
  <c r="F146" i="3"/>
  <c r="D146" i="6"/>
  <c r="C146" i="6"/>
  <c r="B147" i="6" s="1"/>
  <c r="A147" i="6" s="1"/>
  <c r="N147" i="6" s="1"/>
  <c r="F146" i="11" l="1"/>
  <c r="B146" i="11"/>
  <c r="K146" i="11"/>
  <c r="F146" i="12"/>
  <c r="K146" i="12"/>
  <c r="B146" i="12"/>
  <c r="A147" i="3"/>
  <c r="F147" i="3" s="1"/>
  <c r="A147" i="13"/>
  <c r="A147" i="12"/>
  <c r="A147" i="11"/>
  <c r="L147" i="6"/>
  <c r="K146" i="13"/>
  <c r="F146" i="13"/>
  <c r="B146" i="13"/>
  <c r="K147" i="3"/>
  <c r="D147" i="6"/>
  <c r="C147" i="6"/>
  <c r="B148" i="6" s="1"/>
  <c r="A148" i="6" s="1"/>
  <c r="N148" i="6" s="1"/>
  <c r="B94" i="3"/>
  <c r="F147" i="12" l="1"/>
  <c r="K147" i="12"/>
  <c r="B147" i="12"/>
  <c r="A148" i="3"/>
  <c r="F148" i="3" s="1"/>
  <c r="A148" i="13"/>
  <c r="A148" i="12"/>
  <c r="L148" i="6"/>
  <c r="A148" i="11"/>
  <c r="F147" i="11"/>
  <c r="K147" i="11"/>
  <c r="B147" i="11"/>
  <c r="F147" i="13"/>
  <c r="K147" i="13"/>
  <c r="B147" i="13"/>
  <c r="K148" i="3"/>
  <c r="C148" i="6"/>
  <c r="B149" i="6" s="1"/>
  <c r="A149" i="6" s="1"/>
  <c r="N149" i="6" s="1"/>
  <c r="D148" i="6"/>
  <c r="B95" i="3"/>
  <c r="F148" i="12" l="1"/>
  <c r="K148" i="12"/>
  <c r="B148" i="12"/>
  <c r="K148" i="13"/>
  <c r="F148" i="13"/>
  <c r="B148" i="13"/>
  <c r="A149" i="3"/>
  <c r="F149" i="3" s="1"/>
  <c r="A149" i="13"/>
  <c r="A149" i="12"/>
  <c r="A149" i="11"/>
  <c r="L149" i="6"/>
  <c r="K148" i="11"/>
  <c r="F148" i="11"/>
  <c r="B148" i="11"/>
  <c r="C149" i="6"/>
  <c r="B150" i="6" s="1"/>
  <c r="A150" i="6" s="1"/>
  <c r="N150" i="6" s="1"/>
  <c r="D149" i="6"/>
  <c r="B96" i="3"/>
  <c r="K149" i="3" l="1"/>
  <c r="A150" i="3"/>
  <c r="A150" i="13"/>
  <c r="A150" i="12"/>
  <c r="L150" i="6"/>
  <c r="A150" i="11"/>
  <c r="F149" i="11"/>
  <c r="K149" i="11"/>
  <c r="B149" i="11"/>
  <c r="B149" i="12"/>
  <c r="F149" i="12"/>
  <c r="K149" i="12"/>
  <c r="F149" i="13"/>
  <c r="K149" i="13"/>
  <c r="B149" i="13"/>
  <c r="K150" i="3"/>
  <c r="F150" i="3"/>
  <c r="C150" i="6"/>
  <c r="B151" i="6" s="1"/>
  <c r="A151" i="6" s="1"/>
  <c r="N151" i="6" s="1"/>
  <c r="D150" i="6"/>
  <c r="A151" i="3" l="1"/>
  <c r="A151" i="12"/>
  <c r="A151" i="13"/>
  <c r="L151" i="6"/>
  <c r="A151" i="11"/>
  <c r="B150" i="11"/>
  <c r="F150" i="11"/>
  <c r="K150" i="11"/>
  <c r="F150" i="12"/>
  <c r="B150" i="12"/>
  <c r="K150" i="12"/>
  <c r="B150" i="13"/>
  <c r="F150" i="13"/>
  <c r="K150" i="13"/>
  <c r="K151" i="3"/>
  <c r="F151" i="3"/>
  <c r="D151" i="6"/>
  <c r="C151" i="6"/>
  <c r="B152" i="6" s="1"/>
  <c r="A152" i="6" s="1"/>
  <c r="N152" i="6" s="1"/>
  <c r="B97" i="3"/>
  <c r="A152" i="3" l="1"/>
  <c r="A152" i="13"/>
  <c r="A152" i="12"/>
  <c r="A152" i="11"/>
  <c r="L152" i="6"/>
  <c r="F151" i="12"/>
  <c r="B151" i="12"/>
  <c r="K151" i="12"/>
  <c r="K151" i="11"/>
  <c r="F151" i="11"/>
  <c r="B151" i="11"/>
  <c r="F151" i="13"/>
  <c r="K151" i="13"/>
  <c r="B151" i="13"/>
  <c r="K152" i="3"/>
  <c r="F152" i="3"/>
  <c r="D152" i="6"/>
  <c r="C152" i="6"/>
  <c r="B153" i="6" s="1"/>
  <c r="A153" i="6" s="1"/>
  <c r="N153" i="6" s="1"/>
  <c r="A153" i="3" l="1"/>
  <c r="A153" i="13"/>
  <c r="A153" i="12"/>
  <c r="A153" i="11"/>
  <c r="L153" i="6"/>
  <c r="F152" i="13"/>
  <c r="K152" i="13"/>
  <c r="B152" i="13"/>
  <c r="F152" i="11"/>
  <c r="K152" i="11"/>
  <c r="B152" i="11"/>
  <c r="F152" i="12"/>
  <c r="K152" i="12"/>
  <c r="B152" i="12"/>
  <c r="K153" i="3"/>
  <c r="F153" i="3"/>
  <c r="D153" i="6"/>
  <c r="C153" i="6"/>
  <c r="B154" i="6" s="1"/>
  <c r="A154" i="6" s="1"/>
  <c r="N154" i="6" s="1"/>
  <c r="B98" i="3"/>
  <c r="F153" i="13" l="1"/>
  <c r="B153" i="13"/>
  <c r="K153" i="13"/>
  <c r="K153" i="12"/>
  <c r="F153" i="12"/>
  <c r="B153" i="12"/>
  <c r="F153" i="11"/>
  <c r="B153" i="11"/>
  <c r="K153" i="11"/>
  <c r="A154" i="3"/>
  <c r="F154" i="3" s="1"/>
  <c r="A154" i="13"/>
  <c r="A154" i="12"/>
  <c r="L154" i="6"/>
  <c r="A154" i="11"/>
  <c r="K154" i="3"/>
  <c r="D154" i="6"/>
  <c r="C154" i="6"/>
  <c r="B155" i="6" s="1"/>
  <c r="A155" i="6" s="1"/>
  <c r="N155" i="6" s="1"/>
  <c r="B99" i="3"/>
  <c r="F154" i="12" l="1"/>
  <c r="K154" i="12"/>
  <c r="B154" i="12"/>
  <c r="K154" i="13"/>
  <c r="F154" i="13"/>
  <c r="B154" i="13"/>
  <c r="B154" i="11"/>
  <c r="F154" i="11"/>
  <c r="K154" i="11"/>
  <c r="A155" i="3"/>
  <c r="F155" i="3" s="1"/>
  <c r="A155" i="13"/>
  <c r="A155" i="12"/>
  <c r="A155" i="11"/>
  <c r="L155" i="6"/>
  <c r="K155" i="3"/>
  <c r="D155" i="6"/>
  <c r="C155" i="6"/>
  <c r="B156" i="6" s="1"/>
  <c r="A156" i="6" s="1"/>
  <c r="N156" i="6" s="1"/>
  <c r="B100" i="3"/>
  <c r="F155" i="12" l="1"/>
  <c r="K155" i="12"/>
  <c r="B155" i="12"/>
  <c r="B155" i="13"/>
  <c r="K155" i="13"/>
  <c r="F155" i="13"/>
  <c r="F155" i="11"/>
  <c r="B155" i="11"/>
  <c r="K155" i="11"/>
  <c r="A156" i="3"/>
  <c r="F156" i="3" s="1"/>
  <c r="A156" i="13"/>
  <c r="A156" i="12"/>
  <c r="A156" i="11"/>
  <c r="L156" i="6"/>
  <c r="K156" i="3"/>
  <c r="C156" i="6"/>
  <c r="B157" i="6" s="1"/>
  <c r="A157" i="6" s="1"/>
  <c r="N157" i="6" s="1"/>
  <c r="D156" i="6"/>
  <c r="B101" i="3"/>
  <c r="F156" i="12" l="1"/>
  <c r="B156" i="12"/>
  <c r="K156" i="12"/>
  <c r="F156" i="11"/>
  <c r="K156" i="11"/>
  <c r="B156" i="11"/>
  <c r="K156" i="13"/>
  <c r="F156" i="13"/>
  <c r="B156" i="13"/>
  <c r="A157" i="3"/>
  <c r="F157" i="3" s="1"/>
  <c r="A157" i="13"/>
  <c r="A157" i="12"/>
  <c r="L157" i="6"/>
  <c r="A157" i="11"/>
  <c r="K157" i="3"/>
  <c r="C157" i="6"/>
  <c r="B158" i="6" s="1"/>
  <c r="A158" i="6" s="1"/>
  <c r="N158" i="6" s="1"/>
  <c r="D157" i="6"/>
  <c r="B102" i="3"/>
  <c r="B157" i="11" l="1"/>
  <c r="F157" i="11"/>
  <c r="K157" i="11"/>
  <c r="A158" i="3"/>
  <c r="F158" i="3" s="1"/>
  <c r="A158" i="13"/>
  <c r="A158" i="12"/>
  <c r="A158" i="11"/>
  <c r="L158" i="6"/>
  <c r="B157" i="12"/>
  <c r="F157" i="12"/>
  <c r="K157" i="12"/>
  <c r="K157" i="13"/>
  <c r="B157" i="13"/>
  <c r="F157" i="13"/>
  <c r="K158" i="3"/>
  <c r="C158" i="6"/>
  <c r="B159" i="6" s="1"/>
  <c r="A159" i="6" s="1"/>
  <c r="N159" i="6" s="1"/>
  <c r="D158" i="6"/>
  <c r="B103" i="3"/>
  <c r="B158" i="13" l="1"/>
  <c r="K158" i="13"/>
  <c r="F158" i="13"/>
  <c r="F158" i="12"/>
  <c r="B158" i="12"/>
  <c r="K158" i="12"/>
  <c r="A159" i="3"/>
  <c r="F159" i="3" s="1"/>
  <c r="A159" i="13"/>
  <c r="A159" i="12"/>
  <c r="L159" i="6"/>
  <c r="A159" i="11"/>
  <c r="K158" i="11"/>
  <c r="F158" i="11"/>
  <c r="B158" i="11"/>
  <c r="K159" i="3"/>
  <c r="D159" i="6"/>
  <c r="C159" i="6"/>
  <c r="B160" i="6" s="1"/>
  <c r="A160" i="6" s="1"/>
  <c r="N160" i="6" s="1"/>
  <c r="F159" i="11" l="1"/>
  <c r="B159" i="11"/>
  <c r="K159" i="11"/>
  <c r="A160" i="3"/>
  <c r="F160" i="3" s="1"/>
  <c r="A160" i="13"/>
  <c r="A160" i="12"/>
  <c r="A160" i="11"/>
  <c r="L160" i="6"/>
  <c r="F159" i="12"/>
  <c r="B159" i="12"/>
  <c r="K159" i="12"/>
  <c r="K159" i="13"/>
  <c r="F159" i="13"/>
  <c r="B159" i="13"/>
  <c r="D160" i="6"/>
  <c r="C160" i="6"/>
  <c r="B161" i="6" s="1"/>
  <c r="A161" i="6" s="1"/>
  <c r="N161" i="6" s="1"/>
  <c r="B104" i="3"/>
  <c r="K160" i="3" l="1"/>
  <c r="B160" i="11"/>
  <c r="F160" i="11"/>
  <c r="K160" i="11"/>
  <c r="F160" i="13"/>
  <c r="B160" i="13"/>
  <c r="K160" i="13"/>
  <c r="A161" i="3"/>
  <c r="F161" i="3" s="1"/>
  <c r="A161" i="12"/>
  <c r="A161" i="13"/>
  <c r="L161" i="6"/>
  <c r="A161" i="11"/>
  <c r="F160" i="12"/>
  <c r="K160" i="12"/>
  <c r="B160" i="12"/>
  <c r="K161" i="3"/>
  <c r="D161" i="6"/>
  <c r="C161" i="6"/>
  <c r="B162" i="6" s="1"/>
  <c r="A162" i="6" s="1"/>
  <c r="N162" i="6" s="1"/>
  <c r="F161" i="11" l="1"/>
  <c r="B161" i="11"/>
  <c r="K161" i="11"/>
  <c r="K161" i="13"/>
  <c r="F161" i="13"/>
  <c r="B161" i="13"/>
  <c r="A162" i="3"/>
  <c r="F162" i="3" s="1"/>
  <c r="A162" i="13"/>
  <c r="A162" i="12"/>
  <c r="A162" i="11"/>
  <c r="L162" i="6"/>
  <c r="K161" i="12"/>
  <c r="F161" i="12"/>
  <c r="B161" i="12"/>
  <c r="D162" i="6"/>
  <c r="C162" i="6"/>
  <c r="B163" i="6" s="1"/>
  <c r="A163" i="6" s="1"/>
  <c r="N163" i="6" s="1"/>
  <c r="B105" i="3"/>
  <c r="K162" i="3" l="1"/>
  <c r="A163" i="3"/>
  <c r="A163" i="13"/>
  <c r="A163" i="12"/>
  <c r="L163" i="6"/>
  <c r="A163" i="11"/>
  <c r="B162" i="11"/>
  <c r="F162" i="11"/>
  <c r="K162" i="11"/>
  <c r="F162" i="12"/>
  <c r="K162" i="12"/>
  <c r="B162" i="12"/>
  <c r="F162" i="13"/>
  <c r="K162" i="13"/>
  <c r="B162" i="13"/>
  <c r="K163" i="3"/>
  <c r="F163" i="3"/>
  <c r="D163" i="6"/>
  <c r="C163" i="6"/>
  <c r="B164" i="6" s="1"/>
  <c r="A164" i="6" s="1"/>
  <c r="N164" i="6" s="1"/>
  <c r="F163" i="13" l="1"/>
  <c r="K163" i="13"/>
  <c r="B163" i="13"/>
  <c r="A164" i="3"/>
  <c r="F164" i="3" s="1"/>
  <c r="A164" i="13"/>
  <c r="A164" i="12"/>
  <c r="L164" i="6"/>
  <c r="A164" i="11"/>
  <c r="F163" i="11"/>
  <c r="K163" i="11"/>
  <c r="B163" i="11"/>
  <c r="F163" i="12"/>
  <c r="K163" i="12"/>
  <c r="B163" i="12"/>
  <c r="C164" i="6"/>
  <c r="B165" i="6" s="1"/>
  <c r="A165" i="6" s="1"/>
  <c r="N165" i="6" s="1"/>
  <c r="D164" i="6"/>
  <c r="B106" i="3"/>
  <c r="K164" i="3" l="1"/>
  <c r="F164" i="12"/>
  <c r="K164" i="12"/>
  <c r="B164" i="12"/>
  <c r="K164" i="13"/>
  <c r="F164" i="13"/>
  <c r="B164" i="13"/>
  <c r="A165" i="3"/>
  <c r="F165" i="3" s="1"/>
  <c r="A165" i="13"/>
  <c r="A165" i="11"/>
  <c r="A165" i="12"/>
  <c r="L165" i="6"/>
  <c r="F164" i="11"/>
  <c r="K164" i="11"/>
  <c r="B164" i="11"/>
  <c r="C165" i="6"/>
  <c r="B166" i="6" s="1"/>
  <c r="A166" i="6" s="1"/>
  <c r="N166" i="6" s="1"/>
  <c r="D165" i="6"/>
  <c r="B107" i="3"/>
  <c r="K165" i="3" l="1"/>
  <c r="B165" i="12"/>
  <c r="F165" i="12"/>
  <c r="K165" i="12"/>
  <c r="A166" i="3"/>
  <c r="F166" i="3" s="1"/>
  <c r="A166" i="12"/>
  <c r="A166" i="13"/>
  <c r="A166" i="11"/>
  <c r="L166" i="6"/>
  <c r="F165" i="11"/>
  <c r="B165" i="11"/>
  <c r="K165" i="11"/>
  <c r="K165" i="13"/>
  <c r="F165" i="13"/>
  <c r="B165" i="13"/>
  <c r="C166" i="6"/>
  <c r="B167" i="6" s="1"/>
  <c r="A167" i="6" s="1"/>
  <c r="N167" i="6" s="1"/>
  <c r="D166" i="6"/>
  <c r="B108" i="3"/>
  <c r="K166" i="3" l="1"/>
  <c r="K166" i="11"/>
  <c r="F166" i="11"/>
  <c r="B166" i="11"/>
  <c r="F166" i="12"/>
  <c r="B166" i="12"/>
  <c r="K166" i="12"/>
  <c r="K166" i="13"/>
  <c r="B166" i="13"/>
  <c r="F166" i="13"/>
  <c r="A167" i="3"/>
  <c r="F167" i="3" s="1"/>
  <c r="A167" i="13"/>
  <c r="A167" i="11"/>
  <c r="L167" i="6"/>
  <c r="A167" i="12"/>
  <c r="K167" i="3"/>
  <c r="D167" i="6"/>
  <c r="C167" i="6"/>
  <c r="B168" i="6" s="1"/>
  <c r="A168" i="6" s="1"/>
  <c r="N168" i="6" s="1"/>
  <c r="B109" i="3"/>
  <c r="F167" i="12" l="1"/>
  <c r="K167" i="12"/>
  <c r="B167" i="12"/>
  <c r="F167" i="13"/>
  <c r="B167" i="13"/>
  <c r="K167" i="13"/>
  <c r="A168" i="3"/>
  <c r="F168" i="3" s="1"/>
  <c r="A168" i="13"/>
  <c r="A168" i="12"/>
  <c r="L168" i="6"/>
  <c r="A168" i="11"/>
  <c r="F167" i="11"/>
  <c r="B167" i="11"/>
  <c r="K167" i="11"/>
  <c r="D168" i="6"/>
  <c r="C168" i="6"/>
  <c r="B169" i="6" s="1"/>
  <c r="A169" i="6" s="1"/>
  <c r="N169" i="6" s="1"/>
  <c r="B110" i="3"/>
  <c r="K168" i="3" l="1"/>
  <c r="F168" i="11"/>
  <c r="B168" i="11"/>
  <c r="K168" i="11"/>
  <c r="A169" i="3"/>
  <c r="F169" i="3" s="1"/>
  <c r="A169" i="13"/>
  <c r="A169" i="12"/>
  <c r="L169" i="6"/>
  <c r="A169" i="11"/>
  <c r="F168" i="12"/>
  <c r="K168" i="12"/>
  <c r="B168" i="12"/>
  <c r="B168" i="13"/>
  <c r="F168" i="13"/>
  <c r="K168" i="13"/>
  <c r="K169" i="3"/>
  <c r="D169" i="6"/>
  <c r="C169" i="6"/>
  <c r="B170" i="6" s="1"/>
  <c r="A170" i="6" s="1"/>
  <c r="N170" i="6" s="1"/>
  <c r="B111" i="3"/>
  <c r="B169" i="13" l="1"/>
  <c r="K169" i="13"/>
  <c r="F169" i="13"/>
  <c r="K169" i="12"/>
  <c r="F169" i="12"/>
  <c r="B169" i="12"/>
  <c r="A170" i="3"/>
  <c r="K170" i="3" s="1"/>
  <c r="A170" i="13"/>
  <c r="A170" i="12"/>
  <c r="A170" i="11"/>
  <c r="L170" i="6"/>
  <c r="F169" i="11"/>
  <c r="B169" i="11"/>
  <c r="K169" i="11"/>
  <c r="F170" i="3"/>
  <c r="D170" i="6"/>
  <c r="C170" i="6"/>
  <c r="B171" i="6" s="1"/>
  <c r="A171" i="6" s="1"/>
  <c r="N171" i="6" s="1"/>
  <c r="B112" i="3"/>
  <c r="A171" i="3" l="1"/>
  <c r="A171" i="12"/>
  <c r="A171" i="13"/>
  <c r="A171" i="11"/>
  <c r="L171" i="6"/>
  <c r="F170" i="11"/>
  <c r="K170" i="11"/>
  <c r="B170" i="11"/>
  <c r="F170" i="12"/>
  <c r="K170" i="12"/>
  <c r="B170" i="12"/>
  <c r="K170" i="13"/>
  <c r="B170" i="13"/>
  <c r="F170" i="13"/>
  <c r="F171" i="3"/>
  <c r="K171" i="3"/>
  <c r="D171" i="6"/>
  <c r="C171" i="6"/>
  <c r="B172" i="6" s="1"/>
  <c r="A172" i="6" s="1"/>
  <c r="N172" i="6" s="1"/>
  <c r="F171" i="12" l="1"/>
  <c r="K171" i="12"/>
  <c r="B171" i="12"/>
  <c r="B171" i="11"/>
  <c r="K171" i="11"/>
  <c r="F171" i="11"/>
  <c r="K171" i="13"/>
  <c r="F171" i="13"/>
  <c r="B171" i="13"/>
  <c r="A172" i="3"/>
  <c r="F172" i="3" s="1"/>
  <c r="A172" i="13"/>
  <c r="A172" i="12"/>
  <c r="L172" i="6"/>
  <c r="A172" i="11"/>
  <c r="K172" i="3"/>
  <c r="D172" i="6"/>
  <c r="C172" i="6"/>
  <c r="B173" i="6" s="1"/>
  <c r="A173" i="6" s="1"/>
  <c r="N173" i="6" s="1"/>
  <c r="B113" i="3"/>
  <c r="K172" i="13" l="1"/>
  <c r="F172" i="13"/>
  <c r="B172" i="13"/>
  <c r="K172" i="11"/>
  <c r="B172" i="11"/>
  <c r="F172" i="11"/>
  <c r="F172" i="12"/>
  <c r="B172" i="12"/>
  <c r="K172" i="12"/>
  <c r="A173" i="3"/>
  <c r="F173" i="3" s="1"/>
  <c r="A173" i="13"/>
  <c r="A173" i="12"/>
  <c r="A173" i="11"/>
  <c r="L173" i="6"/>
  <c r="C173" i="6"/>
  <c r="B174" i="6" s="1"/>
  <c r="A174" i="6" s="1"/>
  <c r="N174" i="6" s="1"/>
  <c r="D173" i="6"/>
  <c r="K173" i="3" l="1"/>
  <c r="F173" i="11"/>
  <c r="K173" i="11"/>
  <c r="B173" i="11"/>
  <c r="B173" i="12"/>
  <c r="F173" i="12"/>
  <c r="K173" i="12"/>
  <c r="K173" i="13"/>
  <c r="F173" i="13"/>
  <c r="B173" i="13"/>
  <c r="A174" i="3"/>
  <c r="F174" i="3" s="1"/>
  <c r="A174" i="13"/>
  <c r="A174" i="12"/>
  <c r="A174" i="11"/>
  <c r="L174" i="6"/>
  <c r="K174" i="3"/>
  <c r="C174" i="6"/>
  <c r="B175" i="6" s="1"/>
  <c r="A175" i="6" s="1"/>
  <c r="N175" i="6" s="1"/>
  <c r="D174" i="6"/>
  <c r="B114" i="3"/>
  <c r="F174" i="12" l="1"/>
  <c r="B174" i="12"/>
  <c r="K174" i="12"/>
  <c r="K174" i="11"/>
  <c r="F174" i="11"/>
  <c r="B174" i="11"/>
  <c r="K174" i="13"/>
  <c r="B174" i="13"/>
  <c r="F174" i="13"/>
  <c r="A175" i="3"/>
  <c r="F175" i="3" s="1"/>
  <c r="A175" i="13"/>
  <c r="A175" i="12"/>
  <c r="A175" i="11"/>
  <c r="L175" i="6"/>
  <c r="K175" i="3"/>
  <c r="D175" i="6"/>
  <c r="C175" i="6"/>
  <c r="B176" i="6" s="1"/>
  <c r="A176" i="6" s="1"/>
  <c r="N176" i="6" s="1"/>
  <c r="A176" i="3" l="1"/>
  <c r="A176" i="13"/>
  <c r="A176" i="12"/>
  <c r="L176" i="6"/>
  <c r="A176" i="11"/>
  <c r="B175" i="11"/>
  <c r="F175" i="11"/>
  <c r="K175" i="11"/>
  <c r="F175" i="12"/>
  <c r="K175" i="12"/>
  <c r="B175" i="12"/>
  <c r="K175" i="13"/>
  <c r="B175" i="13"/>
  <c r="F175" i="13"/>
  <c r="K176" i="3"/>
  <c r="F176" i="3"/>
  <c r="D176" i="6"/>
  <c r="C176" i="6"/>
  <c r="B177" i="6" s="1"/>
  <c r="A177" i="6" s="1"/>
  <c r="N177" i="6" s="1"/>
  <c r="B115" i="3"/>
  <c r="B176" i="13" l="1"/>
  <c r="K176" i="13"/>
  <c r="F176" i="13"/>
  <c r="F176" i="12"/>
  <c r="K176" i="12"/>
  <c r="B176" i="12"/>
  <c r="K176" i="11"/>
  <c r="B176" i="11"/>
  <c r="F176" i="11"/>
  <c r="A177" i="3"/>
  <c r="F177" i="3" s="1"/>
  <c r="A177" i="13"/>
  <c r="A177" i="12"/>
  <c r="L177" i="6"/>
  <c r="A177" i="11"/>
  <c r="K177" i="3"/>
  <c r="D177" i="6"/>
  <c r="C177" i="6"/>
  <c r="B178" i="6" s="1"/>
  <c r="A178" i="6" s="1"/>
  <c r="N178" i="6" s="1"/>
  <c r="B116" i="3"/>
  <c r="F177" i="11" l="1"/>
  <c r="B177" i="11"/>
  <c r="K177" i="11"/>
  <c r="B177" i="13"/>
  <c r="F177" i="13"/>
  <c r="K177" i="13"/>
  <c r="K177" i="12"/>
  <c r="F177" i="12"/>
  <c r="B177" i="12"/>
  <c r="A178" i="3"/>
  <c r="F178" i="3" s="1"/>
  <c r="A178" i="13"/>
  <c r="A178" i="12"/>
  <c r="A178" i="11"/>
  <c r="L178" i="6"/>
  <c r="K178" i="3"/>
  <c r="D178" i="6"/>
  <c r="C178" i="6"/>
  <c r="B179" i="6" s="1"/>
  <c r="A179" i="6" s="1"/>
  <c r="N179" i="6" s="1"/>
  <c r="B117" i="3"/>
  <c r="A179" i="3" l="1"/>
  <c r="A179" i="12"/>
  <c r="A179" i="13"/>
  <c r="A179" i="11"/>
  <c r="L179" i="6"/>
  <c r="K178" i="11"/>
  <c r="F178" i="11"/>
  <c r="B178" i="11"/>
  <c r="F178" i="12"/>
  <c r="K178" i="12"/>
  <c r="B178" i="12"/>
  <c r="K178" i="13"/>
  <c r="F178" i="13"/>
  <c r="B178" i="13"/>
  <c r="K179" i="3"/>
  <c r="F179" i="3"/>
  <c r="D179" i="6"/>
  <c r="C179" i="6"/>
  <c r="B180" i="6" s="1"/>
  <c r="A180" i="6" s="1"/>
  <c r="N180" i="6" s="1"/>
  <c r="B118" i="3"/>
  <c r="A180" i="3" l="1"/>
  <c r="A180" i="12"/>
  <c r="A180" i="13"/>
  <c r="A180" i="11"/>
  <c r="L180" i="6"/>
  <c r="B179" i="12"/>
  <c r="F179" i="12"/>
  <c r="K179" i="12"/>
  <c r="F179" i="11"/>
  <c r="K179" i="11"/>
  <c r="B179" i="11"/>
  <c r="F179" i="13"/>
  <c r="B179" i="13"/>
  <c r="K179" i="13"/>
  <c r="K180" i="3"/>
  <c r="F180" i="3"/>
  <c r="D180" i="6"/>
  <c r="C180" i="6"/>
  <c r="B181" i="6" s="1"/>
  <c r="A181" i="6" s="1"/>
  <c r="N181" i="6" s="1"/>
  <c r="B119" i="3"/>
  <c r="K180" i="13" l="1"/>
  <c r="B180" i="13"/>
  <c r="F180" i="13"/>
  <c r="F180" i="12"/>
  <c r="K180" i="12"/>
  <c r="B180" i="12"/>
  <c r="K180" i="11"/>
  <c r="F180" i="11"/>
  <c r="B180" i="11"/>
  <c r="A181" i="3"/>
  <c r="F181" i="3" s="1"/>
  <c r="A181" i="13"/>
  <c r="A181" i="12"/>
  <c r="A181" i="11"/>
  <c r="L181" i="6"/>
  <c r="K181" i="3"/>
  <c r="C181" i="6"/>
  <c r="B182" i="6" s="1"/>
  <c r="A182" i="6" s="1"/>
  <c r="N182" i="6" s="1"/>
  <c r="D181" i="6"/>
  <c r="F181" i="11" l="1"/>
  <c r="B181" i="11"/>
  <c r="K181" i="11"/>
  <c r="F181" i="13"/>
  <c r="B181" i="13"/>
  <c r="K181" i="13"/>
  <c r="B181" i="12"/>
  <c r="F181" i="12"/>
  <c r="K181" i="12"/>
  <c r="A182" i="3"/>
  <c r="F182" i="3" s="1"/>
  <c r="A182" i="13"/>
  <c r="A182" i="12"/>
  <c r="A182" i="11"/>
  <c r="L182" i="6"/>
  <c r="K182" i="3"/>
  <c r="C182" i="6"/>
  <c r="B183" i="6" s="1"/>
  <c r="A183" i="6" s="1"/>
  <c r="N183" i="6" s="1"/>
  <c r="D182" i="6"/>
  <c r="B120" i="3"/>
  <c r="F182" i="11" l="1"/>
  <c r="K182" i="11"/>
  <c r="B182" i="11"/>
  <c r="F182" i="12"/>
  <c r="B182" i="12"/>
  <c r="K182" i="12"/>
  <c r="B182" i="13"/>
  <c r="K182" i="13"/>
  <c r="F182" i="13"/>
  <c r="A183" i="3"/>
  <c r="F183" i="3" s="1"/>
  <c r="A183" i="13"/>
  <c r="A183" i="12"/>
  <c r="L183" i="6"/>
  <c r="A183" i="11"/>
  <c r="D183" i="6"/>
  <c r="C183" i="6"/>
  <c r="B184" i="6" s="1"/>
  <c r="A184" i="6" s="1"/>
  <c r="N184" i="6" s="1"/>
  <c r="B121" i="3"/>
  <c r="K183" i="3" l="1"/>
  <c r="F183" i="13"/>
  <c r="K183" i="13"/>
  <c r="B183" i="13"/>
  <c r="F183" i="11"/>
  <c r="B183" i="11"/>
  <c r="K183" i="11"/>
  <c r="F183" i="12"/>
  <c r="B183" i="12"/>
  <c r="K183" i="12"/>
  <c r="A184" i="3"/>
  <c r="F184" i="3" s="1"/>
  <c r="A184" i="13"/>
  <c r="A184" i="12"/>
  <c r="L184" i="6"/>
  <c r="A184" i="11"/>
  <c r="K184" i="3"/>
  <c r="D184" i="6"/>
  <c r="C184" i="6"/>
  <c r="B185" i="6" s="1"/>
  <c r="A185" i="6" s="1"/>
  <c r="N185" i="6" s="1"/>
  <c r="A185" i="3" l="1"/>
  <c r="A185" i="13"/>
  <c r="A185" i="12"/>
  <c r="A185" i="11"/>
  <c r="L185" i="6"/>
  <c r="K184" i="11"/>
  <c r="B184" i="11"/>
  <c r="F184" i="11"/>
  <c r="F184" i="12"/>
  <c r="K184" i="12"/>
  <c r="B184" i="12"/>
  <c r="B184" i="13"/>
  <c r="K184" i="13"/>
  <c r="F184" i="13"/>
  <c r="K185" i="3"/>
  <c r="F185" i="3"/>
  <c r="D185" i="6"/>
  <c r="C185" i="6"/>
  <c r="B186" i="6" s="1"/>
  <c r="A186" i="6" s="1"/>
  <c r="N186" i="6" s="1"/>
  <c r="B122" i="3"/>
  <c r="F185" i="13" l="1"/>
  <c r="B185" i="13"/>
  <c r="K185" i="13"/>
  <c r="F185" i="11"/>
  <c r="B185" i="11"/>
  <c r="K185" i="11"/>
  <c r="K185" i="12"/>
  <c r="B185" i="12"/>
  <c r="F185" i="12"/>
  <c r="A186" i="3"/>
  <c r="F186" i="3" s="1"/>
  <c r="A186" i="12"/>
  <c r="A186" i="11"/>
  <c r="A186" i="13"/>
  <c r="L186" i="6"/>
  <c r="K186" i="3"/>
  <c r="D186" i="6"/>
  <c r="C186" i="6"/>
  <c r="B187" i="6" s="1"/>
  <c r="A187" i="6" s="1"/>
  <c r="N187" i="6" s="1"/>
  <c r="A187" i="3" l="1"/>
  <c r="A187" i="13"/>
  <c r="A187" i="12"/>
  <c r="A187" i="11"/>
  <c r="L187" i="6"/>
  <c r="B186" i="11"/>
  <c r="K186" i="11"/>
  <c r="F186" i="11"/>
  <c r="F186" i="12"/>
  <c r="K186" i="12"/>
  <c r="B186" i="12"/>
  <c r="K186" i="13"/>
  <c r="F186" i="13"/>
  <c r="B186" i="13"/>
  <c r="K187" i="3"/>
  <c r="F187" i="3"/>
  <c r="C187" i="6"/>
  <c r="B188" i="6" s="1"/>
  <c r="A188" i="6" s="1"/>
  <c r="N188" i="6" s="1"/>
  <c r="D187" i="6"/>
  <c r="B123" i="3"/>
  <c r="F187" i="13" l="1"/>
  <c r="B187" i="13"/>
  <c r="K187" i="13"/>
  <c r="F187" i="11"/>
  <c r="B187" i="11"/>
  <c r="K187" i="11"/>
  <c r="F187" i="12"/>
  <c r="B187" i="12"/>
  <c r="K187" i="12"/>
  <c r="A188" i="3"/>
  <c r="F188" i="3" s="1"/>
  <c r="A188" i="13"/>
  <c r="A188" i="12"/>
  <c r="A188" i="11"/>
  <c r="L188" i="6"/>
  <c r="K188" i="3"/>
  <c r="D188" i="6"/>
  <c r="C188" i="6"/>
  <c r="B189" i="6" s="1"/>
  <c r="A189" i="6" s="1"/>
  <c r="N189" i="6" s="1"/>
  <c r="B124" i="3"/>
  <c r="K188" i="11" l="1"/>
  <c r="F188" i="11"/>
  <c r="B188" i="11"/>
  <c r="F188" i="12"/>
  <c r="B188" i="12"/>
  <c r="K188" i="12"/>
  <c r="K188" i="13"/>
  <c r="B188" i="13"/>
  <c r="F188" i="13"/>
  <c r="A189" i="3"/>
  <c r="K189" i="3" s="1"/>
  <c r="A189" i="13"/>
  <c r="A189" i="12"/>
  <c r="A189" i="11"/>
  <c r="L189" i="6"/>
  <c r="F189" i="3"/>
  <c r="C189" i="6"/>
  <c r="B190" i="6" s="1"/>
  <c r="A190" i="6" s="1"/>
  <c r="N190" i="6" s="1"/>
  <c r="D189" i="6"/>
  <c r="B125" i="3"/>
  <c r="F189" i="11" l="1"/>
  <c r="B189" i="11"/>
  <c r="K189" i="11"/>
  <c r="A190" i="3"/>
  <c r="F190" i="3" s="1"/>
  <c r="A190" i="13"/>
  <c r="A190" i="12"/>
  <c r="A190" i="11"/>
  <c r="L190" i="6"/>
  <c r="B189" i="12"/>
  <c r="F189" i="12"/>
  <c r="K189" i="12"/>
  <c r="K189" i="13"/>
  <c r="B189" i="13"/>
  <c r="F189" i="13"/>
  <c r="K190" i="3"/>
  <c r="C190" i="6"/>
  <c r="B191" i="6" s="1"/>
  <c r="A191" i="6" s="1"/>
  <c r="N191" i="6" s="1"/>
  <c r="D190" i="6"/>
  <c r="B126" i="3"/>
  <c r="B190" i="13" l="1"/>
  <c r="K190" i="13"/>
  <c r="F190" i="13"/>
  <c r="F190" i="11"/>
  <c r="B190" i="11"/>
  <c r="K190" i="11"/>
  <c r="F190" i="12"/>
  <c r="B190" i="12"/>
  <c r="K190" i="12"/>
  <c r="A191" i="3"/>
  <c r="F191" i="3" s="1"/>
  <c r="A191" i="13"/>
  <c r="A191" i="12"/>
  <c r="A191" i="11"/>
  <c r="L191" i="6"/>
  <c r="K191" i="3"/>
  <c r="D191" i="6"/>
  <c r="C191" i="6"/>
  <c r="B192" i="6" s="1"/>
  <c r="A192" i="6" s="1"/>
  <c r="N192" i="6" s="1"/>
  <c r="B127" i="3"/>
  <c r="F191" i="11" l="1"/>
  <c r="B191" i="11"/>
  <c r="K191" i="11"/>
  <c r="F191" i="12"/>
  <c r="B191" i="12"/>
  <c r="K191" i="12"/>
  <c r="A192" i="3"/>
  <c r="F192" i="3" s="1"/>
  <c r="A192" i="13"/>
  <c r="A192" i="12"/>
  <c r="A192" i="11"/>
  <c r="L192" i="6"/>
  <c r="B191" i="13"/>
  <c r="F191" i="13"/>
  <c r="K191" i="13"/>
  <c r="D192" i="6"/>
  <c r="C192" i="6"/>
  <c r="B193" i="6" s="1"/>
  <c r="A193" i="6" s="1"/>
  <c r="N193" i="6" s="1"/>
  <c r="B128" i="3"/>
  <c r="K192" i="3" l="1"/>
  <c r="B192" i="11"/>
  <c r="F192" i="11"/>
  <c r="K192" i="11"/>
  <c r="A193" i="3"/>
  <c r="F193" i="3" s="1"/>
  <c r="A193" i="13"/>
  <c r="A193" i="12"/>
  <c r="L193" i="6"/>
  <c r="A193" i="11"/>
  <c r="F192" i="12"/>
  <c r="K192" i="12"/>
  <c r="B192" i="12"/>
  <c r="B192" i="13"/>
  <c r="K192" i="13"/>
  <c r="F192" i="13"/>
  <c r="K193" i="3"/>
  <c r="D193" i="6"/>
  <c r="C193" i="6"/>
  <c r="B194" i="6" s="1"/>
  <c r="A194" i="6" s="1"/>
  <c r="N194" i="6" s="1"/>
  <c r="K193" i="12" l="1"/>
  <c r="F193" i="12"/>
  <c r="B193" i="12"/>
  <c r="A194" i="3"/>
  <c r="F194" i="3" s="1"/>
  <c r="A194" i="13"/>
  <c r="A194" i="12"/>
  <c r="A194" i="11"/>
  <c r="L194" i="6"/>
  <c r="K193" i="13"/>
  <c r="B193" i="13"/>
  <c r="F193" i="13"/>
  <c r="F193" i="11"/>
  <c r="B193" i="11"/>
  <c r="K193" i="11"/>
  <c r="D194" i="6"/>
  <c r="C194" i="6"/>
  <c r="B195" i="6" s="1"/>
  <c r="A195" i="6" s="1"/>
  <c r="N195" i="6" s="1"/>
  <c r="B129" i="3"/>
  <c r="K194" i="3" l="1"/>
  <c r="B194" i="11"/>
  <c r="K194" i="11"/>
  <c r="F194" i="11"/>
  <c r="F194" i="12"/>
  <c r="B194" i="12"/>
  <c r="K194" i="12"/>
  <c r="F194" i="13"/>
  <c r="K194" i="13"/>
  <c r="B194" i="13"/>
  <c r="A195" i="3"/>
  <c r="F195" i="3" s="1"/>
  <c r="A195" i="13"/>
  <c r="A195" i="12"/>
  <c r="A195" i="11"/>
  <c r="L195" i="6"/>
  <c r="K195" i="3"/>
  <c r="C195" i="6"/>
  <c r="B196" i="6" s="1"/>
  <c r="A196" i="6" s="1"/>
  <c r="N196" i="6" s="1"/>
  <c r="D195" i="6"/>
  <c r="B130" i="3"/>
  <c r="F195" i="11" l="1"/>
  <c r="K195" i="11"/>
  <c r="B195" i="11"/>
  <c r="F195" i="13"/>
  <c r="B195" i="13"/>
  <c r="K195" i="13"/>
  <c r="F195" i="12"/>
  <c r="K195" i="12"/>
  <c r="B195" i="12"/>
  <c r="A196" i="3"/>
  <c r="F196" i="3" s="1"/>
  <c r="A196" i="12"/>
  <c r="A196" i="11"/>
  <c r="A196" i="13"/>
  <c r="L196" i="6"/>
  <c r="K196" i="3"/>
  <c r="D196" i="6"/>
  <c r="C196" i="6"/>
  <c r="B197" i="6" s="1"/>
  <c r="A197" i="6" s="1"/>
  <c r="N197" i="6" s="1"/>
  <c r="K196" i="13" l="1"/>
  <c r="B196" i="13"/>
  <c r="F196" i="13"/>
  <c r="F196" i="11"/>
  <c r="B196" i="11"/>
  <c r="K196" i="11"/>
  <c r="F196" i="12"/>
  <c r="K196" i="12"/>
  <c r="B196" i="12"/>
  <c r="A197" i="3"/>
  <c r="F197" i="3" s="1"/>
  <c r="A197" i="13"/>
  <c r="A197" i="12"/>
  <c r="L197" i="6"/>
  <c r="A197" i="11"/>
  <c r="C197" i="6"/>
  <c r="B198" i="6" s="1"/>
  <c r="A198" i="6" s="1"/>
  <c r="N198" i="6" s="1"/>
  <c r="D197" i="6"/>
  <c r="B131" i="3"/>
  <c r="K197" i="3" l="1"/>
  <c r="F197" i="11"/>
  <c r="K197" i="11"/>
  <c r="B197" i="11"/>
  <c r="B197" i="12"/>
  <c r="F197" i="12"/>
  <c r="K197" i="12"/>
  <c r="K197" i="13"/>
  <c r="B197" i="13"/>
  <c r="F197" i="13"/>
  <c r="A198" i="3"/>
  <c r="F198" i="3" s="1"/>
  <c r="A198" i="13"/>
  <c r="A198" i="12"/>
  <c r="A198" i="11"/>
  <c r="L198" i="6"/>
  <c r="D198" i="6"/>
  <c r="C198" i="6"/>
  <c r="B199" i="6" s="1"/>
  <c r="A199" i="6" s="1"/>
  <c r="N199" i="6" s="1"/>
  <c r="B132" i="3"/>
  <c r="K198" i="3" l="1"/>
  <c r="K198" i="11"/>
  <c r="F198" i="11"/>
  <c r="B198" i="11"/>
  <c r="F198" i="13"/>
  <c r="B198" i="13"/>
  <c r="K198" i="13"/>
  <c r="F198" i="12"/>
  <c r="B198" i="12"/>
  <c r="K198" i="12"/>
  <c r="A199" i="3"/>
  <c r="F199" i="3" s="1"/>
  <c r="A199" i="13"/>
  <c r="A199" i="12"/>
  <c r="L199" i="6"/>
  <c r="A199" i="11"/>
  <c r="C199" i="6"/>
  <c r="B200" i="6" s="1"/>
  <c r="A200" i="6" s="1"/>
  <c r="N200" i="6" s="1"/>
  <c r="D199" i="6"/>
  <c r="B133" i="3"/>
  <c r="K199" i="3" l="1"/>
  <c r="F199" i="12"/>
  <c r="K199" i="12"/>
  <c r="B199" i="12"/>
  <c r="B199" i="13"/>
  <c r="K199" i="13"/>
  <c r="F199" i="13"/>
  <c r="A200" i="3"/>
  <c r="F200" i="3" s="1"/>
  <c r="A200" i="12"/>
  <c r="A200" i="13"/>
  <c r="L200" i="6"/>
  <c r="A200" i="11"/>
  <c r="B199" i="11"/>
  <c r="K199" i="11"/>
  <c r="F199" i="11"/>
  <c r="K200" i="3"/>
  <c r="D200" i="6"/>
  <c r="C200" i="6"/>
  <c r="B201" i="6" s="1"/>
  <c r="A201" i="6" s="1"/>
  <c r="N201" i="6" s="1"/>
  <c r="B134" i="3"/>
  <c r="F200" i="11" l="1"/>
  <c r="K200" i="11"/>
  <c r="B200" i="11"/>
  <c r="A201" i="3"/>
  <c r="F201" i="3" s="1"/>
  <c r="A201" i="13"/>
  <c r="A201" i="12"/>
  <c r="A201" i="11"/>
  <c r="L201" i="6"/>
  <c r="F200" i="13"/>
  <c r="B200" i="13"/>
  <c r="K200" i="13"/>
  <c r="F200" i="12"/>
  <c r="B200" i="12"/>
  <c r="K200" i="12"/>
  <c r="K201" i="3"/>
  <c r="D201" i="6"/>
  <c r="C201" i="6"/>
  <c r="B202" i="6" s="1"/>
  <c r="A202" i="6" s="1"/>
  <c r="N202" i="6" s="1"/>
  <c r="A202" i="3" l="1"/>
  <c r="A202" i="13"/>
  <c r="A202" i="12"/>
  <c r="A202" i="11"/>
  <c r="L202" i="6"/>
  <c r="F201" i="11"/>
  <c r="B201" i="11"/>
  <c r="K201" i="11"/>
  <c r="K201" i="12"/>
  <c r="F201" i="12"/>
  <c r="B201" i="12"/>
  <c r="B201" i="13"/>
  <c r="K201" i="13"/>
  <c r="F201" i="13"/>
  <c r="K202" i="3"/>
  <c r="F202" i="3"/>
  <c r="C202" i="6"/>
  <c r="B203" i="6" s="1"/>
  <c r="A203" i="6" s="1"/>
  <c r="N203" i="6" s="1"/>
  <c r="D202" i="6"/>
  <c r="B135" i="3"/>
  <c r="K202" i="13" l="1"/>
  <c r="F202" i="13"/>
  <c r="B202" i="13"/>
  <c r="A203" i="3"/>
  <c r="F203" i="3" s="1"/>
  <c r="A203" i="13"/>
  <c r="A203" i="12"/>
  <c r="A203" i="11"/>
  <c r="L203" i="6"/>
  <c r="F202" i="11"/>
  <c r="K202" i="11"/>
  <c r="B202" i="11"/>
  <c r="F202" i="12"/>
  <c r="K202" i="12"/>
  <c r="B202" i="12"/>
  <c r="D203" i="6"/>
  <c r="C203" i="6"/>
  <c r="B204" i="6" s="1"/>
  <c r="A204" i="6" s="1"/>
  <c r="N204" i="6" s="1"/>
  <c r="K203" i="3" l="1"/>
  <c r="K203" i="11"/>
  <c r="B203" i="11"/>
  <c r="F203" i="11"/>
  <c r="F203" i="12"/>
  <c r="K203" i="12"/>
  <c r="B203" i="12"/>
  <c r="K203" i="13"/>
  <c r="F203" i="13"/>
  <c r="B203" i="13"/>
  <c r="A204" i="3"/>
  <c r="F204" i="3" s="1"/>
  <c r="A204" i="13"/>
  <c r="A204" i="12"/>
  <c r="L204" i="6"/>
  <c r="A204" i="11"/>
  <c r="K204" i="3"/>
  <c r="D204" i="6"/>
  <c r="C204" i="6"/>
  <c r="B205" i="6" s="1"/>
  <c r="A205" i="6" s="1"/>
  <c r="N205" i="6" s="1"/>
  <c r="B136" i="3"/>
  <c r="K204" i="11" l="1"/>
  <c r="B204" i="11"/>
  <c r="F204" i="11"/>
  <c r="F204" i="12"/>
  <c r="B204" i="12"/>
  <c r="K204" i="12"/>
  <c r="A205" i="3"/>
  <c r="F205" i="3" s="1"/>
  <c r="A205" i="13"/>
  <c r="A205" i="12"/>
  <c r="A205" i="11"/>
  <c r="L205" i="6"/>
  <c r="F204" i="13"/>
  <c r="K204" i="13"/>
  <c r="B204" i="13"/>
  <c r="C205" i="6"/>
  <c r="B206" i="6" s="1"/>
  <c r="A206" i="6" s="1"/>
  <c r="N206" i="6" s="1"/>
  <c r="D205" i="6"/>
  <c r="K205" i="3" l="1"/>
  <c r="K205" i="11"/>
  <c r="B205" i="11"/>
  <c r="F205" i="11"/>
  <c r="B205" i="12"/>
  <c r="F205" i="12"/>
  <c r="K205" i="12"/>
  <c r="A206" i="3"/>
  <c r="F206" i="3" s="1"/>
  <c r="A206" i="13"/>
  <c r="A206" i="12"/>
  <c r="A206" i="11"/>
  <c r="L206" i="6"/>
  <c r="K205" i="13"/>
  <c r="F205" i="13"/>
  <c r="B205" i="13"/>
  <c r="C206" i="6"/>
  <c r="B207" i="6" s="1"/>
  <c r="A207" i="6" s="1"/>
  <c r="N207" i="6" s="1"/>
  <c r="D206" i="6"/>
  <c r="B137" i="3"/>
  <c r="K206" i="3" l="1"/>
  <c r="F206" i="11"/>
  <c r="B206" i="11"/>
  <c r="K206" i="11"/>
  <c r="F206" i="12"/>
  <c r="B206" i="12"/>
  <c r="K206" i="12"/>
  <c r="A207" i="3"/>
  <c r="K207" i="3" s="1"/>
  <c r="A207" i="13"/>
  <c r="A207" i="12"/>
  <c r="L207" i="6"/>
  <c r="A207" i="11"/>
  <c r="K206" i="13"/>
  <c r="F206" i="13"/>
  <c r="B206" i="13"/>
  <c r="D207" i="6"/>
  <c r="C207" i="6"/>
  <c r="B208" i="6" s="1"/>
  <c r="A208" i="6" s="1"/>
  <c r="N208" i="6" s="1"/>
  <c r="F207" i="3" l="1"/>
  <c r="A208" i="3"/>
  <c r="K208" i="3" s="1"/>
  <c r="A208" i="13"/>
  <c r="L208" i="6"/>
  <c r="A208" i="12"/>
  <c r="A208" i="11"/>
  <c r="B207" i="11"/>
  <c r="K207" i="11"/>
  <c r="F207" i="11"/>
  <c r="F207" i="12"/>
  <c r="B207" i="12"/>
  <c r="K207" i="12"/>
  <c r="K207" i="13"/>
  <c r="F207" i="13"/>
  <c r="B207" i="13"/>
  <c r="F208" i="3"/>
  <c r="D208" i="6"/>
  <c r="C208" i="6"/>
  <c r="B209" i="6" s="1"/>
  <c r="A209" i="6" s="1"/>
  <c r="N209" i="6" s="1"/>
  <c r="B138" i="3"/>
  <c r="K208" i="13" l="1"/>
  <c r="F208" i="13"/>
  <c r="B208" i="13"/>
  <c r="F208" i="11"/>
  <c r="B208" i="11"/>
  <c r="K208" i="11"/>
  <c r="F208" i="12"/>
  <c r="B208" i="12"/>
  <c r="K208" i="12"/>
  <c r="A209" i="3"/>
  <c r="F209" i="3" s="1"/>
  <c r="A209" i="13"/>
  <c r="A209" i="12"/>
  <c r="L209" i="6"/>
  <c r="A209" i="11"/>
  <c r="K209" i="3"/>
  <c r="C209" i="6"/>
  <c r="B210" i="6" s="1"/>
  <c r="A210" i="6" s="1"/>
  <c r="N210" i="6" s="1"/>
  <c r="D209" i="6"/>
  <c r="B139" i="3"/>
  <c r="F209" i="11" l="1"/>
  <c r="B209" i="11"/>
  <c r="K209" i="11"/>
  <c r="A210" i="3"/>
  <c r="F210" i="3" s="1"/>
  <c r="A210" i="13"/>
  <c r="A210" i="12"/>
  <c r="A210" i="11"/>
  <c r="L210" i="6"/>
  <c r="K209" i="12"/>
  <c r="B209" i="12"/>
  <c r="F209" i="12"/>
  <c r="B209" i="13"/>
  <c r="F209" i="13"/>
  <c r="K209" i="13"/>
  <c r="K210" i="3"/>
  <c r="C210" i="6"/>
  <c r="B211" i="6" s="1"/>
  <c r="A211" i="6" s="1"/>
  <c r="N211" i="6" s="1"/>
  <c r="D210" i="6"/>
  <c r="K210" i="11" l="1"/>
  <c r="F210" i="11"/>
  <c r="B210" i="11"/>
  <c r="K210" i="13"/>
  <c r="F210" i="13"/>
  <c r="B210" i="13"/>
  <c r="A211" i="3"/>
  <c r="F211" i="3" s="1"/>
  <c r="A211" i="13"/>
  <c r="A211" i="12"/>
  <c r="A211" i="11"/>
  <c r="L211" i="6"/>
  <c r="F210" i="12"/>
  <c r="B210" i="12"/>
  <c r="K210" i="12"/>
  <c r="D211" i="6"/>
  <c r="C211" i="6"/>
  <c r="B212" i="6" s="1"/>
  <c r="A212" i="6" s="1"/>
  <c r="N212" i="6" s="1"/>
  <c r="B140" i="3"/>
  <c r="K211" i="3" l="1"/>
  <c r="F211" i="12"/>
  <c r="K211" i="12"/>
  <c r="B211" i="12"/>
  <c r="A212" i="3"/>
  <c r="F212" i="3" s="1"/>
  <c r="A212" i="12"/>
  <c r="A212" i="13"/>
  <c r="L212" i="6"/>
  <c r="A212" i="11"/>
  <c r="F211" i="11"/>
  <c r="K211" i="11"/>
  <c r="B211" i="11"/>
  <c r="F211" i="13"/>
  <c r="K211" i="13"/>
  <c r="B211" i="13"/>
  <c r="K212" i="3"/>
  <c r="D212" i="6"/>
  <c r="C212" i="6"/>
  <c r="B213" i="6" s="1"/>
  <c r="A213" i="6" s="1"/>
  <c r="N213" i="6" s="1"/>
  <c r="B141" i="3"/>
  <c r="K212" i="13" l="1"/>
  <c r="F212" i="13"/>
  <c r="B212" i="13"/>
  <c r="F212" i="12"/>
  <c r="K212" i="12"/>
  <c r="B212" i="12"/>
  <c r="A213" i="3"/>
  <c r="F213" i="3" s="1"/>
  <c r="A213" i="13"/>
  <c r="A213" i="12"/>
  <c r="A213" i="11"/>
  <c r="L213" i="6"/>
  <c r="F212" i="11"/>
  <c r="B212" i="11"/>
  <c r="K212" i="11"/>
  <c r="C213" i="6"/>
  <c r="B214" i="6" s="1"/>
  <c r="A214" i="6" s="1"/>
  <c r="N214" i="6" s="1"/>
  <c r="D213" i="6"/>
  <c r="B142" i="3"/>
  <c r="K213" i="3" l="1"/>
  <c r="B213" i="12"/>
  <c r="F213" i="12"/>
  <c r="K213" i="12"/>
  <c r="A214" i="3"/>
  <c r="F214" i="3" s="1"/>
  <c r="A214" i="13"/>
  <c r="A214" i="12"/>
  <c r="L214" i="6"/>
  <c r="A214" i="11"/>
  <c r="K213" i="11"/>
  <c r="F213" i="11"/>
  <c r="B213" i="11"/>
  <c r="F213" i="13"/>
  <c r="K213" i="13"/>
  <c r="B213" i="13"/>
  <c r="K214" i="3"/>
  <c r="D214" i="6"/>
  <c r="C214" i="6"/>
  <c r="B215" i="6" s="1"/>
  <c r="A215" i="6" s="1"/>
  <c r="N215" i="6" s="1"/>
  <c r="B143" i="3"/>
  <c r="A215" i="3" l="1"/>
  <c r="K215" i="3" s="1"/>
  <c r="A215" i="13"/>
  <c r="A215" i="12"/>
  <c r="A215" i="11"/>
  <c r="L215" i="6"/>
  <c r="F214" i="12"/>
  <c r="B214" i="12"/>
  <c r="K214" i="12"/>
  <c r="B214" i="13"/>
  <c r="F214" i="13"/>
  <c r="K214" i="13"/>
  <c r="K214" i="11"/>
  <c r="B214" i="11"/>
  <c r="F214" i="11"/>
  <c r="C215" i="6"/>
  <c r="B216" i="6" s="1"/>
  <c r="A216" i="6" s="1"/>
  <c r="N216" i="6" s="1"/>
  <c r="D215" i="6"/>
  <c r="B144" i="3"/>
  <c r="F215" i="3" l="1"/>
  <c r="A216" i="3"/>
  <c r="A216" i="13"/>
  <c r="A216" i="12"/>
  <c r="A216" i="11"/>
  <c r="L216" i="6"/>
  <c r="F215" i="13"/>
  <c r="K215" i="13"/>
  <c r="B215" i="13"/>
  <c r="F215" i="11"/>
  <c r="K215" i="11"/>
  <c r="B215" i="11"/>
  <c r="F215" i="12"/>
  <c r="K215" i="12"/>
  <c r="B215" i="12"/>
  <c r="K216" i="3"/>
  <c r="F216" i="3"/>
  <c r="D216" i="6"/>
  <c r="C216" i="6"/>
  <c r="B217" i="6" s="1"/>
  <c r="A217" i="6" s="1"/>
  <c r="N217" i="6" s="1"/>
  <c r="F216" i="13" l="1"/>
  <c r="B216" i="13"/>
  <c r="K216" i="13"/>
  <c r="F216" i="11"/>
  <c r="B216" i="11"/>
  <c r="K216" i="11"/>
  <c r="F216" i="12"/>
  <c r="K216" i="12"/>
  <c r="B216" i="12"/>
  <c r="A217" i="3"/>
  <c r="F217" i="3" s="1"/>
  <c r="A217" i="13"/>
  <c r="L217" i="6"/>
  <c r="A217" i="12"/>
  <c r="A217" i="11"/>
  <c r="K217" i="3"/>
  <c r="D217" i="6"/>
  <c r="C217" i="6"/>
  <c r="B218" i="6" s="1"/>
  <c r="A218" i="6" s="1"/>
  <c r="N218" i="6" s="1"/>
  <c r="B145" i="3"/>
  <c r="K217" i="12" l="1"/>
  <c r="F217" i="12"/>
  <c r="B217" i="12"/>
  <c r="A218" i="3"/>
  <c r="F218" i="3" s="1"/>
  <c r="A218" i="13"/>
  <c r="A218" i="12"/>
  <c r="A218" i="11"/>
  <c r="L218" i="6"/>
  <c r="F217" i="11"/>
  <c r="B217" i="11"/>
  <c r="K217" i="11"/>
  <c r="F217" i="13"/>
  <c r="K217" i="13"/>
  <c r="B217" i="13"/>
  <c r="C218" i="6"/>
  <c r="B219" i="6" s="1"/>
  <c r="A219" i="6" s="1"/>
  <c r="N219" i="6" s="1"/>
  <c r="D218" i="6"/>
  <c r="B146" i="3"/>
  <c r="K218" i="3" l="1"/>
  <c r="F218" i="12"/>
  <c r="K218" i="12"/>
  <c r="B218" i="12"/>
  <c r="K218" i="13"/>
  <c r="B218" i="13"/>
  <c r="F218" i="13"/>
  <c r="F218" i="11"/>
  <c r="B218" i="11"/>
  <c r="K218" i="11"/>
  <c r="A219" i="3"/>
  <c r="F219" i="3" s="1"/>
  <c r="A219" i="13"/>
  <c r="A219" i="12"/>
  <c r="A219" i="11"/>
  <c r="L219" i="6"/>
  <c r="K219" i="3"/>
  <c r="D219" i="6"/>
  <c r="C219" i="6"/>
  <c r="B220" i="6" s="1"/>
  <c r="A220" i="6" s="1"/>
  <c r="N220" i="6" s="1"/>
  <c r="A220" i="3" l="1"/>
  <c r="A220" i="13"/>
  <c r="A220" i="12"/>
  <c r="A220" i="11"/>
  <c r="L220" i="6"/>
  <c r="F219" i="12"/>
  <c r="K219" i="12"/>
  <c r="B219" i="12"/>
  <c r="B219" i="13"/>
  <c r="K219" i="13"/>
  <c r="F219" i="13"/>
  <c r="F219" i="11"/>
  <c r="B219" i="11"/>
  <c r="K219" i="11"/>
  <c r="K220" i="3"/>
  <c r="F220" i="3"/>
  <c r="D220" i="6"/>
  <c r="C220" i="6"/>
  <c r="B221" i="6" s="1"/>
  <c r="A221" i="6" s="1"/>
  <c r="N221" i="6" s="1"/>
  <c r="B147" i="3"/>
  <c r="F220" i="13" l="1"/>
  <c r="K220" i="13"/>
  <c r="B220" i="13"/>
  <c r="K220" i="11"/>
  <c r="F220" i="11"/>
  <c r="B220" i="11"/>
  <c r="F220" i="12"/>
  <c r="B220" i="12"/>
  <c r="K220" i="12"/>
  <c r="A221" i="3"/>
  <c r="F221" i="3" s="1"/>
  <c r="A221" i="13"/>
  <c r="A221" i="12"/>
  <c r="L221" i="6"/>
  <c r="A221" i="11"/>
  <c r="C221" i="6"/>
  <c r="B222" i="6" s="1"/>
  <c r="A222" i="6" s="1"/>
  <c r="N222" i="6" s="1"/>
  <c r="D221" i="6"/>
  <c r="K221" i="3" l="1"/>
  <c r="B221" i="11"/>
  <c r="K221" i="11"/>
  <c r="F221" i="11"/>
  <c r="B221" i="12"/>
  <c r="F221" i="12"/>
  <c r="K221" i="12"/>
  <c r="K221" i="13"/>
  <c r="B221" i="13"/>
  <c r="F221" i="13"/>
  <c r="A222" i="3"/>
  <c r="K222" i="3" s="1"/>
  <c r="A222" i="13"/>
  <c r="A222" i="12"/>
  <c r="A222" i="11"/>
  <c r="L222" i="6"/>
  <c r="F222" i="3"/>
  <c r="C222" i="6"/>
  <c r="B223" i="6" s="1"/>
  <c r="A223" i="6" s="1"/>
  <c r="N223" i="6" s="1"/>
  <c r="D222" i="6"/>
  <c r="B148" i="3"/>
  <c r="F222" i="11" l="1"/>
  <c r="B222" i="11"/>
  <c r="K222" i="11"/>
  <c r="F222" i="12"/>
  <c r="B222" i="12"/>
  <c r="K222" i="12"/>
  <c r="A223" i="3"/>
  <c r="F223" i="3" s="1"/>
  <c r="A223" i="13"/>
  <c r="A223" i="12"/>
  <c r="A223" i="11"/>
  <c r="L223" i="6"/>
  <c r="B222" i="13"/>
  <c r="F222" i="13"/>
  <c r="K222" i="13"/>
  <c r="K223" i="3"/>
  <c r="D223" i="6"/>
  <c r="C223" i="6"/>
  <c r="B224" i="6" s="1"/>
  <c r="A224" i="6" s="1"/>
  <c r="N224" i="6" s="1"/>
  <c r="A224" i="3" l="1"/>
  <c r="F224" i="3" s="1"/>
  <c r="A224" i="13"/>
  <c r="A224" i="12"/>
  <c r="L224" i="6"/>
  <c r="A224" i="11"/>
  <c r="F223" i="11"/>
  <c r="K223" i="11"/>
  <c r="B223" i="11"/>
  <c r="F223" i="12"/>
  <c r="B223" i="12"/>
  <c r="K223" i="12"/>
  <c r="F223" i="13"/>
  <c r="B223" i="13"/>
  <c r="K223" i="13"/>
  <c r="K224" i="3"/>
  <c r="D224" i="6"/>
  <c r="C224" i="6"/>
  <c r="B225" i="6" s="1"/>
  <c r="A225" i="6" s="1"/>
  <c r="N225" i="6" s="1"/>
  <c r="B149" i="3"/>
  <c r="B224" i="11" l="1"/>
  <c r="F224" i="11"/>
  <c r="K224" i="11"/>
  <c r="F224" i="12"/>
  <c r="B224" i="12"/>
  <c r="K224" i="12"/>
  <c r="B224" i="13"/>
  <c r="F224" i="13"/>
  <c r="K224" i="13"/>
  <c r="A225" i="3"/>
  <c r="K225" i="3" s="1"/>
  <c r="A225" i="13"/>
  <c r="A225" i="12"/>
  <c r="L225" i="6"/>
  <c r="A225" i="11"/>
  <c r="C225" i="6"/>
  <c r="B226" i="6" s="1"/>
  <c r="A226" i="6" s="1"/>
  <c r="N226" i="6" s="1"/>
  <c r="D225" i="6"/>
  <c r="B150" i="3"/>
  <c r="F225" i="3" l="1"/>
  <c r="K225" i="12"/>
  <c r="F225" i="12"/>
  <c r="B225" i="12"/>
  <c r="F225" i="11"/>
  <c r="B225" i="11"/>
  <c r="K225" i="11"/>
  <c r="A226" i="3"/>
  <c r="F226" i="3" s="1"/>
  <c r="A226" i="13"/>
  <c r="A226" i="12"/>
  <c r="A226" i="11"/>
  <c r="L226" i="6"/>
  <c r="K225" i="13"/>
  <c r="B225" i="13"/>
  <c r="F225" i="13"/>
  <c r="K226" i="3"/>
  <c r="D226" i="6"/>
  <c r="C226" i="6"/>
  <c r="B227" i="6" s="1"/>
  <c r="A227" i="6" s="1"/>
  <c r="N227" i="6" s="1"/>
  <c r="B151" i="3"/>
  <c r="B226" i="12" l="1"/>
  <c r="K226" i="12"/>
  <c r="F226" i="12"/>
  <c r="A227" i="3"/>
  <c r="F227" i="3" s="1"/>
  <c r="A227" i="13"/>
  <c r="A227" i="11"/>
  <c r="L227" i="6"/>
  <c r="A227" i="12"/>
  <c r="B226" i="11"/>
  <c r="F226" i="11"/>
  <c r="K226" i="11"/>
  <c r="F226" i="13"/>
  <c r="K226" i="13"/>
  <c r="B226" i="13"/>
  <c r="C227" i="6"/>
  <c r="B228" i="6" s="1"/>
  <c r="A228" i="6" s="1"/>
  <c r="N228" i="6" s="1"/>
  <c r="D227" i="6"/>
  <c r="B152" i="3"/>
  <c r="K227" i="3" l="1"/>
  <c r="F227" i="11"/>
  <c r="B227" i="11"/>
  <c r="K227" i="11"/>
  <c r="A228" i="3"/>
  <c r="F228" i="3" s="1"/>
  <c r="A228" i="13"/>
  <c r="A228" i="12"/>
  <c r="L228" i="6"/>
  <c r="A228" i="11"/>
  <c r="F227" i="13"/>
  <c r="B227" i="13"/>
  <c r="K227" i="13"/>
  <c r="B227" i="12"/>
  <c r="K227" i="12"/>
  <c r="F227" i="12"/>
  <c r="D228" i="6"/>
  <c r="C228" i="6"/>
  <c r="B229" i="6" s="1"/>
  <c r="A229" i="6" s="1"/>
  <c r="N229" i="6" s="1"/>
  <c r="B153" i="3"/>
  <c r="K228" i="3" l="1"/>
  <c r="B228" i="12"/>
  <c r="F228" i="12"/>
  <c r="K228" i="12"/>
  <c r="K228" i="13"/>
  <c r="F228" i="13"/>
  <c r="B228" i="13"/>
  <c r="A229" i="3"/>
  <c r="F229" i="3" s="1"/>
  <c r="A229" i="13"/>
  <c r="A229" i="12"/>
  <c r="A229" i="11"/>
  <c r="L229" i="6"/>
  <c r="F228" i="11"/>
  <c r="B228" i="11"/>
  <c r="K228" i="11"/>
  <c r="C229" i="6"/>
  <c r="B230" i="6" s="1"/>
  <c r="A230" i="6" s="1"/>
  <c r="N230" i="6" s="1"/>
  <c r="D229" i="6"/>
  <c r="K229" i="3" l="1"/>
  <c r="A230" i="3"/>
  <c r="F230" i="3" s="1"/>
  <c r="A230" i="13"/>
  <c r="A230" i="12"/>
  <c r="A230" i="11"/>
  <c r="L230" i="6"/>
  <c r="B229" i="12"/>
  <c r="K229" i="12"/>
  <c r="F229" i="12"/>
  <c r="F229" i="11"/>
  <c r="B229" i="11"/>
  <c r="K229" i="11"/>
  <c r="K229" i="13"/>
  <c r="B229" i="13"/>
  <c r="F229" i="13"/>
  <c r="K230" i="3"/>
  <c r="D230" i="6"/>
  <c r="C230" i="6"/>
  <c r="B231" i="6" s="1"/>
  <c r="A231" i="6" s="1"/>
  <c r="N231" i="6" s="1"/>
  <c r="B154" i="3"/>
  <c r="K230" i="11" l="1"/>
  <c r="F230" i="11"/>
  <c r="B230" i="11"/>
  <c r="K230" i="13"/>
  <c r="F230" i="13"/>
  <c r="B230" i="13"/>
  <c r="K230" i="12"/>
  <c r="F230" i="12"/>
  <c r="B230" i="12"/>
  <c r="A231" i="3"/>
  <c r="A231" i="13"/>
  <c r="A231" i="12"/>
  <c r="A231" i="11"/>
  <c r="L231" i="6"/>
  <c r="K231" i="3"/>
  <c r="F231" i="3"/>
  <c r="D231" i="6"/>
  <c r="C231" i="6"/>
  <c r="B232" i="6" s="1"/>
  <c r="A232" i="6" s="1"/>
  <c r="N232" i="6" s="1"/>
  <c r="A232" i="3" l="1"/>
  <c r="F232" i="3" s="1"/>
  <c r="A232" i="13"/>
  <c r="A232" i="12"/>
  <c r="L232" i="6"/>
  <c r="A232" i="11"/>
  <c r="F231" i="11"/>
  <c r="B231" i="11"/>
  <c r="K231" i="11"/>
  <c r="F231" i="12"/>
  <c r="K231" i="12"/>
  <c r="B231" i="12"/>
  <c r="F231" i="13"/>
  <c r="K231" i="13"/>
  <c r="B231" i="13"/>
  <c r="K232" i="3"/>
  <c r="D232" i="6"/>
  <c r="C232" i="6"/>
  <c r="B233" i="6" s="1"/>
  <c r="A233" i="6" s="1"/>
  <c r="N233" i="6" s="1"/>
  <c r="B155" i="3"/>
  <c r="F232" i="11" l="1"/>
  <c r="B232" i="11"/>
  <c r="K232" i="11"/>
  <c r="K232" i="13"/>
  <c r="F232" i="13"/>
  <c r="B232" i="13"/>
  <c r="A233" i="3"/>
  <c r="F233" i="3" s="1"/>
  <c r="A233" i="13"/>
  <c r="A233" i="12"/>
  <c r="L233" i="6"/>
  <c r="A233" i="11"/>
  <c r="F232" i="12"/>
  <c r="B232" i="12"/>
  <c r="K232" i="12"/>
  <c r="D233" i="6"/>
  <c r="C233" i="6"/>
  <c r="B234" i="6" s="1"/>
  <c r="A234" i="6" s="1"/>
  <c r="N234" i="6" s="1"/>
  <c r="K233" i="3" l="1"/>
  <c r="F233" i="11"/>
  <c r="B233" i="11"/>
  <c r="K233" i="11"/>
  <c r="A234" i="3"/>
  <c r="F234" i="3" s="1"/>
  <c r="A234" i="13"/>
  <c r="A234" i="12"/>
  <c r="A234" i="11"/>
  <c r="L234" i="6"/>
  <c r="B233" i="12"/>
  <c r="F233" i="12"/>
  <c r="K233" i="12"/>
  <c r="B233" i="13"/>
  <c r="K233" i="13"/>
  <c r="F233" i="13"/>
  <c r="D234" i="6"/>
  <c r="C234" i="6"/>
  <c r="B235" i="6" s="1"/>
  <c r="A235" i="6" s="1"/>
  <c r="N235" i="6" s="1"/>
  <c r="B156" i="3"/>
  <c r="K234" i="3" l="1"/>
  <c r="F234" i="13"/>
  <c r="B234" i="13"/>
  <c r="K234" i="13"/>
  <c r="K234" i="11"/>
  <c r="F234" i="11"/>
  <c r="B234" i="11"/>
  <c r="B234" i="12"/>
  <c r="F234" i="12"/>
  <c r="K234" i="12"/>
  <c r="A235" i="3"/>
  <c r="F235" i="3" s="1"/>
  <c r="A235" i="13"/>
  <c r="A235" i="12"/>
  <c r="A235" i="11"/>
  <c r="L235" i="6"/>
  <c r="K235" i="3"/>
  <c r="D235" i="6"/>
  <c r="C235" i="6"/>
  <c r="B236" i="6" s="1"/>
  <c r="A236" i="6" s="1"/>
  <c r="N236" i="6" s="1"/>
  <c r="B157" i="3"/>
  <c r="F235" i="11" l="1"/>
  <c r="B235" i="11"/>
  <c r="K235" i="11"/>
  <c r="B235" i="12"/>
  <c r="K235" i="12"/>
  <c r="F235" i="12"/>
  <c r="A236" i="3"/>
  <c r="F236" i="3" s="1"/>
  <c r="A236" i="13"/>
  <c r="L236" i="6"/>
  <c r="A236" i="12"/>
  <c r="A236" i="11"/>
  <c r="B235" i="13"/>
  <c r="F235" i="13"/>
  <c r="K235" i="13"/>
  <c r="C236" i="6"/>
  <c r="B237" i="6" s="1"/>
  <c r="A237" i="6" s="1"/>
  <c r="N237" i="6" s="1"/>
  <c r="D236" i="6"/>
  <c r="K236" i="3" l="1"/>
  <c r="B236" i="11"/>
  <c r="F236" i="11"/>
  <c r="K236" i="11"/>
  <c r="F236" i="12"/>
  <c r="K236" i="12"/>
  <c r="B236" i="12"/>
  <c r="A237" i="3"/>
  <c r="F237" i="3" s="1"/>
  <c r="A237" i="13"/>
  <c r="A237" i="12"/>
  <c r="A237" i="11"/>
  <c r="L237" i="6"/>
  <c r="F236" i="13"/>
  <c r="B236" i="13"/>
  <c r="K236" i="13"/>
  <c r="C237" i="6"/>
  <c r="B238" i="6" s="1"/>
  <c r="A238" i="6" s="1"/>
  <c r="N238" i="6" s="1"/>
  <c r="D237" i="6"/>
  <c r="B158" i="3"/>
  <c r="K237" i="3" l="1"/>
  <c r="A238" i="3"/>
  <c r="F238" i="3" s="1"/>
  <c r="A238" i="12"/>
  <c r="A238" i="13"/>
  <c r="A238" i="11"/>
  <c r="L238" i="6"/>
  <c r="F237" i="12"/>
  <c r="B237" i="12"/>
  <c r="K237" i="12"/>
  <c r="B237" i="11"/>
  <c r="K237" i="11"/>
  <c r="F237" i="11"/>
  <c r="B237" i="13"/>
  <c r="F237" i="13"/>
  <c r="K237" i="13"/>
  <c r="K238" i="3"/>
  <c r="D238" i="6"/>
  <c r="C238" i="6"/>
  <c r="B239" i="6" s="1"/>
  <c r="A239" i="6" s="1"/>
  <c r="N239" i="6" s="1"/>
  <c r="B159" i="3"/>
  <c r="K238" i="12" l="1"/>
  <c r="B238" i="12"/>
  <c r="F238" i="12"/>
  <c r="F238" i="11"/>
  <c r="B238" i="11"/>
  <c r="K238" i="11"/>
  <c r="F238" i="13"/>
  <c r="K238" i="13"/>
  <c r="B238" i="13"/>
  <c r="A239" i="3"/>
  <c r="F239" i="3" s="1"/>
  <c r="A239" i="13"/>
  <c r="A239" i="11"/>
  <c r="L239" i="6"/>
  <c r="A239" i="12"/>
  <c r="D239" i="6"/>
  <c r="C239" i="6"/>
  <c r="B240" i="6" s="1"/>
  <c r="A240" i="6" s="1"/>
  <c r="N240" i="6" s="1"/>
  <c r="B160" i="3"/>
  <c r="K239" i="3" l="1"/>
  <c r="B239" i="11"/>
  <c r="K239" i="11"/>
  <c r="F239" i="11"/>
  <c r="A240" i="3"/>
  <c r="F240" i="3" s="1"/>
  <c r="A240" i="13"/>
  <c r="A240" i="12"/>
  <c r="L240" i="6"/>
  <c r="A240" i="11"/>
  <c r="F239" i="12"/>
  <c r="K239" i="12"/>
  <c r="B239" i="12"/>
  <c r="B239" i="13"/>
  <c r="F239" i="13"/>
  <c r="K239" i="13"/>
  <c r="D240" i="6"/>
  <c r="C240" i="6"/>
  <c r="B241" i="6" s="1"/>
  <c r="A241" i="6" s="1"/>
  <c r="N241" i="6" s="1"/>
  <c r="K240" i="3" l="1"/>
  <c r="K240" i="12"/>
  <c r="F240" i="12"/>
  <c r="B240" i="12"/>
  <c r="A241" i="3"/>
  <c r="F241" i="3" s="1"/>
  <c r="A241" i="13"/>
  <c r="A241" i="12"/>
  <c r="L241" i="6"/>
  <c r="A241" i="11"/>
  <c r="B240" i="13"/>
  <c r="F240" i="13"/>
  <c r="K240" i="13"/>
  <c r="B240" i="11"/>
  <c r="K240" i="11"/>
  <c r="F240" i="11"/>
  <c r="D241" i="6"/>
  <c r="C241" i="6"/>
  <c r="B242" i="6" s="1"/>
  <c r="A242" i="6" s="1"/>
  <c r="N242" i="6" s="1"/>
  <c r="B161" i="3"/>
  <c r="K241" i="3" l="1"/>
  <c r="F241" i="12"/>
  <c r="K241" i="12"/>
  <c r="B241" i="12"/>
  <c r="F241" i="13"/>
  <c r="K241" i="13"/>
  <c r="B241" i="13"/>
  <c r="A242" i="3"/>
  <c r="F242" i="3" s="1"/>
  <c r="A242" i="12"/>
  <c r="A242" i="13"/>
  <c r="A242" i="11"/>
  <c r="L242" i="6"/>
  <c r="F241" i="11"/>
  <c r="B241" i="11"/>
  <c r="K241" i="11"/>
  <c r="K242" i="3"/>
  <c r="D242" i="6"/>
  <c r="C242" i="6"/>
  <c r="B243" i="6" s="1"/>
  <c r="A243" i="6" s="1"/>
  <c r="N243" i="6" s="1"/>
  <c r="B162" i="3"/>
  <c r="A243" i="3" l="1"/>
  <c r="F243" i="3" s="1"/>
  <c r="A243" i="13"/>
  <c r="A243" i="11"/>
  <c r="A243" i="12"/>
  <c r="L243" i="6"/>
  <c r="K242" i="11"/>
  <c r="B242" i="11"/>
  <c r="F242" i="11"/>
  <c r="F242" i="13"/>
  <c r="K242" i="13"/>
  <c r="B242" i="13"/>
  <c r="K242" i="12"/>
  <c r="F242" i="12"/>
  <c r="B242" i="12"/>
  <c r="K243" i="3"/>
  <c r="C243" i="6"/>
  <c r="B244" i="6" s="1"/>
  <c r="A244" i="6" s="1"/>
  <c r="N244" i="6" s="1"/>
  <c r="D243" i="6"/>
  <c r="B163" i="3"/>
  <c r="F243" i="13" l="1"/>
  <c r="K243" i="13"/>
  <c r="B243" i="13"/>
  <c r="B243" i="12"/>
  <c r="K243" i="12"/>
  <c r="F243" i="12"/>
  <c r="F243" i="11"/>
  <c r="K243" i="11"/>
  <c r="B243" i="11"/>
  <c r="A244" i="3"/>
  <c r="F244" i="3" s="1"/>
  <c r="A244" i="13"/>
  <c r="A244" i="12"/>
  <c r="A244" i="11"/>
  <c r="L244" i="6"/>
  <c r="C244" i="6"/>
  <c r="B245" i="6" s="1"/>
  <c r="A245" i="6" s="1"/>
  <c r="N245" i="6" s="1"/>
  <c r="D244" i="6"/>
  <c r="B164" i="3"/>
  <c r="K244" i="3" l="1"/>
  <c r="K244" i="11"/>
  <c r="F244" i="11"/>
  <c r="B244" i="11"/>
  <c r="B244" i="13"/>
  <c r="K244" i="13"/>
  <c r="F244" i="13"/>
  <c r="A245" i="3"/>
  <c r="K245" i="3" s="1"/>
  <c r="A245" i="13"/>
  <c r="A245" i="12"/>
  <c r="L245" i="6"/>
  <c r="A245" i="11"/>
  <c r="K244" i="12"/>
  <c r="B244" i="12"/>
  <c r="F244" i="12"/>
  <c r="D245" i="6"/>
  <c r="C245" i="6"/>
  <c r="B246" i="6" s="1"/>
  <c r="A246" i="6" s="1"/>
  <c r="N246" i="6" s="1"/>
  <c r="B165" i="3"/>
  <c r="F245" i="3" l="1"/>
  <c r="K245" i="11"/>
  <c r="F245" i="11"/>
  <c r="B245" i="11"/>
  <c r="B245" i="12"/>
  <c r="F245" i="12"/>
  <c r="K245" i="12"/>
  <c r="A246" i="3"/>
  <c r="F246" i="3" s="1"/>
  <c r="A246" i="13"/>
  <c r="A246" i="12"/>
  <c r="A246" i="11"/>
  <c r="L246" i="6"/>
  <c r="K245" i="13"/>
  <c r="F245" i="13"/>
  <c r="B245" i="13"/>
  <c r="D246" i="6"/>
  <c r="C246" i="6"/>
  <c r="B247" i="6" s="1"/>
  <c r="A247" i="6" s="1"/>
  <c r="N247" i="6" s="1"/>
  <c r="B166" i="3"/>
  <c r="K246" i="3" l="1"/>
  <c r="B246" i="12"/>
  <c r="F246" i="12"/>
  <c r="K246" i="12"/>
  <c r="A247" i="3"/>
  <c r="F247" i="3" s="1"/>
  <c r="A247" i="13"/>
  <c r="A247" i="12"/>
  <c r="L247" i="6"/>
  <c r="A247" i="11"/>
  <c r="F246" i="11"/>
  <c r="K246" i="11"/>
  <c r="B246" i="11"/>
  <c r="F246" i="13"/>
  <c r="B246" i="13"/>
  <c r="K246" i="13"/>
  <c r="K247" i="3"/>
  <c r="D247" i="6"/>
  <c r="C247" i="6"/>
  <c r="B248" i="6" s="1"/>
  <c r="A248" i="6" s="1"/>
  <c r="N248" i="6" s="1"/>
  <c r="B167" i="3"/>
  <c r="F247" i="12" l="1"/>
  <c r="B247" i="12"/>
  <c r="K247" i="12"/>
  <c r="A248" i="3"/>
  <c r="F248" i="3" s="1"/>
  <c r="A248" i="13"/>
  <c r="A248" i="11"/>
  <c r="A248" i="12"/>
  <c r="L248" i="6"/>
  <c r="K247" i="13"/>
  <c r="F247" i="13"/>
  <c r="B247" i="13"/>
  <c r="F247" i="11"/>
  <c r="K247" i="11"/>
  <c r="B247" i="11"/>
  <c r="K248" i="3"/>
  <c r="C248" i="6"/>
  <c r="B249" i="6" s="1"/>
  <c r="A249" i="6" s="1"/>
  <c r="N249" i="6" s="1"/>
  <c r="D248" i="6"/>
  <c r="B168" i="3"/>
  <c r="K248" i="12" l="1"/>
  <c r="F248" i="12"/>
  <c r="B248" i="12"/>
  <c r="F248" i="11"/>
  <c r="B248" i="11"/>
  <c r="K248" i="11"/>
  <c r="K248" i="13"/>
  <c r="F248" i="13"/>
  <c r="B248" i="13"/>
  <c r="A249" i="3"/>
  <c r="A249" i="12"/>
  <c r="A249" i="13"/>
  <c r="L249" i="6"/>
  <c r="A249" i="11"/>
  <c r="K249" i="3"/>
  <c r="F249" i="3"/>
  <c r="D249" i="6"/>
  <c r="C249" i="6"/>
  <c r="B250" i="6" s="1"/>
  <c r="A250" i="6" s="1"/>
  <c r="N250" i="6" s="1"/>
  <c r="B169" i="3"/>
  <c r="A250" i="3" l="1"/>
  <c r="F250" i="3" s="1"/>
  <c r="A250" i="13"/>
  <c r="A250" i="12"/>
  <c r="A250" i="11"/>
  <c r="L250" i="6"/>
  <c r="B249" i="13"/>
  <c r="F249" i="13"/>
  <c r="K249" i="13"/>
  <c r="F249" i="12"/>
  <c r="B249" i="12"/>
  <c r="K249" i="12"/>
  <c r="F249" i="11"/>
  <c r="B249" i="11"/>
  <c r="K249" i="11"/>
  <c r="K250" i="3"/>
  <c r="C250" i="6"/>
  <c r="B251" i="6" s="1"/>
  <c r="A251" i="6" s="1"/>
  <c r="N251" i="6" s="1"/>
  <c r="D250" i="6"/>
  <c r="B170" i="3"/>
  <c r="F250" i="11" l="1"/>
  <c r="K250" i="11"/>
  <c r="B250" i="11"/>
  <c r="F250" i="13"/>
  <c r="K250" i="13"/>
  <c r="B250" i="13"/>
  <c r="A251" i="3"/>
  <c r="F251" i="3" s="1"/>
  <c r="A251" i="13"/>
  <c r="A251" i="11"/>
  <c r="L251" i="6"/>
  <c r="A251" i="12"/>
  <c r="B250" i="12"/>
  <c r="K250" i="12"/>
  <c r="F250" i="12"/>
  <c r="C251" i="6"/>
  <c r="B252" i="6" s="1"/>
  <c r="A252" i="6" s="1"/>
  <c r="N252" i="6" s="1"/>
  <c r="D251" i="6"/>
  <c r="K251" i="12" l="1"/>
  <c r="F251" i="12"/>
  <c r="B251" i="12"/>
  <c r="K251" i="3"/>
  <c r="F251" i="11"/>
  <c r="K251" i="11"/>
  <c r="B251" i="11"/>
  <c r="A252" i="3"/>
  <c r="K252" i="3" s="1"/>
  <c r="A252" i="13"/>
  <c r="A252" i="12"/>
  <c r="L252" i="6"/>
  <c r="A252" i="11"/>
  <c r="B251" i="13"/>
  <c r="F251" i="13"/>
  <c r="K251" i="13"/>
  <c r="D252" i="6"/>
  <c r="C252" i="6"/>
  <c r="B253" i="6" s="1"/>
  <c r="A253" i="6" s="1"/>
  <c r="N253" i="6" s="1"/>
  <c r="B171" i="3"/>
  <c r="F252" i="11" l="1"/>
  <c r="K252" i="11"/>
  <c r="B252" i="11"/>
  <c r="B252" i="12"/>
  <c r="F252" i="12"/>
  <c r="K252" i="12"/>
  <c r="F252" i="3"/>
  <c r="K252" i="13"/>
  <c r="F252" i="13"/>
  <c r="B252" i="13"/>
  <c r="A253" i="3"/>
  <c r="K253" i="3" s="1"/>
  <c r="A253" i="13"/>
  <c r="A253" i="12"/>
  <c r="A253" i="11"/>
  <c r="L253" i="6"/>
  <c r="D253" i="6"/>
  <c r="C253" i="6"/>
  <c r="B254" i="6" s="1"/>
  <c r="A254" i="6" s="1"/>
  <c r="N254" i="6" s="1"/>
  <c r="B172" i="3"/>
  <c r="B253" i="11" l="1"/>
  <c r="F253" i="11"/>
  <c r="K253" i="11"/>
  <c r="B253" i="13"/>
  <c r="F253" i="13"/>
  <c r="K253" i="13"/>
  <c r="A254" i="3"/>
  <c r="K254" i="3" s="1"/>
  <c r="A254" i="13"/>
  <c r="A254" i="12"/>
  <c r="A254" i="11"/>
  <c r="L254" i="6"/>
  <c r="F253" i="3"/>
  <c r="F253" i="12"/>
  <c r="B253" i="12"/>
  <c r="K253" i="12"/>
  <c r="D254" i="6"/>
  <c r="C254" i="6"/>
  <c r="B255" i="6" s="1"/>
  <c r="A255" i="6" s="1"/>
  <c r="N255" i="6" s="1"/>
  <c r="B173" i="3"/>
  <c r="A255" i="3" l="1"/>
  <c r="A255" i="13"/>
  <c r="A255" i="12"/>
  <c r="L255" i="6"/>
  <c r="A255" i="11"/>
  <c r="F254" i="11"/>
  <c r="B254" i="11"/>
  <c r="K254" i="11"/>
  <c r="F254" i="3"/>
  <c r="F254" i="12"/>
  <c r="B254" i="12"/>
  <c r="K254" i="12"/>
  <c r="F254" i="13"/>
  <c r="B254" i="13"/>
  <c r="K254" i="13"/>
  <c r="K255" i="3"/>
  <c r="F255" i="3"/>
  <c r="D255" i="6"/>
  <c r="C255" i="6"/>
  <c r="B256" i="6" s="1"/>
  <c r="A256" i="6" s="1"/>
  <c r="N256" i="6" s="1"/>
  <c r="B174" i="3"/>
  <c r="B255" i="11" l="1"/>
  <c r="K255" i="11"/>
  <c r="F255" i="11"/>
  <c r="F255" i="13"/>
  <c r="B255" i="13"/>
  <c r="K255" i="13"/>
  <c r="K255" i="12"/>
  <c r="F255" i="12"/>
  <c r="B255" i="12"/>
  <c r="A256" i="3"/>
  <c r="F256" i="3" s="1"/>
  <c r="A256" i="13"/>
  <c r="A256" i="12"/>
  <c r="L256" i="6"/>
  <c r="A256" i="11"/>
  <c r="K256" i="3"/>
  <c r="C256" i="6"/>
  <c r="B257" i="6" s="1"/>
  <c r="A257" i="6" s="1"/>
  <c r="N257" i="6" s="1"/>
  <c r="D256" i="6"/>
  <c r="B175" i="3"/>
  <c r="B256" i="11" l="1"/>
  <c r="K256" i="11"/>
  <c r="F256" i="11"/>
  <c r="F256" i="13"/>
  <c r="B256" i="13"/>
  <c r="K256" i="13"/>
  <c r="B256" i="12"/>
  <c r="F256" i="12"/>
  <c r="K256" i="12"/>
  <c r="A257" i="3"/>
  <c r="F257" i="3" s="1"/>
  <c r="A257" i="13"/>
  <c r="A257" i="12"/>
  <c r="L257" i="6"/>
  <c r="A257" i="11"/>
  <c r="K257" i="3"/>
  <c r="C257" i="6"/>
  <c r="B258" i="6" s="1"/>
  <c r="A258" i="6" s="1"/>
  <c r="N258" i="6" s="1"/>
  <c r="D257" i="6"/>
  <c r="B176" i="3"/>
  <c r="K257" i="11" l="1"/>
  <c r="B257" i="11"/>
  <c r="F257" i="11"/>
  <c r="A258" i="3"/>
  <c r="K258" i="3" s="1"/>
  <c r="A258" i="13"/>
  <c r="A258" i="12"/>
  <c r="A258" i="11"/>
  <c r="L258" i="6"/>
  <c r="K257" i="12"/>
  <c r="B257" i="12"/>
  <c r="F257" i="12"/>
  <c r="B257" i="13"/>
  <c r="K257" i="13"/>
  <c r="F257" i="13"/>
  <c r="D258" i="6"/>
  <c r="C258" i="6"/>
  <c r="B259" i="6" s="1"/>
  <c r="A259" i="6" s="1"/>
  <c r="N259" i="6" s="1"/>
  <c r="B177" i="3"/>
  <c r="F258" i="3" l="1"/>
  <c r="K258" i="13"/>
  <c r="B258" i="13"/>
  <c r="F258" i="13"/>
  <c r="B258" i="12"/>
  <c r="F258" i="12"/>
  <c r="K258" i="12"/>
  <c r="F258" i="11"/>
  <c r="K258" i="11"/>
  <c r="B258" i="11"/>
  <c r="A259" i="3"/>
  <c r="F259" i="3" s="1"/>
  <c r="A259" i="13"/>
  <c r="A259" i="12"/>
  <c r="A259" i="11"/>
  <c r="L259" i="6"/>
  <c r="K259" i="3"/>
  <c r="C259" i="6"/>
  <c r="B260" i="6" s="1"/>
  <c r="A260" i="6" s="1"/>
  <c r="N260" i="6" s="1"/>
  <c r="D259" i="6"/>
  <c r="B178" i="3"/>
  <c r="B259" i="11" l="1"/>
  <c r="K259" i="11"/>
  <c r="F259" i="11"/>
  <c r="A260" i="3"/>
  <c r="F260" i="3" s="1"/>
  <c r="A260" i="13"/>
  <c r="A260" i="12"/>
  <c r="L260" i="6"/>
  <c r="A260" i="11"/>
  <c r="K259" i="12"/>
  <c r="B259" i="12"/>
  <c r="F259" i="12"/>
  <c r="K259" i="13"/>
  <c r="B259" i="13"/>
  <c r="F259" i="13"/>
  <c r="D260" i="6"/>
  <c r="C260" i="6"/>
  <c r="B261" i="6" s="1"/>
  <c r="A261" i="6" s="1"/>
  <c r="N261" i="6" s="1"/>
  <c r="K260" i="3" l="1"/>
  <c r="F260" i="12"/>
  <c r="K260" i="12"/>
  <c r="B260" i="12"/>
  <c r="F260" i="13"/>
  <c r="K260" i="13"/>
  <c r="B260" i="13"/>
  <c r="A261" i="3"/>
  <c r="F261" i="3" s="1"/>
  <c r="A261" i="13"/>
  <c r="A261" i="12"/>
  <c r="A261" i="11"/>
  <c r="L261" i="6"/>
  <c r="B260" i="11"/>
  <c r="F260" i="11"/>
  <c r="K260" i="11"/>
  <c r="K261" i="3"/>
  <c r="D261" i="6"/>
  <c r="C261" i="6"/>
  <c r="B262" i="6" s="1"/>
  <c r="A262" i="6" s="1"/>
  <c r="N262" i="6" s="1"/>
  <c r="B179" i="3"/>
  <c r="A262" i="3" l="1"/>
  <c r="K262" i="3" s="1"/>
  <c r="A262" i="13"/>
  <c r="A262" i="12"/>
  <c r="A262" i="11"/>
  <c r="L262" i="6"/>
  <c r="K261" i="11"/>
  <c r="B261" i="11"/>
  <c r="F261" i="11"/>
  <c r="B261" i="12"/>
  <c r="F261" i="12"/>
  <c r="K261" i="12"/>
  <c r="K261" i="13"/>
  <c r="F261" i="13"/>
  <c r="B261" i="13"/>
  <c r="F262" i="3"/>
  <c r="D262" i="6"/>
  <c r="C262" i="6"/>
  <c r="B263" i="6" s="1"/>
  <c r="A263" i="6" s="1"/>
  <c r="N263" i="6" s="1"/>
  <c r="A263" i="3" l="1"/>
  <c r="F263" i="3" s="1"/>
  <c r="A263" i="13"/>
  <c r="A263" i="12"/>
  <c r="L263" i="6"/>
  <c r="A263" i="11"/>
  <c r="K262" i="13"/>
  <c r="B262" i="13"/>
  <c r="F262" i="13"/>
  <c r="F262" i="11"/>
  <c r="B262" i="11"/>
  <c r="K262" i="11"/>
  <c r="K262" i="12"/>
  <c r="B262" i="12"/>
  <c r="F262" i="12"/>
  <c r="K263" i="3"/>
  <c r="D263" i="6"/>
  <c r="C263" i="6"/>
  <c r="B264" i="6" s="1"/>
  <c r="A264" i="6" s="1"/>
  <c r="N264" i="6" s="1"/>
  <c r="B180" i="3"/>
  <c r="F263" i="13" l="1"/>
  <c r="K263" i="13"/>
  <c r="B263" i="13"/>
  <c r="F263" i="11"/>
  <c r="K263" i="11"/>
  <c r="B263" i="11"/>
  <c r="F263" i="12"/>
  <c r="K263" i="12"/>
  <c r="B263" i="12"/>
  <c r="A264" i="3"/>
  <c r="F264" i="3" s="1"/>
  <c r="A264" i="13"/>
  <c r="L264" i="6"/>
  <c r="A264" i="12"/>
  <c r="A264" i="11"/>
  <c r="C264" i="6"/>
  <c r="B265" i="6" s="1"/>
  <c r="A265" i="6" s="1"/>
  <c r="N265" i="6" s="1"/>
  <c r="D264" i="6"/>
  <c r="K264" i="3" l="1"/>
  <c r="K264" i="12"/>
  <c r="F264" i="12"/>
  <c r="B264" i="12"/>
  <c r="A265" i="3"/>
  <c r="F265" i="3" s="1"/>
  <c r="A265" i="13"/>
  <c r="A265" i="12"/>
  <c r="L265" i="6"/>
  <c r="A265" i="11"/>
  <c r="B264" i="11"/>
  <c r="K264" i="11"/>
  <c r="F264" i="11"/>
  <c r="K264" i="13"/>
  <c r="F264" i="13"/>
  <c r="B264" i="13"/>
  <c r="K265" i="3"/>
  <c r="C265" i="6"/>
  <c r="B266" i="6" s="1"/>
  <c r="A266" i="6" s="1"/>
  <c r="N266" i="6" s="1"/>
  <c r="D265" i="6"/>
  <c r="B181" i="3"/>
  <c r="A266" i="3" l="1"/>
  <c r="A266" i="13"/>
  <c r="A266" i="12"/>
  <c r="A266" i="11"/>
  <c r="L266" i="6"/>
  <c r="K265" i="12"/>
  <c r="F265" i="12"/>
  <c r="B265" i="12"/>
  <c r="K265" i="13"/>
  <c r="F265" i="13"/>
  <c r="B265" i="13"/>
  <c r="K265" i="11"/>
  <c r="F265" i="11"/>
  <c r="B265" i="11"/>
  <c r="K266" i="3"/>
  <c r="F266" i="3"/>
  <c r="D266" i="6"/>
  <c r="C266" i="6"/>
  <c r="B267" i="6" s="1"/>
  <c r="A267" i="6" s="1"/>
  <c r="N267" i="6" s="1"/>
  <c r="B182" i="3"/>
  <c r="A267" i="3" l="1"/>
  <c r="A267" i="13"/>
  <c r="A267" i="12"/>
  <c r="A267" i="11"/>
  <c r="L267" i="6"/>
  <c r="K266" i="13"/>
  <c r="F266" i="13"/>
  <c r="B266" i="13"/>
  <c r="K266" i="11"/>
  <c r="B266" i="11"/>
  <c r="F266" i="11"/>
  <c r="K266" i="12"/>
  <c r="F266" i="12"/>
  <c r="B266" i="12"/>
  <c r="K267" i="3"/>
  <c r="F267" i="3"/>
  <c r="C267" i="6"/>
  <c r="B268" i="6" s="1"/>
  <c r="A268" i="6" s="1"/>
  <c r="N268" i="6" s="1"/>
  <c r="D267" i="6"/>
  <c r="B183" i="3"/>
  <c r="F267" i="12" l="1"/>
  <c r="B267" i="12"/>
  <c r="K267" i="12"/>
  <c r="B267" i="13"/>
  <c r="K267" i="13"/>
  <c r="F267" i="13"/>
  <c r="A268" i="3"/>
  <c r="F268" i="3" s="1"/>
  <c r="A268" i="13"/>
  <c r="A268" i="12"/>
  <c r="A268" i="11"/>
  <c r="L268" i="6"/>
  <c r="B267" i="11"/>
  <c r="F267" i="11"/>
  <c r="K267" i="11"/>
  <c r="D268" i="6"/>
  <c r="C268" i="6"/>
  <c r="B269" i="6" s="1"/>
  <c r="A269" i="6" s="1"/>
  <c r="N269" i="6" s="1"/>
  <c r="B184" i="3"/>
  <c r="K268" i="3" l="1"/>
  <c r="A269" i="3"/>
  <c r="A269" i="13"/>
  <c r="A269" i="12"/>
  <c r="A269" i="11"/>
  <c r="L269" i="6"/>
  <c r="K268" i="11"/>
  <c r="B268" i="11"/>
  <c r="F268" i="11"/>
  <c r="B268" i="12"/>
  <c r="F268" i="12"/>
  <c r="K268" i="12"/>
  <c r="F268" i="13"/>
  <c r="K268" i="13"/>
  <c r="B268" i="13"/>
  <c r="K269" i="3"/>
  <c r="F269" i="3"/>
  <c r="D269" i="6"/>
  <c r="C269" i="6"/>
  <c r="B270" i="6" s="1"/>
  <c r="A270" i="6" s="1"/>
  <c r="N270" i="6" s="1"/>
  <c r="B185" i="3"/>
  <c r="B269" i="12" l="1"/>
  <c r="F269" i="12"/>
  <c r="K269" i="12"/>
  <c r="K269" i="13"/>
  <c r="B269" i="13"/>
  <c r="F269" i="13"/>
  <c r="K269" i="11"/>
  <c r="B269" i="11"/>
  <c r="F269" i="11"/>
  <c r="A270" i="3"/>
  <c r="F270" i="3" s="1"/>
  <c r="A270" i="13"/>
  <c r="A270" i="12"/>
  <c r="A270" i="11"/>
  <c r="L270" i="6"/>
  <c r="K270" i="3"/>
  <c r="D270" i="6"/>
  <c r="C270" i="6"/>
  <c r="B271" i="6" s="1"/>
  <c r="A271" i="6" s="1"/>
  <c r="N271" i="6" s="1"/>
  <c r="F270" i="11" l="1"/>
  <c r="B270" i="11"/>
  <c r="K270" i="11"/>
  <c r="A271" i="3"/>
  <c r="F271" i="3" s="1"/>
  <c r="A271" i="13"/>
  <c r="A271" i="12"/>
  <c r="L271" i="6"/>
  <c r="A271" i="11"/>
  <c r="K270" i="12"/>
  <c r="B270" i="12"/>
  <c r="F270" i="12"/>
  <c r="B270" i="13"/>
  <c r="K270" i="13"/>
  <c r="F270" i="13"/>
  <c r="D271" i="6"/>
  <c r="C271" i="6"/>
  <c r="B272" i="6" s="1"/>
  <c r="A272" i="6" s="1"/>
  <c r="N272" i="6" s="1"/>
  <c r="B186" i="3"/>
  <c r="K271" i="3" l="1"/>
  <c r="K271" i="13"/>
  <c r="F271" i="13"/>
  <c r="B271" i="13"/>
  <c r="A272" i="3"/>
  <c r="F272" i="3" s="1"/>
  <c r="A272" i="13"/>
  <c r="A272" i="12"/>
  <c r="L272" i="6"/>
  <c r="A272" i="11"/>
  <c r="K271" i="12"/>
  <c r="F271" i="12"/>
  <c r="B271" i="12"/>
  <c r="F271" i="11"/>
  <c r="B271" i="11"/>
  <c r="K271" i="11"/>
  <c r="C272" i="6"/>
  <c r="B273" i="6" s="1"/>
  <c r="A273" i="6" s="1"/>
  <c r="N273" i="6" s="1"/>
  <c r="D272" i="6"/>
  <c r="K272" i="3" l="1"/>
  <c r="A273" i="3"/>
  <c r="A273" i="13"/>
  <c r="A273" i="11"/>
  <c r="A273" i="12"/>
  <c r="L273" i="6"/>
  <c r="F272" i="12"/>
  <c r="B272" i="12"/>
  <c r="K272" i="12"/>
  <c r="F272" i="13"/>
  <c r="K272" i="13"/>
  <c r="B272" i="13"/>
  <c r="K272" i="11"/>
  <c r="B272" i="11"/>
  <c r="F272" i="11"/>
  <c r="K273" i="3"/>
  <c r="F273" i="3"/>
  <c r="C273" i="6"/>
  <c r="B274" i="6" s="1"/>
  <c r="A274" i="6" s="1"/>
  <c r="N274" i="6" s="1"/>
  <c r="D273" i="6"/>
  <c r="B187" i="3"/>
  <c r="A274" i="3" l="1"/>
  <c r="A274" i="13"/>
  <c r="A274" i="12"/>
  <c r="A274" i="11"/>
  <c r="L274" i="6"/>
  <c r="F273" i="11"/>
  <c r="K273" i="11"/>
  <c r="B273" i="11"/>
  <c r="B273" i="12"/>
  <c r="K273" i="12"/>
  <c r="F273" i="12"/>
  <c r="B273" i="13"/>
  <c r="K273" i="13"/>
  <c r="F273" i="13"/>
  <c r="K274" i="3"/>
  <c r="F274" i="3"/>
  <c r="C274" i="6"/>
  <c r="B275" i="6" s="1"/>
  <c r="A275" i="6" s="1"/>
  <c r="N275" i="6" s="1"/>
  <c r="D274" i="6"/>
  <c r="A275" i="3" l="1"/>
  <c r="A275" i="12"/>
  <c r="A275" i="13"/>
  <c r="A275" i="11"/>
  <c r="L275" i="6"/>
  <c r="F274" i="11"/>
  <c r="K274" i="11"/>
  <c r="B274" i="11"/>
  <c r="B274" i="12"/>
  <c r="F274" i="12"/>
  <c r="K274" i="12"/>
  <c r="B274" i="13"/>
  <c r="K274" i="13"/>
  <c r="F274" i="13"/>
  <c r="K275" i="3"/>
  <c r="F275" i="3"/>
  <c r="C275" i="6"/>
  <c r="B276" i="6" s="1"/>
  <c r="A276" i="6" s="1"/>
  <c r="N276" i="6" s="1"/>
  <c r="D275" i="6"/>
  <c r="B188" i="3"/>
  <c r="F275" i="11" l="1"/>
  <c r="B275" i="11"/>
  <c r="K275" i="11"/>
  <c r="K275" i="13"/>
  <c r="F275" i="13"/>
  <c r="B275" i="13"/>
  <c r="F275" i="12"/>
  <c r="K275" i="12"/>
  <c r="B275" i="12"/>
  <c r="A276" i="3"/>
  <c r="F276" i="3" s="1"/>
  <c r="A276" i="13"/>
  <c r="A276" i="12"/>
  <c r="L276" i="6"/>
  <c r="A276" i="11"/>
  <c r="D276" i="6"/>
  <c r="C276" i="6"/>
  <c r="B277" i="6" s="1"/>
  <c r="A277" i="6" s="1"/>
  <c r="N277" i="6" s="1"/>
  <c r="B189" i="3"/>
  <c r="K276" i="3" l="1"/>
  <c r="F276" i="13"/>
  <c r="K276" i="13"/>
  <c r="B276" i="13"/>
  <c r="F276" i="11"/>
  <c r="B276" i="11"/>
  <c r="K276" i="11"/>
  <c r="K276" i="12"/>
  <c r="F276" i="12"/>
  <c r="B276" i="12"/>
  <c r="A277" i="3"/>
  <c r="F277" i="3" s="1"/>
  <c r="A277" i="13"/>
  <c r="A277" i="12"/>
  <c r="A277" i="11"/>
  <c r="L277" i="6"/>
  <c r="K277" i="3"/>
  <c r="D277" i="6"/>
  <c r="C277" i="6"/>
  <c r="B278" i="6" s="1"/>
  <c r="A278" i="6" s="1"/>
  <c r="N278" i="6" s="1"/>
  <c r="B277" i="12" l="1"/>
  <c r="F277" i="12"/>
  <c r="K277" i="12"/>
  <c r="K277" i="11"/>
  <c r="F277" i="11"/>
  <c r="B277" i="11"/>
  <c r="A278" i="3"/>
  <c r="F278" i="3" s="1"/>
  <c r="A278" i="13"/>
  <c r="A278" i="12"/>
  <c r="A278" i="11"/>
  <c r="L278" i="6"/>
  <c r="F277" i="13"/>
  <c r="B277" i="13"/>
  <c r="K277" i="13"/>
  <c r="D278" i="6"/>
  <c r="C278" i="6"/>
  <c r="B279" i="6" s="1"/>
  <c r="A279" i="6" s="1"/>
  <c r="N279" i="6" s="1"/>
  <c r="B190" i="3"/>
  <c r="K278" i="3" l="1"/>
  <c r="A279" i="3"/>
  <c r="A279" i="13"/>
  <c r="L279" i="6"/>
  <c r="A279" i="11"/>
  <c r="A279" i="12"/>
  <c r="K278" i="12"/>
  <c r="F278" i="12"/>
  <c r="B278" i="12"/>
  <c r="F278" i="11"/>
  <c r="B278" i="11"/>
  <c r="K278" i="11"/>
  <c r="K278" i="13"/>
  <c r="B278" i="13"/>
  <c r="F278" i="13"/>
  <c r="K279" i="3"/>
  <c r="F279" i="3"/>
  <c r="C279" i="6"/>
  <c r="B280" i="6" s="1"/>
  <c r="A280" i="6" s="1"/>
  <c r="N280" i="6" s="1"/>
  <c r="D279" i="6"/>
  <c r="B191" i="3"/>
  <c r="F279" i="12" l="1"/>
  <c r="B279" i="12"/>
  <c r="K279" i="12"/>
  <c r="K279" i="13"/>
  <c r="B279" i="13"/>
  <c r="F279" i="13"/>
  <c r="F279" i="11"/>
  <c r="B279" i="11"/>
  <c r="K279" i="11"/>
  <c r="A280" i="3"/>
  <c r="F280" i="3" s="1"/>
  <c r="A280" i="13"/>
  <c r="L280" i="6"/>
  <c r="A280" i="11"/>
  <c r="A280" i="12"/>
  <c r="D280" i="6"/>
  <c r="C280" i="6"/>
  <c r="B281" i="6" s="1"/>
  <c r="A281" i="6" s="1"/>
  <c r="N281" i="6" s="1"/>
  <c r="B192" i="3"/>
  <c r="K280" i="3" l="1"/>
  <c r="B280" i="12"/>
  <c r="K280" i="12"/>
  <c r="F280" i="12"/>
  <c r="A281" i="3"/>
  <c r="F281" i="3" s="1"/>
  <c r="A281" i="12"/>
  <c r="A281" i="13"/>
  <c r="L281" i="6"/>
  <c r="A281" i="11"/>
  <c r="K280" i="11"/>
  <c r="B280" i="11"/>
  <c r="F280" i="11"/>
  <c r="K280" i="13"/>
  <c r="F280" i="13"/>
  <c r="B280" i="13"/>
  <c r="K281" i="3"/>
  <c r="C281" i="6"/>
  <c r="B282" i="6" s="1"/>
  <c r="A282" i="6" s="1"/>
  <c r="N282" i="6" s="1"/>
  <c r="D281" i="6"/>
  <c r="B193" i="3"/>
  <c r="F281" i="13" l="1"/>
  <c r="B281" i="13"/>
  <c r="K281" i="13"/>
  <c r="K281" i="12"/>
  <c r="F281" i="12"/>
  <c r="B281" i="12"/>
  <c r="A282" i="3"/>
  <c r="F282" i="3" s="1"/>
  <c r="A282" i="13"/>
  <c r="A282" i="12"/>
  <c r="A282" i="11"/>
  <c r="L282" i="6"/>
  <c r="B281" i="11"/>
  <c r="F281" i="11"/>
  <c r="K281" i="11"/>
  <c r="K282" i="3"/>
  <c r="C282" i="6"/>
  <c r="B283" i="6" s="1"/>
  <c r="A283" i="6" s="1"/>
  <c r="N283" i="6" s="1"/>
  <c r="D282" i="6"/>
  <c r="B194" i="3"/>
  <c r="F282" i="11" l="1"/>
  <c r="B282" i="11"/>
  <c r="K282" i="11"/>
  <c r="A283" i="3"/>
  <c r="F283" i="3" s="1"/>
  <c r="A283" i="12"/>
  <c r="A283" i="13"/>
  <c r="A283" i="11"/>
  <c r="L283" i="6"/>
  <c r="B282" i="12"/>
  <c r="K282" i="12"/>
  <c r="F282" i="12"/>
  <c r="B282" i="13"/>
  <c r="F282" i="13"/>
  <c r="K282" i="13"/>
  <c r="K283" i="3"/>
  <c r="C283" i="6"/>
  <c r="B284" i="6" s="1"/>
  <c r="A284" i="6" s="1"/>
  <c r="N284" i="6" s="1"/>
  <c r="D283" i="6"/>
  <c r="B283" i="11" l="1"/>
  <c r="K283" i="11"/>
  <c r="F283" i="11"/>
  <c r="A284" i="3"/>
  <c r="F284" i="3" s="1"/>
  <c r="A284" i="13"/>
  <c r="A284" i="12"/>
  <c r="A284" i="11"/>
  <c r="L284" i="6"/>
  <c r="F283" i="13"/>
  <c r="K283" i="13"/>
  <c r="B283" i="13"/>
  <c r="K283" i="12"/>
  <c r="F283" i="12"/>
  <c r="B283" i="12"/>
  <c r="K284" i="3"/>
  <c r="D284" i="6"/>
  <c r="C284" i="6"/>
  <c r="B285" i="6" s="1"/>
  <c r="A285" i="6" s="1"/>
  <c r="N285" i="6" s="1"/>
  <c r="B195" i="3"/>
  <c r="B284" i="12" l="1"/>
  <c r="K284" i="12"/>
  <c r="F284" i="12"/>
  <c r="F284" i="13"/>
  <c r="K284" i="13"/>
  <c r="B284" i="13"/>
  <c r="F284" i="11"/>
  <c r="K284" i="11"/>
  <c r="B284" i="11"/>
  <c r="A285" i="3"/>
  <c r="F285" i="3" s="1"/>
  <c r="A285" i="13"/>
  <c r="A285" i="12"/>
  <c r="A285" i="11"/>
  <c r="L285" i="6"/>
  <c r="K285" i="3"/>
  <c r="D285" i="6"/>
  <c r="C285" i="6"/>
  <c r="B286" i="6" s="1"/>
  <c r="A286" i="6" s="1"/>
  <c r="N286" i="6" s="1"/>
  <c r="F285" i="11" l="1"/>
  <c r="K285" i="11"/>
  <c r="B285" i="11"/>
  <c r="F285" i="12"/>
  <c r="B285" i="12"/>
  <c r="K285" i="12"/>
  <c r="K285" i="13"/>
  <c r="B285" i="13"/>
  <c r="F285" i="13"/>
  <c r="A286" i="3"/>
  <c r="F286" i="3" s="1"/>
  <c r="A286" i="13"/>
  <c r="A286" i="12"/>
  <c r="A286" i="11"/>
  <c r="L286" i="6"/>
  <c r="D286" i="6"/>
  <c r="C286" i="6"/>
  <c r="B287" i="6" s="1"/>
  <c r="A287" i="6" s="1"/>
  <c r="N287" i="6" s="1"/>
  <c r="B196" i="3"/>
  <c r="K286" i="3" l="1"/>
  <c r="A287" i="3"/>
  <c r="A287" i="13"/>
  <c r="A287" i="12"/>
  <c r="L287" i="6"/>
  <c r="A287" i="11"/>
  <c r="K286" i="12"/>
  <c r="B286" i="12"/>
  <c r="F286" i="12"/>
  <c r="B286" i="13"/>
  <c r="F286" i="13"/>
  <c r="K286" i="13"/>
  <c r="F286" i="11"/>
  <c r="B286" i="11"/>
  <c r="K286" i="11"/>
  <c r="K287" i="3"/>
  <c r="F287" i="3"/>
  <c r="D287" i="6"/>
  <c r="C287" i="6"/>
  <c r="B288" i="6" s="1"/>
  <c r="A288" i="6" s="1"/>
  <c r="N288" i="6" s="1"/>
  <c r="A288" i="3" l="1"/>
  <c r="K288" i="3" s="1"/>
  <c r="A288" i="13"/>
  <c r="A288" i="12"/>
  <c r="A288" i="11"/>
  <c r="L288" i="6"/>
  <c r="K287" i="13"/>
  <c r="B287" i="13"/>
  <c r="F287" i="13"/>
  <c r="F287" i="11"/>
  <c r="K287" i="11"/>
  <c r="B287" i="11"/>
  <c r="F287" i="12"/>
  <c r="K287" i="12"/>
  <c r="B287" i="12"/>
  <c r="F288" i="3"/>
  <c r="C288" i="6"/>
  <c r="B289" i="6" s="1"/>
  <c r="A289" i="6" s="1"/>
  <c r="N289" i="6" s="1"/>
  <c r="D288" i="6"/>
  <c r="B197" i="3"/>
  <c r="F288" i="12" l="1"/>
  <c r="K288" i="12"/>
  <c r="B288" i="12"/>
  <c r="K288" i="13"/>
  <c r="B288" i="13"/>
  <c r="F288" i="13"/>
  <c r="F288" i="11"/>
  <c r="K288" i="11"/>
  <c r="B288" i="11"/>
  <c r="A289" i="3"/>
  <c r="F289" i="3" s="1"/>
  <c r="A289" i="13"/>
  <c r="A289" i="12"/>
  <c r="L289" i="6"/>
  <c r="A289" i="11"/>
  <c r="C289" i="6"/>
  <c r="B290" i="6" s="1"/>
  <c r="A290" i="6" s="1"/>
  <c r="N290" i="6" s="1"/>
  <c r="D289" i="6"/>
  <c r="B198" i="3"/>
  <c r="K289" i="3" l="1"/>
  <c r="K289" i="12"/>
  <c r="B289" i="12"/>
  <c r="F289" i="12"/>
  <c r="K289" i="11"/>
  <c r="B289" i="11"/>
  <c r="F289" i="11"/>
  <c r="A290" i="3"/>
  <c r="F290" i="3" s="1"/>
  <c r="A290" i="13"/>
  <c r="A290" i="12"/>
  <c r="A290" i="11"/>
  <c r="L290" i="6"/>
  <c r="B289" i="13"/>
  <c r="K289" i="13"/>
  <c r="F289" i="13"/>
  <c r="C290" i="6"/>
  <c r="B291" i="6" s="1"/>
  <c r="A291" i="6" s="1"/>
  <c r="N291" i="6" s="1"/>
  <c r="D290" i="6"/>
  <c r="B199" i="3"/>
  <c r="K290" i="3" l="1"/>
  <c r="A291" i="3"/>
  <c r="A291" i="13"/>
  <c r="A291" i="12"/>
  <c r="A291" i="11"/>
  <c r="L291" i="6"/>
  <c r="F290" i="11"/>
  <c r="B290" i="11"/>
  <c r="K290" i="11"/>
  <c r="F290" i="12"/>
  <c r="K290" i="12"/>
  <c r="B290" i="12"/>
  <c r="K290" i="13"/>
  <c r="B290" i="13"/>
  <c r="F290" i="13"/>
  <c r="K291" i="3"/>
  <c r="F291" i="3"/>
  <c r="C291" i="6"/>
  <c r="B292" i="6" s="1"/>
  <c r="A292" i="6" s="1"/>
  <c r="N292" i="6" s="1"/>
  <c r="D291" i="6"/>
  <c r="B200" i="3"/>
  <c r="K291" i="13" l="1"/>
  <c r="F291" i="13"/>
  <c r="B291" i="13"/>
  <c r="K291" i="12"/>
  <c r="F291" i="12"/>
  <c r="B291" i="12"/>
  <c r="K291" i="11"/>
  <c r="F291" i="11"/>
  <c r="B291" i="11"/>
  <c r="A292" i="3"/>
  <c r="K292" i="3" s="1"/>
  <c r="A292" i="13"/>
  <c r="A292" i="12"/>
  <c r="L292" i="6"/>
  <c r="A292" i="11"/>
  <c r="F292" i="3"/>
  <c r="D292" i="6"/>
  <c r="C292" i="6"/>
  <c r="B293" i="6" s="1"/>
  <c r="A293" i="6" s="1"/>
  <c r="N293" i="6" s="1"/>
  <c r="B201" i="3"/>
  <c r="F292" i="11" l="1"/>
  <c r="B292" i="11"/>
  <c r="K292" i="11"/>
  <c r="B292" i="12"/>
  <c r="K292" i="12"/>
  <c r="F292" i="12"/>
  <c r="A293" i="3"/>
  <c r="F293" i="3" s="1"/>
  <c r="A293" i="13"/>
  <c r="A293" i="12"/>
  <c r="L293" i="6"/>
  <c r="A293" i="11"/>
  <c r="B292" i="13"/>
  <c r="F292" i="13"/>
  <c r="K292" i="13"/>
  <c r="K293" i="3"/>
  <c r="D293" i="6"/>
  <c r="C293" i="6"/>
  <c r="B294" i="6" s="1"/>
  <c r="A294" i="6" s="1"/>
  <c r="N294" i="6" s="1"/>
  <c r="K293" i="11" l="1"/>
  <c r="F293" i="11"/>
  <c r="B293" i="11"/>
  <c r="A294" i="3"/>
  <c r="F294" i="3" s="1"/>
  <c r="A294" i="13"/>
  <c r="A294" i="12"/>
  <c r="A294" i="11"/>
  <c r="L294" i="6"/>
  <c r="K293" i="12"/>
  <c r="B293" i="12"/>
  <c r="F293" i="12"/>
  <c r="K293" i="13"/>
  <c r="B293" i="13"/>
  <c r="F293" i="13"/>
  <c r="D294" i="6"/>
  <c r="C294" i="6"/>
  <c r="B295" i="6" s="1"/>
  <c r="A295" i="6" s="1"/>
  <c r="N295" i="6" s="1"/>
  <c r="B202" i="3"/>
  <c r="K294" i="3" l="1"/>
  <c r="B294" i="12"/>
  <c r="F294" i="12"/>
  <c r="K294" i="12"/>
  <c r="F294" i="11"/>
  <c r="B294" i="11"/>
  <c r="K294" i="11"/>
  <c r="K294" i="13"/>
  <c r="F294" i="13"/>
  <c r="B294" i="13"/>
  <c r="A295" i="3"/>
  <c r="K295" i="3" s="1"/>
  <c r="A295" i="13"/>
  <c r="A295" i="12"/>
  <c r="L295" i="6"/>
  <c r="A295" i="11"/>
  <c r="F295" i="3"/>
  <c r="C295" i="6"/>
  <c r="B296" i="6" s="1"/>
  <c r="A296" i="6" s="1"/>
  <c r="N296" i="6" s="1"/>
  <c r="D295" i="6"/>
  <c r="F295" i="12" l="1"/>
  <c r="K295" i="12"/>
  <c r="B295" i="12"/>
  <c r="F295" i="13"/>
  <c r="B295" i="13"/>
  <c r="K295" i="13"/>
  <c r="A296" i="3"/>
  <c r="F296" i="3" s="1"/>
  <c r="A296" i="13"/>
  <c r="A296" i="12"/>
  <c r="A296" i="11"/>
  <c r="L296" i="6"/>
  <c r="K295" i="11"/>
  <c r="F295" i="11"/>
  <c r="B295" i="11"/>
  <c r="D296" i="6"/>
  <c r="C296" i="6"/>
  <c r="B297" i="6" s="1"/>
  <c r="A297" i="6" s="1"/>
  <c r="N297" i="6" s="1"/>
  <c r="B203" i="3"/>
  <c r="K296" i="3" l="1"/>
  <c r="A297" i="3"/>
  <c r="A297" i="13"/>
  <c r="A297" i="12"/>
  <c r="L297" i="6"/>
  <c r="A297" i="11"/>
  <c r="K296" i="11"/>
  <c r="B296" i="11"/>
  <c r="F296" i="11"/>
  <c r="K296" i="12"/>
  <c r="B296" i="12"/>
  <c r="F296" i="12"/>
  <c r="F296" i="13"/>
  <c r="B296" i="13"/>
  <c r="K296" i="13"/>
  <c r="K297" i="3"/>
  <c r="F297" i="3"/>
  <c r="C297" i="6"/>
  <c r="B298" i="6" s="1"/>
  <c r="A298" i="6" s="1"/>
  <c r="N298" i="6" s="1"/>
  <c r="D297" i="6"/>
  <c r="K297" i="12" l="1"/>
  <c r="F297" i="12"/>
  <c r="B297" i="12"/>
  <c r="K297" i="13"/>
  <c r="F297" i="13"/>
  <c r="B297" i="13"/>
  <c r="K297" i="11"/>
  <c r="B297" i="11"/>
  <c r="F297" i="11"/>
  <c r="A298" i="3"/>
  <c r="K298" i="3" s="1"/>
  <c r="A298" i="13"/>
  <c r="A298" i="12"/>
  <c r="A298" i="11"/>
  <c r="L298" i="6"/>
  <c r="C298" i="6"/>
  <c r="B299" i="6" s="1"/>
  <c r="A299" i="6" s="1"/>
  <c r="N299" i="6" s="1"/>
  <c r="D298" i="6"/>
  <c r="B204" i="3"/>
  <c r="F298" i="3" l="1"/>
  <c r="K298" i="13"/>
  <c r="F298" i="13"/>
  <c r="B298" i="13"/>
  <c r="F298" i="11"/>
  <c r="B298" i="11"/>
  <c r="K298" i="11"/>
  <c r="A299" i="3"/>
  <c r="F299" i="3" s="1"/>
  <c r="A299" i="13"/>
  <c r="A299" i="12"/>
  <c r="L299" i="6"/>
  <c r="A299" i="11"/>
  <c r="K298" i="12"/>
  <c r="B298" i="12"/>
  <c r="F298" i="12"/>
  <c r="K299" i="3"/>
  <c r="C299" i="6"/>
  <c r="B300" i="6" s="1"/>
  <c r="A300" i="6" s="1"/>
  <c r="N300" i="6" s="1"/>
  <c r="D299" i="6"/>
  <c r="B205" i="3"/>
  <c r="K299" i="11" l="1"/>
  <c r="F299" i="11"/>
  <c r="B299" i="11"/>
  <c r="A300" i="3"/>
  <c r="F300" i="3" s="1"/>
  <c r="A300" i="13"/>
  <c r="A300" i="12"/>
  <c r="L300" i="6"/>
  <c r="A300" i="11"/>
  <c r="F299" i="12"/>
  <c r="K299" i="12"/>
  <c r="B299" i="12"/>
  <c r="B299" i="13"/>
  <c r="F299" i="13"/>
  <c r="K299" i="13"/>
  <c r="D300" i="6"/>
  <c r="C300" i="6"/>
  <c r="B301" i="6" s="1"/>
  <c r="A301" i="6" s="1"/>
  <c r="N301" i="6" s="1"/>
  <c r="K300" i="3" l="1"/>
  <c r="F300" i="12"/>
  <c r="K300" i="12"/>
  <c r="B300" i="12"/>
  <c r="A301" i="3"/>
  <c r="F301" i="3" s="1"/>
  <c r="A301" i="13"/>
  <c r="A301" i="12"/>
  <c r="A301" i="11"/>
  <c r="L301" i="6"/>
  <c r="B300" i="13"/>
  <c r="K300" i="13"/>
  <c r="F300" i="13"/>
  <c r="F300" i="11"/>
  <c r="K300" i="11"/>
  <c r="B300" i="11"/>
  <c r="K301" i="3"/>
  <c r="D301" i="6"/>
  <c r="C301" i="6"/>
  <c r="B302" i="6" s="1"/>
  <c r="A302" i="6" s="1"/>
  <c r="N302" i="6" s="1"/>
  <c r="B206" i="3"/>
  <c r="B301" i="12" l="1"/>
  <c r="F301" i="12"/>
  <c r="K301" i="12"/>
  <c r="K301" i="13"/>
  <c r="F301" i="13"/>
  <c r="B301" i="13"/>
  <c r="A302" i="3"/>
  <c r="F302" i="3" s="1"/>
  <c r="A302" i="13"/>
  <c r="A302" i="12"/>
  <c r="A302" i="11"/>
  <c r="L302" i="6"/>
  <c r="F301" i="11"/>
  <c r="B301" i="11"/>
  <c r="K301" i="11"/>
  <c r="D302" i="6"/>
  <c r="C302" i="6"/>
  <c r="B303" i="6" s="1"/>
  <c r="A303" i="6" s="1"/>
  <c r="N303" i="6" s="1"/>
  <c r="B207" i="3"/>
  <c r="K302" i="3" l="1"/>
  <c r="K302" i="12"/>
  <c r="F302" i="12"/>
  <c r="B302" i="12"/>
  <c r="A303" i="3"/>
  <c r="F303" i="3" s="1"/>
  <c r="A303" i="12"/>
  <c r="A303" i="13"/>
  <c r="L303" i="6"/>
  <c r="A303" i="11"/>
  <c r="F302" i="11"/>
  <c r="B302" i="11"/>
  <c r="K302" i="11"/>
  <c r="F302" i="13"/>
  <c r="B302" i="13"/>
  <c r="K302" i="13"/>
  <c r="D303" i="6"/>
  <c r="C303" i="6"/>
  <c r="B304" i="6" s="1"/>
  <c r="A304" i="6" s="1"/>
  <c r="N304" i="6" s="1"/>
  <c r="B208" i="3"/>
  <c r="K303" i="3" l="1"/>
  <c r="A304" i="3"/>
  <c r="A304" i="13"/>
  <c r="A304" i="12"/>
  <c r="L304" i="6"/>
  <c r="A304" i="11"/>
  <c r="F303" i="12"/>
  <c r="B303" i="12"/>
  <c r="K303" i="12"/>
  <c r="K303" i="13"/>
  <c r="F303" i="13"/>
  <c r="B303" i="13"/>
  <c r="B303" i="11"/>
  <c r="K303" i="11"/>
  <c r="F303" i="11"/>
  <c r="K304" i="3"/>
  <c r="F304" i="3"/>
  <c r="C304" i="6"/>
  <c r="B305" i="6" s="1"/>
  <c r="A305" i="6" s="1"/>
  <c r="N305" i="6" s="1"/>
  <c r="D304" i="6"/>
  <c r="K304" i="11" l="1"/>
  <c r="F304" i="11"/>
  <c r="B304" i="11"/>
  <c r="A305" i="3"/>
  <c r="F305" i="3" s="1"/>
  <c r="A305" i="13"/>
  <c r="A305" i="12"/>
  <c r="L305" i="6"/>
  <c r="A305" i="11"/>
  <c r="K304" i="12"/>
  <c r="F304" i="12"/>
  <c r="B304" i="12"/>
  <c r="K304" i="13"/>
  <c r="F304" i="13"/>
  <c r="B304" i="13"/>
  <c r="K305" i="3"/>
  <c r="C305" i="6"/>
  <c r="B306" i="6" s="1"/>
  <c r="A306" i="6" s="1"/>
  <c r="N306" i="6" s="1"/>
  <c r="D305" i="6"/>
  <c r="B209" i="3"/>
  <c r="K305" i="12" l="1"/>
  <c r="B305" i="12"/>
  <c r="F305" i="12"/>
  <c r="K305" i="13"/>
  <c r="B305" i="13"/>
  <c r="F305" i="13"/>
  <c r="A306" i="3"/>
  <c r="F306" i="3" s="1"/>
  <c r="A306" i="13"/>
  <c r="A306" i="12"/>
  <c r="A306" i="11"/>
  <c r="L306" i="6"/>
  <c r="B305" i="11"/>
  <c r="F305" i="11"/>
  <c r="K305" i="11"/>
  <c r="C306" i="6"/>
  <c r="B307" i="6" s="1"/>
  <c r="A307" i="6" s="1"/>
  <c r="N307" i="6" s="1"/>
  <c r="D306" i="6"/>
  <c r="B210" i="3"/>
  <c r="K306" i="3" l="1"/>
  <c r="F306" i="11"/>
  <c r="B306" i="11"/>
  <c r="K306" i="11"/>
  <c r="K306" i="12"/>
  <c r="B306" i="12"/>
  <c r="F306" i="12"/>
  <c r="A307" i="3"/>
  <c r="F307" i="3" s="1"/>
  <c r="A307" i="13"/>
  <c r="A307" i="12"/>
  <c r="A307" i="11"/>
  <c r="L307" i="6"/>
  <c r="K306" i="13"/>
  <c r="F306" i="13"/>
  <c r="B306" i="13"/>
  <c r="C307" i="6"/>
  <c r="B308" i="6" s="1"/>
  <c r="A308" i="6" s="1"/>
  <c r="N308" i="6" s="1"/>
  <c r="D307" i="6"/>
  <c r="K307" i="3" l="1"/>
  <c r="A308" i="3"/>
  <c r="A308" i="13"/>
  <c r="A308" i="12"/>
  <c r="L308" i="6"/>
  <c r="A308" i="11"/>
  <c r="K307" i="11"/>
  <c r="B307" i="11"/>
  <c r="F307" i="11"/>
  <c r="B307" i="12"/>
  <c r="F307" i="12"/>
  <c r="K307" i="12"/>
  <c r="K307" i="13"/>
  <c r="B307" i="13"/>
  <c r="F307" i="13"/>
  <c r="K308" i="3"/>
  <c r="F308" i="3"/>
  <c r="D308" i="6"/>
  <c r="C308" i="6"/>
  <c r="B309" i="6" s="1"/>
  <c r="A309" i="6" s="1"/>
  <c r="N309" i="6" s="1"/>
  <c r="B211" i="3"/>
  <c r="B308" i="12" l="1"/>
  <c r="K308" i="12"/>
  <c r="F308" i="12"/>
  <c r="K308" i="13"/>
  <c r="B308" i="13"/>
  <c r="F308" i="13"/>
  <c r="F308" i="11"/>
  <c r="B308" i="11"/>
  <c r="K308" i="11"/>
  <c r="A309" i="3"/>
  <c r="F309" i="3" s="1"/>
  <c r="A309" i="13"/>
  <c r="A309" i="12"/>
  <c r="A309" i="11"/>
  <c r="L309" i="6"/>
  <c r="K309" i="3"/>
  <c r="D309" i="6"/>
  <c r="C309" i="6"/>
  <c r="B310" i="6" s="1"/>
  <c r="A310" i="6" s="1"/>
  <c r="N310" i="6" s="1"/>
  <c r="K309" i="12" l="1"/>
  <c r="B309" i="12"/>
  <c r="F309" i="12"/>
  <c r="B309" i="13"/>
  <c r="F309" i="13"/>
  <c r="K309" i="13"/>
  <c r="F309" i="11"/>
  <c r="K309" i="11"/>
  <c r="B309" i="11"/>
  <c r="A310" i="3"/>
  <c r="F310" i="3" s="1"/>
  <c r="A310" i="13"/>
  <c r="A310" i="12"/>
  <c r="A310" i="11"/>
  <c r="L310" i="6"/>
  <c r="D310" i="6"/>
  <c r="C310" i="6"/>
  <c r="B311" i="6" s="1"/>
  <c r="A311" i="6" s="1"/>
  <c r="N311" i="6" s="1"/>
  <c r="B212" i="3"/>
  <c r="K310" i="3" l="1"/>
  <c r="F310" i="11"/>
  <c r="B310" i="11"/>
  <c r="K310" i="11"/>
  <c r="F310" i="12"/>
  <c r="B310" i="12"/>
  <c r="K310" i="12"/>
  <c r="A311" i="3"/>
  <c r="F311" i="3" s="1"/>
  <c r="A311" i="13"/>
  <c r="A311" i="12"/>
  <c r="A311" i="11"/>
  <c r="L311" i="6"/>
  <c r="B310" i="13"/>
  <c r="F310" i="13"/>
  <c r="K310" i="13"/>
  <c r="K311" i="3"/>
  <c r="C311" i="6"/>
  <c r="B312" i="6" s="1"/>
  <c r="A312" i="6" s="1"/>
  <c r="N312" i="6" s="1"/>
  <c r="D311" i="6"/>
  <c r="K311" i="11" l="1"/>
  <c r="F311" i="11"/>
  <c r="B311" i="11"/>
  <c r="A312" i="3"/>
  <c r="F312" i="3" s="1"/>
  <c r="A312" i="13"/>
  <c r="A312" i="11"/>
  <c r="L312" i="6"/>
  <c r="A312" i="12"/>
  <c r="F311" i="12"/>
  <c r="B311" i="12"/>
  <c r="K311" i="12"/>
  <c r="K311" i="13"/>
  <c r="F311" i="13"/>
  <c r="B311" i="13"/>
  <c r="D312" i="6"/>
  <c r="C312" i="6"/>
  <c r="B313" i="6" s="1"/>
  <c r="A313" i="6" s="1"/>
  <c r="N313" i="6" s="1"/>
  <c r="B213" i="3"/>
  <c r="K312" i="3" l="1"/>
  <c r="A313" i="3"/>
  <c r="A313" i="12"/>
  <c r="A313" i="13"/>
  <c r="L313" i="6"/>
  <c r="A313" i="11"/>
  <c r="F312" i="13"/>
  <c r="K312" i="13"/>
  <c r="B312" i="13"/>
  <c r="F312" i="11"/>
  <c r="B312" i="11"/>
  <c r="K312" i="11"/>
  <c r="K312" i="12"/>
  <c r="F312" i="12"/>
  <c r="B312" i="12"/>
  <c r="K313" i="3"/>
  <c r="F313" i="3"/>
  <c r="C313" i="6"/>
  <c r="B314" i="6" s="1"/>
  <c r="A314" i="6" s="1"/>
  <c r="N314" i="6" s="1"/>
  <c r="D313" i="6"/>
  <c r="B214" i="3"/>
  <c r="K313" i="11" l="1"/>
  <c r="B313" i="11"/>
  <c r="F313" i="11"/>
  <c r="F313" i="12"/>
  <c r="B313" i="12"/>
  <c r="K313" i="12"/>
  <c r="K313" i="13"/>
  <c r="F313" i="13"/>
  <c r="B313" i="13"/>
  <c r="A314" i="3"/>
  <c r="F314" i="3" s="1"/>
  <c r="A314" i="13"/>
  <c r="A314" i="12"/>
  <c r="A314" i="11"/>
  <c r="L314" i="6"/>
  <c r="C314" i="6"/>
  <c r="B315" i="6" s="1"/>
  <c r="A315" i="6" s="1"/>
  <c r="N315" i="6" s="1"/>
  <c r="D314" i="6"/>
  <c r="B215" i="3"/>
  <c r="K314" i="3" l="1"/>
  <c r="F314" i="11"/>
  <c r="B314" i="11"/>
  <c r="K314" i="11"/>
  <c r="B314" i="12"/>
  <c r="K314" i="12"/>
  <c r="F314" i="12"/>
  <c r="A315" i="3"/>
  <c r="F315" i="3" s="1"/>
  <c r="A315" i="13"/>
  <c r="A315" i="12"/>
  <c r="A315" i="11"/>
  <c r="L315" i="6"/>
  <c r="B314" i="13"/>
  <c r="F314" i="13"/>
  <c r="K314" i="13"/>
  <c r="C315" i="6"/>
  <c r="B316" i="6" s="1"/>
  <c r="A316" i="6" s="1"/>
  <c r="N316" i="6" s="1"/>
  <c r="D315" i="6"/>
  <c r="B216" i="3"/>
  <c r="K315" i="3" l="1"/>
  <c r="B315" i="11"/>
  <c r="F315" i="11"/>
  <c r="K315" i="11"/>
  <c r="A316" i="3"/>
  <c r="F316" i="3" s="1"/>
  <c r="A316" i="13"/>
  <c r="A316" i="12"/>
  <c r="L316" i="6"/>
  <c r="A316" i="11"/>
  <c r="K315" i="12"/>
  <c r="F315" i="12"/>
  <c r="B315" i="12"/>
  <c r="F315" i="13"/>
  <c r="K315" i="13"/>
  <c r="B315" i="13"/>
  <c r="K316" i="3"/>
  <c r="D316" i="6"/>
  <c r="C316" i="6"/>
  <c r="B317" i="6" s="1"/>
  <c r="A317" i="6" s="1"/>
  <c r="N317" i="6" s="1"/>
  <c r="B217" i="3"/>
  <c r="A317" i="3" l="1"/>
  <c r="A317" i="13"/>
  <c r="A317" i="12"/>
  <c r="A317" i="11"/>
  <c r="L317" i="6"/>
  <c r="K316" i="12"/>
  <c r="F316" i="12"/>
  <c r="B316" i="12"/>
  <c r="F316" i="13"/>
  <c r="K316" i="13"/>
  <c r="B316" i="13"/>
  <c r="K316" i="11"/>
  <c r="B316" i="11"/>
  <c r="F316" i="11"/>
  <c r="F317" i="3"/>
  <c r="K317" i="3"/>
  <c r="D317" i="6"/>
  <c r="C317" i="6"/>
  <c r="B318" i="6" s="1"/>
  <c r="A318" i="6" s="1"/>
  <c r="N318" i="6" s="1"/>
  <c r="K317" i="11" l="1"/>
  <c r="F317" i="11"/>
  <c r="B317" i="11"/>
  <c r="K317" i="13"/>
  <c r="B317" i="13"/>
  <c r="F317" i="13"/>
  <c r="A318" i="3"/>
  <c r="K318" i="3" s="1"/>
  <c r="A318" i="13"/>
  <c r="A318" i="12"/>
  <c r="L318" i="6"/>
  <c r="A318" i="11"/>
  <c r="F317" i="12"/>
  <c r="K317" i="12"/>
  <c r="B317" i="12"/>
  <c r="D318" i="6"/>
  <c r="C318" i="6"/>
  <c r="B319" i="6" s="1"/>
  <c r="A319" i="6" s="1"/>
  <c r="N319" i="6" s="1"/>
  <c r="B218" i="3"/>
  <c r="F318" i="3" l="1"/>
  <c r="F318" i="11"/>
  <c r="B318" i="11"/>
  <c r="K318" i="11"/>
  <c r="K318" i="12"/>
  <c r="B318" i="12"/>
  <c r="F318" i="12"/>
  <c r="A319" i="3"/>
  <c r="F319" i="3" s="1"/>
  <c r="A319" i="13"/>
  <c r="A319" i="12"/>
  <c r="A319" i="11"/>
  <c r="L319" i="6"/>
  <c r="F318" i="13"/>
  <c r="K318" i="13"/>
  <c r="B318" i="13"/>
  <c r="D319" i="6"/>
  <c r="C319" i="6"/>
  <c r="B320" i="6" s="1"/>
  <c r="A320" i="6" s="1"/>
  <c r="N320" i="6" s="1"/>
  <c r="K319" i="3" l="1"/>
  <c r="A320" i="3"/>
  <c r="A320" i="13"/>
  <c r="A320" i="11"/>
  <c r="L320" i="6"/>
  <c r="A320" i="12"/>
  <c r="K319" i="11"/>
  <c r="F319" i="11"/>
  <c r="B319" i="11"/>
  <c r="F319" i="12"/>
  <c r="B319" i="12"/>
  <c r="K319" i="12"/>
  <c r="K319" i="13"/>
  <c r="F319" i="13"/>
  <c r="B319" i="13"/>
  <c r="K320" i="3"/>
  <c r="F320" i="3"/>
  <c r="C320" i="6"/>
  <c r="B321" i="6" s="1"/>
  <c r="A321" i="6" s="1"/>
  <c r="N321" i="6" s="1"/>
  <c r="D320" i="6"/>
  <c r="B219" i="3"/>
  <c r="B320" i="12" l="1"/>
  <c r="F320" i="12"/>
  <c r="K320" i="12"/>
  <c r="A321" i="3"/>
  <c r="F321" i="3" s="1"/>
  <c r="A321" i="13"/>
  <c r="A321" i="12"/>
  <c r="L321" i="6"/>
  <c r="A321" i="11"/>
  <c r="B320" i="13"/>
  <c r="K320" i="13"/>
  <c r="F320" i="13"/>
  <c r="F320" i="11"/>
  <c r="K320" i="11"/>
  <c r="B320" i="11"/>
  <c r="C321" i="6"/>
  <c r="B322" i="6" s="1"/>
  <c r="A322" i="6" s="1"/>
  <c r="N322" i="6" s="1"/>
  <c r="D321" i="6"/>
  <c r="K321" i="3" l="1"/>
  <c r="K321" i="12"/>
  <c r="B321" i="12"/>
  <c r="F321" i="12"/>
  <c r="B321" i="13"/>
  <c r="K321" i="13"/>
  <c r="F321" i="13"/>
  <c r="A322" i="3"/>
  <c r="F322" i="3" s="1"/>
  <c r="A322" i="13"/>
  <c r="A322" i="12"/>
  <c r="A322" i="11"/>
  <c r="L322" i="6"/>
  <c r="K321" i="11"/>
  <c r="B321" i="11"/>
  <c r="F321" i="11"/>
  <c r="C322" i="6"/>
  <c r="B323" i="6" s="1"/>
  <c r="A323" i="6" s="1"/>
  <c r="N323" i="6" s="1"/>
  <c r="D322" i="6"/>
  <c r="B220" i="3"/>
  <c r="K322" i="3" l="1"/>
  <c r="F322" i="11"/>
  <c r="B322" i="11"/>
  <c r="K322" i="11"/>
  <c r="F322" i="12"/>
  <c r="B322" i="12"/>
  <c r="K322" i="12"/>
  <c r="A323" i="3"/>
  <c r="F323" i="3" s="1"/>
  <c r="A323" i="12"/>
  <c r="A323" i="13"/>
  <c r="L323" i="6"/>
  <c r="A323" i="11"/>
  <c r="K322" i="13"/>
  <c r="B322" i="13"/>
  <c r="F322" i="13"/>
  <c r="C323" i="6"/>
  <c r="B324" i="6" s="1"/>
  <c r="A324" i="6" s="1"/>
  <c r="N324" i="6" s="1"/>
  <c r="D323" i="6"/>
  <c r="B221" i="3"/>
  <c r="K323" i="3" l="1"/>
  <c r="B323" i="11"/>
  <c r="K323" i="11"/>
  <c r="F323" i="11"/>
  <c r="A324" i="3"/>
  <c r="F324" i="3" s="1"/>
  <c r="A324" i="13"/>
  <c r="A324" i="12"/>
  <c r="L324" i="6"/>
  <c r="A324" i="11"/>
  <c r="B323" i="13"/>
  <c r="F323" i="13"/>
  <c r="K323" i="13"/>
  <c r="F323" i="12"/>
  <c r="K323" i="12"/>
  <c r="B323" i="12"/>
  <c r="K324" i="3"/>
  <c r="D324" i="6"/>
  <c r="C324" i="6"/>
  <c r="B325" i="6" s="1"/>
  <c r="A325" i="6" s="1"/>
  <c r="N325" i="6" s="1"/>
  <c r="A325" i="3" l="1"/>
  <c r="A325" i="13"/>
  <c r="A325" i="12"/>
  <c r="L325" i="6"/>
  <c r="A325" i="11"/>
  <c r="F324" i="12"/>
  <c r="B324" i="12"/>
  <c r="K324" i="12"/>
  <c r="K324" i="13"/>
  <c r="B324" i="13"/>
  <c r="F324" i="13"/>
  <c r="F324" i="11"/>
  <c r="K324" i="11"/>
  <c r="B324" i="11"/>
  <c r="K325" i="3"/>
  <c r="F325" i="3"/>
  <c r="D325" i="6"/>
  <c r="C325" i="6"/>
  <c r="B326" i="6" s="1"/>
  <c r="A326" i="6" s="1"/>
  <c r="N326" i="6" s="1"/>
  <c r="B222" i="3"/>
  <c r="B325" i="13" l="1"/>
  <c r="K325" i="13"/>
  <c r="F325" i="13"/>
  <c r="F325" i="11"/>
  <c r="B325" i="11"/>
  <c r="K325" i="11"/>
  <c r="K325" i="12"/>
  <c r="B325" i="12"/>
  <c r="F325" i="12"/>
  <c r="A326" i="3"/>
  <c r="F326" i="3" s="1"/>
  <c r="A326" i="13"/>
  <c r="A326" i="12"/>
  <c r="A326" i="11"/>
  <c r="L326" i="6"/>
  <c r="D326" i="6"/>
  <c r="C326" i="6"/>
  <c r="B327" i="6" s="1"/>
  <c r="A327" i="6" s="1"/>
  <c r="N327" i="6" s="1"/>
  <c r="B223" i="3"/>
  <c r="K326" i="3" l="1"/>
  <c r="A327" i="3"/>
  <c r="A327" i="13"/>
  <c r="A327" i="12"/>
  <c r="L327" i="6"/>
  <c r="A327" i="11"/>
  <c r="F326" i="11"/>
  <c r="B326" i="11"/>
  <c r="K326" i="11"/>
  <c r="F326" i="12"/>
  <c r="K326" i="12"/>
  <c r="B326" i="12"/>
  <c r="K326" i="13"/>
  <c r="F326" i="13"/>
  <c r="B326" i="13"/>
  <c r="K327" i="3"/>
  <c r="F327" i="3"/>
  <c r="C327" i="6"/>
  <c r="B328" i="6" s="1"/>
  <c r="A328" i="6" s="1"/>
  <c r="N328" i="6" s="1"/>
  <c r="D327" i="6"/>
  <c r="B224" i="3"/>
  <c r="K327" i="11" l="1"/>
  <c r="B327" i="11"/>
  <c r="F327" i="11"/>
  <c r="F327" i="13"/>
  <c r="B327" i="13"/>
  <c r="K327" i="13"/>
  <c r="A328" i="3"/>
  <c r="F328" i="3" s="1"/>
  <c r="A328" i="13"/>
  <c r="A328" i="12"/>
  <c r="A328" i="11"/>
  <c r="L328" i="6"/>
  <c r="K327" i="12"/>
  <c r="B327" i="12"/>
  <c r="F327" i="12"/>
  <c r="K328" i="3"/>
  <c r="D328" i="6"/>
  <c r="C328" i="6"/>
  <c r="B329" i="6" s="1"/>
  <c r="A329" i="6" s="1"/>
  <c r="N329" i="6" s="1"/>
  <c r="A329" i="3" l="1"/>
  <c r="F329" i="3" s="1"/>
  <c r="A329" i="13"/>
  <c r="A329" i="12"/>
  <c r="L329" i="6"/>
  <c r="A329" i="11"/>
  <c r="F328" i="11"/>
  <c r="K328" i="11"/>
  <c r="B328" i="11"/>
  <c r="B328" i="12"/>
  <c r="K328" i="12"/>
  <c r="F328" i="12"/>
  <c r="F328" i="13"/>
  <c r="K328" i="13"/>
  <c r="B328" i="13"/>
  <c r="K329" i="3"/>
  <c r="C329" i="6"/>
  <c r="B330" i="6" s="1"/>
  <c r="A330" i="6" s="1"/>
  <c r="N330" i="6" s="1"/>
  <c r="D329" i="6"/>
  <c r="B225" i="3"/>
  <c r="B329" i="13" l="1"/>
  <c r="F329" i="13"/>
  <c r="K329" i="13"/>
  <c r="B329" i="11"/>
  <c r="K329" i="11"/>
  <c r="F329" i="11"/>
  <c r="A330" i="3"/>
  <c r="F330" i="3" s="1"/>
  <c r="A330" i="12"/>
  <c r="A330" i="13"/>
  <c r="A330" i="11"/>
  <c r="L330" i="6"/>
  <c r="K329" i="12"/>
  <c r="F329" i="12"/>
  <c r="B329" i="12"/>
  <c r="C330" i="6"/>
  <c r="B331" i="6" s="1"/>
  <c r="A331" i="6" s="1"/>
  <c r="N331" i="6" s="1"/>
  <c r="D330" i="6"/>
  <c r="B226" i="3"/>
  <c r="K330" i="3" l="1"/>
  <c r="A331" i="3"/>
  <c r="A331" i="13"/>
  <c r="A331" i="12"/>
  <c r="A331" i="11"/>
  <c r="L331" i="6"/>
  <c r="K330" i="13"/>
  <c r="F330" i="13"/>
  <c r="B330" i="13"/>
  <c r="F330" i="11"/>
  <c r="B330" i="11"/>
  <c r="K330" i="11"/>
  <c r="F330" i="12"/>
  <c r="B330" i="12"/>
  <c r="K330" i="12"/>
  <c r="K331" i="3"/>
  <c r="F331" i="3"/>
  <c r="C331" i="6"/>
  <c r="B332" i="6" s="1"/>
  <c r="A332" i="6" s="1"/>
  <c r="N332" i="6" s="1"/>
  <c r="D331" i="6"/>
  <c r="K331" i="11" l="1"/>
  <c r="F331" i="11"/>
  <c r="B331" i="11"/>
  <c r="F331" i="12"/>
  <c r="K331" i="12"/>
  <c r="B331" i="12"/>
  <c r="F331" i="13"/>
  <c r="K331" i="13"/>
  <c r="B331" i="13"/>
  <c r="A332" i="3"/>
  <c r="K332" i="3" s="1"/>
  <c r="A332" i="13"/>
  <c r="A332" i="12"/>
  <c r="L332" i="6"/>
  <c r="A332" i="11"/>
  <c r="F332" i="3"/>
  <c r="D332" i="6"/>
  <c r="C332" i="6"/>
  <c r="B333" i="6" s="1"/>
  <c r="A333" i="6" s="1"/>
  <c r="N333" i="6" s="1"/>
  <c r="B227" i="3"/>
  <c r="A333" i="3" l="1"/>
  <c r="A333" i="13"/>
  <c r="A333" i="12"/>
  <c r="A333" i="11"/>
  <c r="L333" i="6"/>
  <c r="K332" i="12"/>
  <c r="F332" i="12"/>
  <c r="B332" i="12"/>
  <c r="B332" i="13"/>
  <c r="F332" i="13"/>
  <c r="K332" i="13"/>
  <c r="K332" i="11"/>
  <c r="F332" i="11"/>
  <c r="B332" i="11"/>
  <c r="K333" i="3"/>
  <c r="F333" i="3"/>
  <c r="C333" i="6"/>
  <c r="B334" i="6" s="1"/>
  <c r="A334" i="6" s="1"/>
  <c r="N334" i="6" s="1"/>
  <c r="D333" i="6"/>
  <c r="A334" i="3" l="1"/>
  <c r="A334" i="13"/>
  <c r="A334" i="12"/>
  <c r="A334" i="11"/>
  <c r="L334" i="6"/>
  <c r="K333" i="13"/>
  <c r="F333" i="13"/>
  <c r="B333" i="13"/>
  <c r="F333" i="11"/>
  <c r="B333" i="11"/>
  <c r="K333" i="11"/>
  <c r="B333" i="12"/>
  <c r="F333" i="12"/>
  <c r="K333" i="12"/>
  <c r="K334" i="3"/>
  <c r="F334" i="3"/>
  <c r="D334" i="6"/>
  <c r="C334" i="6"/>
  <c r="B335" i="6" s="1"/>
  <c r="A335" i="6" s="1"/>
  <c r="N335" i="6" s="1"/>
  <c r="B228" i="3"/>
  <c r="F334" i="13" l="1"/>
  <c r="B334" i="13"/>
  <c r="K334" i="13"/>
  <c r="A335" i="3"/>
  <c r="K335" i="3" s="1"/>
  <c r="A335" i="13"/>
  <c r="A335" i="12"/>
  <c r="L335" i="6"/>
  <c r="A335" i="11"/>
  <c r="F334" i="11"/>
  <c r="B334" i="11"/>
  <c r="K334" i="11"/>
  <c r="K334" i="12"/>
  <c r="F334" i="12"/>
  <c r="B334" i="12"/>
  <c r="C335" i="6"/>
  <c r="B336" i="6" s="1"/>
  <c r="A336" i="6" s="1"/>
  <c r="N336" i="6" s="1"/>
  <c r="D335" i="6"/>
  <c r="F335" i="3" l="1"/>
  <c r="F335" i="12"/>
  <c r="K335" i="12"/>
  <c r="B335" i="12"/>
  <c r="A336" i="3"/>
  <c r="F336" i="3" s="1"/>
  <c r="A336" i="13"/>
  <c r="A336" i="12"/>
  <c r="A336" i="11"/>
  <c r="L336" i="6"/>
  <c r="K335" i="13"/>
  <c r="B335" i="13"/>
  <c r="F335" i="13"/>
  <c r="F335" i="11"/>
  <c r="K335" i="11"/>
  <c r="B335" i="11"/>
  <c r="K336" i="3"/>
  <c r="C336" i="6"/>
  <c r="B337" i="6" s="1"/>
  <c r="A337" i="6" s="1"/>
  <c r="N337" i="6" s="1"/>
  <c r="D336" i="6"/>
  <c r="B229" i="3"/>
  <c r="F336" i="11" l="1"/>
  <c r="K336" i="11"/>
  <c r="B336" i="11"/>
  <c r="A337" i="3"/>
  <c r="F337" i="3" s="1"/>
  <c r="A337" i="13"/>
  <c r="A337" i="12"/>
  <c r="A337" i="11"/>
  <c r="L337" i="6"/>
  <c r="B336" i="12"/>
  <c r="K336" i="12"/>
  <c r="F336" i="12"/>
  <c r="K336" i="13"/>
  <c r="F336" i="13"/>
  <c r="B336" i="13"/>
  <c r="D337" i="6"/>
  <c r="C337" i="6"/>
  <c r="B338" i="6" s="1"/>
  <c r="A338" i="6" s="1"/>
  <c r="N338" i="6" s="1"/>
  <c r="B230" i="3"/>
  <c r="K337" i="3" l="1"/>
  <c r="B337" i="11"/>
  <c r="K337" i="11"/>
  <c r="F337" i="11"/>
  <c r="A338" i="3"/>
  <c r="F338" i="3" s="1"/>
  <c r="A338" i="13"/>
  <c r="A338" i="12"/>
  <c r="A338" i="11"/>
  <c r="L338" i="6"/>
  <c r="B337" i="12"/>
  <c r="F337" i="12"/>
  <c r="K337" i="12"/>
  <c r="K337" i="13"/>
  <c r="F337" i="13"/>
  <c r="B337" i="13"/>
  <c r="D338" i="6"/>
  <c r="C338" i="6"/>
  <c r="B339" i="6" s="1"/>
  <c r="A339" i="6" s="1"/>
  <c r="N339" i="6" s="1"/>
  <c r="B231" i="3"/>
  <c r="K338" i="3" l="1"/>
  <c r="K338" i="13"/>
  <c r="F338" i="13"/>
  <c r="B338" i="13"/>
  <c r="A339" i="3"/>
  <c r="F339" i="3" s="1"/>
  <c r="A339" i="13"/>
  <c r="A339" i="12"/>
  <c r="L339" i="6"/>
  <c r="A339" i="11"/>
  <c r="F338" i="11"/>
  <c r="B338" i="11"/>
  <c r="K338" i="11"/>
  <c r="K338" i="12"/>
  <c r="F338" i="12"/>
  <c r="B338" i="12"/>
  <c r="D339" i="6"/>
  <c r="C339" i="6"/>
  <c r="B340" i="6" s="1"/>
  <c r="A340" i="6" s="1"/>
  <c r="N340" i="6" s="1"/>
  <c r="B232" i="3"/>
  <c r="K339" i="3" l="1"/>
  <c r="A340" i="3"/>
  <c r="A340" i="13"/>
  <c r="A340" i="12"/>
  <c r="A340" i="11"/>
  <c r="L340" i="6"/>
  <c r="K339" i="13"/>
  <c r="F339" i="13"/>
  <c r="B339" i="13"/>
  <c r="K339" i="12"/>
  <c r="F339" i="12"/>
  <c r="B339" i="12"/>
  <c r="K339" i="11"/>
  <c r="F339" i="11"/>
  <c r="B339" i="11"/>
  <c r="K340" i="3"/>
  <c r="F340" i="3"/>
  <c r="D340" i="6"/>
  <c r="C340" i="6"/>
  <c r="B341" i="6" s="1"/>
  <c r="A341" i="6" s="1"/>
  <c r="N341" i="6" s="1"/>
  <c r="B233" i="3"/>
  <c r="F340" i="12" l="1"/>
  <c r="B340" i="12"/>
  <c r="K340" i="12"/>
  <c r="B340" i="13"/>
  <c r="K340" i="13"/>
  <c r="F340" i="13"/>
  <c r="K340" i="11"/>
  <c r="F340" i="11"/>
  <c r="B340" i="11"/>
  <c r="A341" i="3"/>
  <c r="F341" i="3" s="1"/>
  <c r="A341" i="13"/>
  <c r="A341" i="12"/>
  <c r="L341" i="6"/>
  <c r="A341" i="11"/>
  <c r="K341" i="3"/>
  <c r="C341" i="6"/>
  <c r="B342" i="6" s="1"/>
  <c r="A342" i="6" s="1"/>
  <c r="N342" i="6" s="1"/>
  <c r="D341" i="6"/>
  <c r="B234" i="3"/>
  <c r="K341" i="11" l="1"/>
  <c r="B341" i="11"/>
  <c r="F341" i="11"/>
  <c r="A342" i="3"/>
  <c r="F342" i="3" s="1"/>
  <c r="A342" i="13"/>
  <c r="A342" i="12"/>
  <c r="A342" i="11"/>
  <c r="L342" i="6"/>
  <c r="K341" i="12"/>
  <c r="B341" i="12"/>
  <c r="F341" i="12"/>
  <c r="K341" i="13"/>
  <c r="F341" i="13"/>
  <c r="B341" i="13"/>
  <c r="K342" i="3"/>
  <c r="D342" i="6"/>
  <c r="C342" i="6"/>
  <c r="B343" i="6" s="1"/>
  <c r="A343" i="6" s="1"/>
  <c r="N343" i="6" s="1"/>
  <c r="F342" i="11" l="1"/>
  <c r="B342" i="11"/>
  <c r="K342" i="11"/>
  <c r="K342" i="12"/>
  <c r="F342" i="12"/>
  <c r="B342" i="12"/>
  <c r="B342" i="13"/>
  <c r="F342" i="13"/>
  <c r="K342" i="13"/>
  <c r="A343" i="3"/>
  <c r="F343" i="3" s="1"/>
  <c r="A343" i="13"/>
  <c r="A343" i="12"/>
  <c r="L343" i="6"/>
  <c r="A343" i="11"/>
  <c r="K343" i="3"/>
  <c r="C343" i="6"/>
  <c r="B344" i="6" s="1"/>
  <c r="A344" i="6" s="1"/>
  <c r="N344" i="6" s="1"/>
  <c r="D343" i="6"/>
  <c r="B235" i="3"/>
  <c r="F343" i="12" l="1"/>
  <c r="B343" i="12"/>
  <c r="K343" i="12"/>
  <c r="B343" i="11"/>
  <c r="K343" i="11"/>
  <c r="F343" i="11"/>
  <c r="K343" i="13"/>
  <c r="F343" i="13"/>
  <c r="B343" i="13"/>
  <c r="A344" i="3"/>
  <c r="F344" i="3" s="1"/>
  <c r="A344" i="13"/>
  <c r="A344" i="12"/>
  <c r="A344" i="11"/>
  <c r="L344" i="6"/>
  <c r="C344" i="6"/>
  <c r="B345" i="6" s="1"/>
  <c r="A345" i="6" s="1"/>
  <c r="N345" i="6" s="1"/>
  <c r="D344" i="6"/>
  <c r="K344" i="3" l="1"/>
  <c r="F344" i="11"/>
  <c r="B344" i="11"/>
  <c r="K344" i="11"/>
  <c r="K344" i="12"/>
  <c r="F344" i="12"/>
  <c r="B344" i="12"/>
  <c r="F344" i="13"/>
  <c r="K344" i="13"/>
  <c r="B344" i="13"/>
  <c r="A345" i="3"/>
  <c r="F345" i="3" s="1"/>
  <c r="A345" i="13"/>
  <c r="A345" i="12"/>
  <c r="L345" i="6"/>
  <c r="A345" i="11"/>
  <c r="K345" i="3"/>
  <c r="D345" i="6"/>
  <c r="C345" i="6"/>
  <c r="B346" i="6" s="1"/>
  <c r="A346" i="6" s="1"/>
  <c r="N346" i="6" s="1"/>
  <c r="B236" i="3"/>
  <c r="B345" i="11" l="1"/>
  <c r="K345" i="11"/>
  <c r="F345" i="11"/>
  <c r="B345" i="12"/>
  <c r="K345" i="12"/>
  <c r="F345" i="12"/>
  <c r="F345" i="13"/>
  <c r="K345" i="13"/>
  <c r="B345" i="13"/>
  <c r="A346" i="3"/>
  <c r="F346" i="3" s="1"/>
  <c r="A346" i="13"/>
  <c r="L346" i="6"/>
  <c r="A346" i="12"/>
  <c r="A346" i="11"/>
  <c r="D346" i="6"/>
  <c r="C346" i="6"/>
  <c r="B347" i="6" s="1"/>
  <c r="A347" i="6" s="1"/>
  <c r="N347" i="6" s="1"/>
  <c r="B237" i="3"/>
  <c r="K346" i="3" l="1"/>
  <c r="F346" i="12"/>
  <c r="K346" i="12"/>
  <c r="B346" i="12"/>
  <c r="A347" i="3"/>
  <c r="F347" i="3" s="1"/>
  <c r="A347" i="13"/>
  <c r="A347" i="12"/>
  <c r="A347" i="11"/>
  <c r="L347" i="6"/>
  <c r="F346" i="11"/>
  <c r="B346" i="11"/>
  <c r="K346" i="11"/>
  <c r="K346" i="13"/>
  <c r="F346" i="13"/>
  <c r="B346" i="13"/>
  <c r="K347" i="3"/>
  <c r="D347" i="6"/>
  <c r="C347" i="6"/>
  <c r="B348" i="6" s="1"/>
  <c r="A348" i="6" s="1"/>
  <c r="N348" i="6" s="1"/>
  <c r="F347" i="11" l="1"/>
  <c r="K347" i="11"/>
  <c r="B347" i="11"/>
  <c r="K347" i="12"/>
  <c r="F347" i="12"/>
  <c r="B347" i="12"/>
  <c r="F347" i="13"/>
  <c r="K347" i="13"/>
  <c r="B347" i="13"/>
  <c r="A348" i="3"/>
  <c r="F348" i="3" s="1"/>
  <c r="A348" i="12"/>
  <c r="A348" i="13"/>
  <c r="L348" i="6"/>
  <c r="A348" i="11"/>
  <c r="C348" i="6"/>
  <c r="B349" i="6" s="1"/>
  <c r="A349" i="6" s="1"/>
  <c r="N349" i="6" s="1"/>
  <c r="D348" i="6"/>
  <c r="B238" i="3"/>
  <c r="K348" i="3" l="1"/>
  <c r="B348" i="11"/>
  <c r="K348" i="11"/>
  <c r="F348" i="11"/>
  <c r="F348" i="13"/>
  <c r="K348" i="13"/>
  <c r="B348" i="13"/>
  <c r="F348" i="12"/>
  <c r="K348" i="12"/>
  <c r="B348" i="12"/>
  <c r="A349" i="3"/>
  <c r="F349" i="3" s="1"/>
  <c r="A349" i="12"/>
  <c r="A349" i="13"/>
  <c r="A349" i="11"/>
  <c r="L349" i="6"/>
  <c r="K349" i="3"/>
  <c r="C349" i="6"/>
  <c r="B350" i="6" s="1"/>
  <c r="A350" i="6" s="1"/>
  <c r="N350" i="6" s="1"/>
  <c r="D349" i="6"/>
  <c r="B239" i="3"/>
  <c r="K349" i="11" l="1"/>
  <c r="F349" i="11"/>
  <c r="B349" i="11"/>
  <c r="K349" i="13"/>
  <c r="F349" i="13"/>
  <c r="B349" i="13"/>
  <c r="A350" i="3"/>
  <c r="F350" i="3" s="1"/>
  <c r="A350" i="13"/>
  <c r="A350" i="12"/>
  <c r="A350" i="11"/>
  <c r="L350" i="6"/>
  <c r="F349" i="12"/>
  <c r="B349" i="12"/>
  <c r="K349" i="12"/>
  <c r="D350" i="6"/>
  <c r="C350" i="6"/>
  <c r="B351" i="6" s="1"/>
  <c r="A351" i="6" s="1"/>
  <c r="N351" i="6" s="1"/>
  <c r="B240" i="3"/>
  <c r="K350" i="3" l="1"/>
  <c r="F350" i="12"/>
  <c r="K350" i="12"/>
  <c r="B350" i="12"/>
  <c r="A351" i="3"/>
  <c r="F351" i="3" s="1"/>
  <c r="A351" i="13"/>
  <c r="A351" i="12"/>
  <c r="A351" i="11"/>
  <c r="L351" i="6"/>
  <c r="F350" i="11"/>
  <c r="B350" i="11"/>
  <c r="K350" i="11"/>
  <c r="F350" i="13"/>
  <c r="K350" i="13"/>
  <c r="B350" i="13"/>
  <c r="C351" i="6"/>
  <c r="B352" i="6" s="1"/>
  <c r="A352" i="6" s="1"/>
  <c r="N352" i="6" s="1"/>
  <c r="D351" i="6"/>
  <c r="K351" i="3" l="1"/>
  <c r="F351" i="12"/>
  <c r="B351" i="12"/>
  <c r="K351" i="12"/>
  <c r="B351" i="13"/>
  <c r="K351" i="13"/>
  <c r="F351" i="13"/>
  <c r="F351" i="11"/>
  <c r="B351" i="11"/>
  <c r="K351" i="11"/>
  <c r="A352" i="3"/>
  <c r="F352" i="3" s="1"/>
  <c r="A352" i="13"/>
  <c r="A352" i="12"/>
  <c r="L352" i="6"/>
  <c r="A352" i="11"/>
  <c r="C352" i="6"/>
  <c r="B353" i="6" s="1"/>
  <c r="A353" i="6" s="1"/>
  <c r="N353" i="6" s="1"/>
  <c r="D352" i="6"/>
  <c r="B241" i="3"/>
  <c r="K352" i="3" l="1"/>
  <c r="K352" i="12"/>
  <c r="F352" i="12"/>
  <c r="B352" i="12"/>
  <c r="K352" i="13"/>
  <c r="F352" i="13"/>
  <c r="B352" i="13"/>
  <c r="F352" i="11"/>
  <c r="K352" i="11"/>
  <c r="B352" i="11"/>
  <c r="A353" i="3"/>
  <c r="K353" i="3" s="1"/>
  <c r="A353" i="13"/>
  <c r="A353" i="12"/>
  <c r="L353" i="6"/>
  <c r="A353" i="11"/>
  <c r="F353" i="3"/>
  <c r="D353" i="6"/>
  <c r="C353" i="6"/>
  <c r="B354" i="6" s="1"/>
  <c r="A354" i="6" s="1"/>
  <c r="N354" i="6" s="1"/>
  <c r="B242" i="3"/>
  <c r="K353" i="12" l="1"/>
  <c r="F353" i="12"/>
  <c r="B353" i="12"/>
  <c r="A354" i="3"/>
  <c r="K354" i="3" s="1"/>
  <c r="A354" i="13"/>
  <c r="A354" i="12"/>
  <c r="A354" i="11"/>
  <c r="L354" i="6"/>
  <c r="B353" i="11"/>
  <c r="F353" i="11"/>
  <c r="K353" i="11"/>
  <c r="B353" i="13"/>
  <c r="F353" i="13"/>
  <c r="K353" i="13"/>
  <c r="F354" i="3"/>
  <c r="D354" i="6"/>
  <c r="C354" i="6"/>
  <c r="B355" i="6" s="1"/>
  <c r="A355" i="6" s="1"/>
  <c r="N355" i="6" s="1"/>
  <c r="B354" i="12" l="1"/>
  <c r="F354" i="12"/>
  <c r="K354" i="12"/>
  <c r="K354" i="13"/>
  <c r="B354" i="13"/>
  <c r="F354" i="13"/>
  <c r="A355" i="3"/>
  <c r="F355" i="3" s="1"/>
  <c r="A355" i="13"/>
  <c r="A355" i="12"/>
  <c r="A355" i="11"/>
  <c r="L355" i="6"/>
  <c r="F354" i="11"/>
  <c r="B354" i="11"/>
  <c r="K354" i="11"/>
  <c r="K355" i="3"/>
  <c r="D355" i="6"/>
  <c r="C355" i="6"/>
  <c r="B356" i="6" s="1"/>
  <c r="A356" i="6" s="1"/>
  <c r="N356" i="6" s="1"/>
  <c r="B243" i="3"/>
  <c r="F355" i="12" l="1"/>
  <c r="K355" i="12"/>
  <c r="B355" i="12"/>
  <c r="A356" i="3"/>
  <c r="F356" i="3" s="1"/>
  <c r="A356" i="13"/>
  <c r="A356" i="12"/>
  <c r="L356" i="6"/>
  <c r="A356" i="11"/>
  <c r="B355" i="11"/>
  <c r="K355" i="11"/>
  <c r="F355" i="11"/>
  <c r="B355" i="13"/>
  <c r="F355" i="13"/>
  <c r="K355" i="13"/>
  <c r="D356" i="6"/>
  <c r="C356" i="6"/>
  <c r="B357" i="6" s="1"/>
  <c r="A357" i="6" s="1"/>
  <c r="N357" i="6" s="1"/>
  <c r="K356" i="3" l="1"/>
  <c r="A357" i="3"/>
  <c r="A357" i="13"/>
  <c r="A357" i="11"/>
  <c r="L357" i="6"/>
  <c r="A357" i="12"/>
  <c r="B356" i="13"/>
  <c r="K356" i="13"/>
  <c r="F356" i="13"/>
  <c r="F356" i="12"/>
  <c r="B356" i="12"/>
  <c r="K356" i="12"/>
  <c r="K356" i="11"/>
  <c r="F356" i="11"/>
  <c r="B356" i="11"/>
  <c r="K357" i="3"/>
  <c r="F357" i="3"/>
  <c r="C357" i="6"/>
  <c r="B358" i="6" s="1"/>
  <c r="A358" i="6" s="1"/>
  <c r="N358" i="6" s="1"/>
  <c r="D357" i="6"/>
  <c r="B244" i="3"/>
  <c r="F357" i="11" l="1"/>
  <c r="B357" i="11"/>
  <c r="K357" i="11"/>
  <c r="K357" i="13"/>
  <c r="F357" i="13"/>
  <c r="B357" i="13"/>
  <c r="K357" i="12"/>
  <c r="B357" i="12"/>
  <c r="F357" i="12"/>
  <c r="A358" i="3"/>
  <c r="F358" i="3" s="1"/>
  <c r="A358" i="13"/>
  <c r="A358" i="12"/>
  <c r="A358" i="11"/>
  <c r="L358" i="6"/>
  <c r="D358" i="6"/>
  <c r="C358" i="6"/>
  <c r="B359" i="6" s="1"/>
  <c r="A359" i="6" s="1"/>
  <c r="N359" i="6" s="1"/>
  <c r="K358" i="3" l="1"/>
  <c r="A359" i="3"/>
  <c r="A359" i="12"/>
  <c r="A359" i="13"/>
  <c r="L359" i="6"/>
  <c r="A359" i="11"/>
  <c r="F358" i="11"/>
  <c r="B358" i="11"/>
  <c r="K358" i="11"/>
  <c r="B358" i="12"/>
  <c r="K358" i="12"/>
  <c r="F358" i="12"/>
  <c r="K358" i="13"/>
  <c r="B358" i="13"/>
  <c r="F358" i="13"/>
  <c r="K359" i="3"/>
  <c r="F359" i="3"/>
  <c r="C359" i="6"/>
  <c r="B360" i="6" s="1"/>
  <c r="A360" i="6" s="1"/>
  <c r="N360" i="6" s="1"/>
  <c r="D359" i="6"/>
  <c r="B245" i="3"/>
  <c r="B359" i="12" l="1"/>
  <c r="F359" i="12"/>
  <c r="K359" i="12"/>
  <c r="B359" i="11"/>
  <c r="F359" i="11"/>
  <c r="K359" i="11"/>
  <c r="A360" i="3"/>
  <c r="F360" i="3" s="1"/>
  <c r="A360" i="13"/>
  <c r="A360" i="12"/>
  <c r="A360" i="11"/>
  <c r="L360" i="6"/>
  <c r="F359" i="13"/>
  <c r="B359" i="13"/>
  <c r="K359" i="13"/>
  <c r="C360" i="6"/>
  <c r="B361" i="6" s="1"/>
  <c r="A361" i="6" s="1"/>
  <c r="N361" i="6" s="1"/>
  <c r="D360" i="6"/>
  <c r="B246" i="3"/>
  <c r="K360" i="3" l="1"/>
  <c r="A361" i="3"/>
  <c r="K361" i="3" s="1"/>
  <c r="A361" i="13"/>
  <c r="A361" i="12"/>
  <c r="A361" i="11"/>
  <c r="L361" i="6"/>
  <c r="B360" i="12"/>
  <c r="K360" i="12"/>
  <c r="F360" i="12"/>
  <c r="F360" i="11"/>
  <c r="B360" i="11"/>
  <c r="K360" i="11"/>
  <c r="F360" i="13"/>
  <c r="K360" i="13"/>
  <c r="B360" i="13"/>
  <c r="D361" i="6"/>
  <c r="C361" i="6"/>
  <c r="B362" i="6" s="1"/>
  <c r="A362" i="6" s="1"/>
  <c r="N362" i="6" s="1"/>
  <c r="B247" i="3"/>
  <c r="F361" i="3" l="1"/>
  <c r="B361" i="13"/>
  <c r="K361" i="13"/>
  <c r="F361" i="13"/>
  <c r="B361" i="11"/>
  <c r="F361" i="11"/>
  <c r="K361" i="11"/>
  <c r="F361" i="12"/>
  <c r="K361" i="12"/>
  <c r="B361" i="12"/>
  <c r="A362" i="3"/>
  <c r="F362" i="3" s="1"/>
  <c r="A362" i="13"/>
  <c r="A362" i="12"/>
  <c r="A362" i="11"/>
  <c r="L362" i="6"/>
  <c r="D362" i="6"/>
  <c r="C362" i="6"/>
  <c r="B363" i="6" s="1"/>
  <c r="A363" i="6" s="1"/>
  <c r="N363" i="6" s="1"/>
  <c r="B248" i="3"/>
  <c r="K362" i="3" l="1"/>
  <c r="F362" i="11"/>
  <c r="B362" i="11"/>
  <c r="K362" i="11"/>
  <c r="K362" i="13"/>
  <c r="F362" i="13"/>
  <c r="B362" i="13"/>
  <c r="B362" i="12"/>
  <c r="F362" i="12"/>
  <c r="K362" i="12"/>
  <c r="A363" i="3"/>
  <c r="F363" i="3" s="1"/>
  <c r="A363" i="13"/>
  <c r="A363" i="12"/>
  <c r="A363" i="11"/>
  <c r="L363" i="6"/>
  <c r="D363" i="6"/>
  <c r="C363" i="6"/>
  <c r="B364" i="6" s="1"/>
  <c r="A364" i="6" s="1"/>
  <c r="N364" i="6" s="1"/>
  <c r="B249" i="3"/>
  <c r="K363" i="3" l="1"/>
  <c r="A364" i="3"/>
  <c r="A364" i="13"/>
  <c r="A364" i="11"/>
  <c r="L364" i="6"/>
  <c r="A364" i="12"/>
  <c r="K363" i="12"/>
  <c r="F363" i="12"/>
  <c r="B363" i="12"/>
  <c r="B363" i="11"/>
  <c r="F363" i="11"/>
  <c r="K363" i="11"/>
  <c r="F363" i="13"/>
  <c r="K363" i="13"/>
  <c r="B363" i="13"/>
  <c r="K364" i="3"/>
  <c r="F364" i="3"/>
  <c r="D364" i="6"/>
  <c r="C364" i="6"/>
  <c r="B365" i="6" s="1"/>
  <c r="A365" i="6" s="1"/>
  <c r="N365" i="6" s="1"/>
  <c r="A365" i="3" l="1"/>
  <c r="F365" i="3" s="1"/>
  <c r="A365" i="12"/>
  <c r="A365" i="13"/>
  <c r="A365" i="11"/>
  <c r="L365" i="6"/>
  <c r="K364" i="13"/>
  <c r="F364" i="13"/>
  <c r="B364" i="13"/>
  <c r="K364" i="12"/>
  <c r="F364" i="12"/>
  <c r="B364" i="12"/>
  <c r="F364" i="11"/>
  <c r="B364" i="11"/>
  <c r="K364" i="11"/>
  <c r="K365" i="3"/>
  <c r="C365" i="6"/>
  <c r="B366" i="6" s="1"/>
  <c r="A366" i="6" s="1"/>
  <c r="N366" i="6" s="1"/>
  <c r="D365" i="6"/>
  <c r="B250" i="3"/>
  <c r="F365" i="12" l="1"/>
  <c r="B365" i="12"/>
  <c r="K365" i="12"/>
  <c r="F365" i="11"/>
  <c r="B365" i="11"/>
  <c r="K365" i="11"/>
  <c r="A366" i="3"/>
  <c r="F366" i="3" s="1"/>
  <c r="A366" i="13"/>
  <c r="A366" i="12"/>
  <c r="A366" i="11"/>
  <c r="L366" i="6"/>
  <c r="F365" i="13"/>
  <c r="K365" i="13"/>
  <c r="B365" i="13"/>
  <c r="K366" i="3"/>
  <c r="D366" i="6"/>
  <c r="C366" i="6"/>
  <c r="B367" i="6" s="1"/>
  <c r="A367" i="6" s="1"/>
  <c r="N367" i="6" s="1"/>
  <c r="F366" i="11" l="1"/>
  <c r="B366" i="11"/>
  <c r="K366" i="11"/>
  <c r="A367" i="3"/>
  <c r="F367" i="3" s="1"/>
  <c r="A367" i="13"/>
  <c r="A367" i="12"/>
  <c r="L367" i="6"/>
  <c r="A367" i="11"/>
  <c r="B366" i="12"/>
  <c r="K366" i="12"/>
  <c r="F366" i="12"/>
  <c r="F366" i="13"/>
  <c r="B366" i="13"/>
  <c r="K366" i="13"/>
  <c r="C367" i="6"/>
  <c r="B368" i="6" s="1"/>
  <c r="A368" i="6" s="1"/>
  <c r="N368" i="6" s="1"/>
  <c r="D367" i="6"/>
  <c r="B251" i="3"/>
  <c r="K367" i="3" l="1"/>
  <c r="F367" i="12"/>
  <c r="B367" i="12"/>
  <c r="K367" i="12"/>
  <c r="A368" i="3"/>
  <c r="F368" i="3" s="1"/>
  <c r="A368" i="12"/>
  <c r="A368" i="13"/>
  <c r="L368" i="6"/>
  <c r="A368" i="11"/>
  <c r="K367" i="13"/>
  <c r="F367" i="13"/>
  <c r="B367" i="13"/>
  <c r="B367" i="11"/>
  <c r="K367" i="11"/>
  <c r="F367" i="11"/>
  <c r="K368" i="3"/>
  <c r="C368" i="6"/>
  <c r="B369" i="6" s="1"/>
  <c r="A369" i="6" s="1"/>
  <c r="N369" i="6" s="1"/>
  <c r="D368" i="6"/>
  <c r="F368" i="12" l="1"/>
  <c r="K368" i="12"/>
  <c r="B368" i="12"/>
  <c r="A369" i="3"/>
  <c r="F369" i="3" s="1"/>
  <c r="A369" i="13"/>
  <c r="A369" i="12"/>
  <c r="A369" i="11"/>
  <c r="L369" i="6"/>
  <c r="K368" i="13"/>
  <c r="F368" i="13"/>
  <c r="B368" i="13"/>
  <c r="F368" i="11"/>
  <c r="B368" i="11"/>
  <c r="K368" i="11"/>
  <c r="D369" i="6"/>
  <c r="C369" i="6"/>
  <c r="B370" i="6" s="1"/>
  <c r="A370" i="6" s="1"/>
  <c r="N370" i="6" s="1"/>
  <c r="B252" i="3"/>
  <c r="K369" i="3" l="1"/>
  <c r="F369" i="12"/>
  <c r="K369" i="12"/>
  <c r="B369" i="12"/>
  <c r="K369" i="13"/>
  <c r="F369" i="13"/>
  <c r="B369" i="13"/>
  <c r="B369" i="11"/>
  <c r="K369" i="11"/>
  <c r="F369" i="11"/>
  <c r="A370" i="3"/>
  <c r="F370" i="3" s="1"/>
  <c r="A370" i="13"/>
  <c r="A370" i="12"/>
  <c r="A370" i="11"/>
  <c r="L370" i="6"/>
  <c r="K370" i="3"/>
  <c r="D370" i="6"/>
  <c r="C370" i="6"/>
  <c r="B371" i="6" s="1"/>
  <c r="A371" i="6" s="1"/>
  <c r="N371" i="6" s="1"/>
  <c r="B253" i="3"/>
  <c r="A371" i="3" l="1"/>
  <c r="A371" i="12"/>
  <c r="A371" i="13"/>
  <c r="L371" i="6"/>
  <c r="A371" i="11"/>
  <c r="F370" i="11"/>
  <c r="B370" i="11"/>
  <c r="K370" i="11"/>
  <c r="F370" i="12"/>
  <c r="B370" i="12"/>
  <c r="K370" i="12"/>
  <c r="K370" i="13"/>
  <c r="B370" i="13"/>
  <c r="F370" i="13"/>
  <c r="F371" i="3"/>
  <c r="K371" i="3"/>
  <c r="D371" i="6"/>
  <c r="C371" i="6"/>
  <c r="B372" i="6" s="1"/>
  <c r="A372" i="6" s="1"/>
  <c r="N372" i="6" s="1"/>
  <c r="B371" i="11" l="1"/>
  <c r="K371" i="11"/>
  <c r="F371" i="11"/>
  <c r="F371" i="12"/>
  <c r="K371" i="12"/>
  <c r="B371" i="12"/>
  <c r="A372" i="3"/>
  <c r="F372" i="3" s="1"/>
  <c r="A372" i="13"/>
  <c r="A372" i="12"/>
  <c r="A372" i="11"/>
  <c r="L372" i="6"/>
  <c r="F371" i="13"/>
  <c r="K371" i="13"/>
  <c r="B371" i="13"/>
  <c r="D372" i="6"/>
  <c r="C372" i="6"/>
  <c r="B373" i="6" s="1"/>
  <c r="A373" i="6" s="1"/>
  <c r="N373" i="6" s="1"/>
  <c r="B254" i="3"/>
  <c r="A373" i="3" l="1"/>
  <c r="A373" i="13"/>
  <c r="A373" i="12"/>
  <c r="A373" i="11"/>
  <c r="L373" i="6"/>
  <c r="K372" i="11"/>
  <c r="F372" i="11"/>
  <c r="B372" i="11"/>
  <c r="K372" i="3"/>
  <c r="K372" i="12"/>
  <c r="F372" i="12"/>
  <c r="B372" i="12"/>
  <c r="K372" i="13"/>
  <c r="B372" i="13"/>
  <c r="F372" i="13"/>
  <c r="K373" i="3"/>
  <c r="F373" i="3"/>
  <c r="C373" i="6"/>
  <c r="B374" i="6" s="1"/>
  <c r="A374" i="6" s="1"/>
  <c r="N374" i="6" s="1"/>
  <c r="D373" i="6"/>
  <c r="B255" i="3"/>
  <c r="F373" i="12" l="1"/>
  <c r="K373" i="12"/>
  <c r="B373" i="12"/>
  <c r="F373" i="13"/>
  <c r="B373" i="13"/>
  <c r="K373" i="13"/>
  <c r="K373" i="11"/>
  <c r="B373" i="11"/>
  <c r="F373" i="11"/>
  <c r="A374" i="3"/>
  <c r="F374" i="3" s="1"/>
  <c r="A374" i="13"/>
  <c r="A374" i="12"/>
  <c r="L374" i="6"/>
  <c r="A374" i="11"/>
  <c r="D374" i="6"/>
  <c r="C374" i="6"/>
  <c r="B375" i="6" s="1"/>
  <c r="A375" i="6" s="1"/>
  <c r="N375" i="6" s="1"/>
  <c r="B256" i="3"/>
  <c r="K374" i="3" l="1"/>
  <c r="F374" i="11"/>
  <c r="B374" i="11"/>
  <c r="K374" i="11"/>
  <c r="A375" i="3"/>
  <c r="F375" i="3" s="1"/>
  <c r="A375" i="13"/>
  <c r="A375" i="12"/>
  <c r="L375" i="6"/>
  <c r="A375" i="11"/>
  <c r="K374" i="13"/>
  <c r="F374" i="13"/>
  <c r="B374" i="13"/>
  <c r="K374" i="12"/>
  <c r="B374" i="12"/>
  <c r="F374" i="12"/>
  <c r="K375" i="3"/>
  <c r="C375" i="6"/>
  <c r="B376" i="6" s="1"/>
  <c r="A376" i="6" s="1"/>
  <c r="N376" i="6" s="1"/>
  <c r="D375" i="6"/>
  <c r="B257" i="3"/>
  <c r="F375" i="13" l="1"/>
  <c r="K375" i="13"/>
  <c r="B375" i="13"/>
  <c r="A376" i="3"/>
  <c r="F376" i="3" s="1"/>
  <c r="A376" i="13"/>
  <c r="A376" i="12"/>
  <c r="L376" i="6"/>
  <c r="A376" i="11"/>
  <c r="F375" i="12"/>
  <c r="K375" i="12"/>
  <c r="B375" i="12"/>
  <c r="B375" i="11"/>
  <c r="K375" i="11"/>
  <c r="F375" i="11"/>
  <c r="K376" i="3"/>
  <c r="C376" i="6"/>
  <c r="B377" i="6" s="1"/>
  <c r="A377" i="6" s="1"/>
  <c r="N377" i="6" s="1"/>
  <c r="D376" i="6"/>
  <c r="B258" i="3"/>
  <c r="K376" i="13" l="1"/>
  <c r="B376" i="13"/>
  <c r="F376" i="13"/>
  <c r="B376" i="12"/>
  <c r="F376" i="12"/>
  <c r="K376" i="12"/>
  <c r="A377" i="3"/>
  <c r="F377" i="3" s="1"/>
  <c r="A377" i="13"/>
  <c r="A377" i="12"/>
  <c r="A377" i="11"/>
  <c r="L377" i="6"/>
  <c r="F376" i="11"/>
  <c r="K376" i="11"/>
  <c r="B376" i="11"/>
  <c r="D377" i="6"/>
  <c r="C377" i="6"/>
  <c r="B378" i="6" s="1"/>
  <c r="A378" i="6" s="1"/>
  <c r="N378" i="6" s="1"/>
  <c r="K377" i="3" l="1"/>
  <c r="A378" i="3"/>
  <c r="A378" i="13"/>
  <c r="A378" i="12"/>
  <c r="L378" i="6"/>
  <c r="A378" i="11"/>
  <c r="B377" i="11"/>
  <c r="F377" i="11"/>
  <c r="K377" i="11"/>
  <c r="B377" i="12"/>
  <c r="F377" i="12"/>
  <c r="K377" i="12"/>
  <c r="K377" i="13"/>
  <c r="F377" i="13"/>
  <c r="B377" i="13"/>
  <c r="K378" i="3"/>
  <c r="F378" i="3"/>
  <c r="D378" i="6"/>
  <c r="C378" i="6"/>
  <c r="B379" i="6" s="1"/>
  <c r="A379" i="6" s="1"/>
  <c r="N379" i="6" s="1"/>
  <c r="B259" i="3"/>
  <c r="A379" i="3" l="1"/>
  <c r="F379" i="3" s="1"/>
  <c r="A379" i="13"/>
  <c r="A379" i="12"/>
  <c r="A379" i="11"/>
  <c r="L379" i="6"/>
  <c r="B378" i="13"/>
  <c r="K378" i="13"/>
  <c r="F378" i="13"/>
  <c r="F378" i="11"/>
  <c r="B378" i="11"/>
  <c r="K378" i="11"/>
  <c r="K378" i="12"/>
  <c r="F378" i="12"/>
  <c r="B378" i="12"/>
  <c r="K379" i="3"/>
  <c r="D379" i="6"/>
  <c r="C379" i="6"/>
  <c r="B380" i="6" s="1"/>
  <c r="A380" i="6" s="1"/>
  <c r="N380" i="6" s="1"/>
  <c r="K379" i="11" l="1"/>
  <c r="B379" i="11"/>
  <c r="F379" i="11"/>
  <c r="B379" i="13"/>
  <c r="K379" i="13"/>
  <c r="F379" i="13"/>
  <c r="A380" i="3"/>
  <c r="F380" i="3" s="1"/>
  <c r="A380" i="13"/>
  <c r="A380" i="12"/>
  <c r="A380" i="11"/>
  <c r="L380" i="6"/>
  <c r="B379" i="12"/>
  <c r="K379" i="12"/>
  <c r="F379" i="12"/>
  <c r="C380" i="6"/>
  <c r="B381" i="6" s="1"/>
  <c r="A381" i="6" s="1"/>
  <c r="N381" i="6" s="1"/>
  <c r="D380" i="6"/>
  <c r="B260" i="3"/>
  <c r="K380" i="3" l="1"/>
  <c r="K380" i="11"/>
  <c r="F380" i="11"/>
  <c r="B380" i="11"/>
  <c r="A381" i="3"/>
  <c r="F381" i="3" s="1"/>
  <c r="A381" i="13"/>
  <c r="A381" i="12"/>
  <c r="A381" i="11"/>
  <c r="L381" i="6"/>
  <c r="B380" i="12"/>
  <c r="F380" i="12"/>
  <c r="K380" i="12"/>
  <c r="B380" i="13"/>
  <c r="K380" i="13"/>
  <c r="F380" i="13"/>
  <c r="K381" i="3"/>
  <c r="C381" i="6"/>
  <c r="B382" i="6" s="1"/>
  <c r="A382" i="6" s="1"/>
  <c r="N382" i="6" s="1"/>
  <c r="D381" i="6"/>
  <c r="F381" i="12" l="1"/>
  <c r="K381" i="12"/>
  <c r="B381" i="12"/>
  <c r="K381" i="11"/>
  <c r="F381" i="11"/>
  <c r="B381" i="11"/>
  <c r="K381" i="13"/>
  <c r="F381" i="13"/>
  <c r="B381" i="13"/>
  <c r="A382" i="3"/>
  <c r="F382" i="3" s="1"/>
  <c r="A382" i="13"/>
  <c r="A382" i="12"/>
  <c r="L382" i="6"/>
  <c r="A382" i="11"/>
  <c r="D382" i="6"/>
  <c r="C382" i="6"/>
  <c r="B383" i="6" s="1"/>
  <c r="A383" i="6" s="1"/>
  <c r="N383" i="6" s="1"/>
  <c r="B261" i="3"/>
  <c r="K382" i="3" l="1"/>
  <c r="F382" i="11"/>
  <c r="B382" i="11"/>
  <c r="K382" i="11"/>
  <c r="A383" i="3"/>
  <c r="F383" i="3" s="1"/>
  <c r="A383" i="13"/>
  <c r="A383" i="12"/>
  <c r="L383" i="6"/>
  <c r="A383" i="11"/>
  <c r="K382" i="12"/>
  <c r="F382" i="12"/>
  <c r="B382" i="12"/>
  <c r="F382" i="13"/>
  <c r="K382" i="13"/>
  <c r="B382" i="13"/>
  <c r="K383" i="3"/>
  <c r="C383" i="6"/>
  <c r="B384" i="6" s="1"/>
  <c r="A384" i="6" s="1"/>
  <c r="N384" i="6" s="1"/>
  <c r="D383" i="6"/>
  <c r="B262" i="3"/>
  <c r="K383" i="12" l="1"/>
  <c r="B383" i="12"/>
  <c r="F383" i="12"/>
  <c r="A384" i="3"/>
  <c r="F384" i="3" s="1"/>
  <c r="A384" i="13"/>
  <c r="A384" i="12"/>
  <c r="A384" i="11"/>
  <c r="L384" i="6"/>
  <c r="F383" i="13"/>
  <c r="B383" i="13"/>
  <c r="K383" i="13"/>
  <c r="F383" i="11"/>
  <c r="K383" i="11"/>
  <c r="B383" i="11"/>
  <c r="C384" i="6"/>
  <c r="B385" i="6" s="1"/>
  <c r="A385" i="6" s="1"/>
  <c r="N385" i="6" s="1"/>
  <c r="D384" i="6"/>
  <c r="B263" i="3"/>
  <c r="K384" i="3" l="1"/>
  <c r="F384" i="11"/>
  <c r="K384" i="11"/>
  <c r="B384" i="11"/>
  <c r="K384" i="12"/>
  <c r="F384" i="12"/>
  <c r="B384" i="12"/>
  <c r="K384" i="13"/>
  <c r="F384" i="13"/>
  <c r="B384" i="13"/>
  <c r="A385" i="3"/>
  <c r="F385" i="3" s="1"/>
  <c r="A385" i="13"/>
  <c r="A385" i="12"/>
  <c r="L385" i="6"/>
  <c r="A385" i="11"/>
  <c r="D385" i="6"/>
  <c r="C385" i="6"/>
  <c r="B386" i="6" s="1"/>
  <c r="A386" i="6" s="1"/>
  <c r="N386" i="6" s="1"/>
  <c r="B264" i="3"/>
  <c r="K385" i="3" l="1"/>
  <c r="F385" i="13"/>
  <c r="K385" i="13"/>
  <c r="B385" i="13"/>
  <c r="B385" i="11"/>
  <c r="F385" i="11"/>
  <c r="K385" i="11"/>
  <c r="K385" i="12"/>
  <c r="B385" i="12"/>
  <c r="F385" i="12"/>
  <c r="A386" i="3"/>
  <c r="F386" i="3" s="1"/>
  <c r="A386" i="13"/>
  <c r="A386" i="11"/>
  <c r="A386" i="12"/>
  <c r="L386" i="6"/>
  <c r="D386" i="6"/>
  <c r="C386" i="6"/>
  <c r="B387" i="6" s="1"/>
  <c r="A387" i="6" s="1"/>
  <c r="N387" i="6" s="1"/>
  <c r="B265" i="3"/>
  <c r="K386" i="3" l="1"/>
  <c r="B386" i="12"/>
  <c r="K386" i="12"/>
  <c r="F386" i="12"/>
  <c r="A387" i="3"/>
  <c r="F387" i="3" s="1"/>
  <c r="A387" i="13"/>
  <c r="A387" i="12"/>
  <c r="L387" i="6"/>
  <c r="A387" i="11"/>
  <c r="F386" i="11"/>
  <c r="B386" i="11"/>
  <c r="K386" i="11"/>
  <c r="K386" i="13"/>
  <c r="F386" i="13"/>
  <c r="B386" i="13"/>
  <c r="D387" i="6"/>
  <c r="C387" i="6"/>
  <c r="B388" i="6" s="1"/>
  <c r="A388" i="6" s="1"/>
  <c r="N388" i="6" s="1"/>
  <c r="K387" i="3" l="1"/>
  <c r="K387" i="13"/>
  <c r="B387" i="13"/>
  <c r="F387" i="13"/>
  <c r="A388" i="3"/>
  <c r="F388" i="3" s="1"/>
  <c r="A388" i="13"/>
  <c r="A388" i="12"/>
  <c r="L388" i="6"/>
  <c r="A388" i="11"/>
  <c r="F387" i="12"/>
  <c r="B387" i="12"/>
  <c r="K387" i="12"/>
  <c r="K387" i="11"/>
  <c r="F387" i="11"/>
  <c r="B387" i="11"/>
  <c r="D388" i="6"/>
  <c r="C388" i="6"/>
  <c r="B389" i="6" s="1"/>
  <c r="A389" i="6" s="1"/>
  <c r="N389" i="6" s="1"/>
  <c r="B266" i="3"/>
  <c r="K388" i="3" l="1"/>
  <c r="F388" i="12"/>
  <c r="K388" i="12"/>
  <c r="B388" i="12"/>
  <c r="F388" i="13"/>
  <c r="B388" i="13"/>
  <c r="K388" i="13"/>
  <c r="A389" i="3"/>
  <c r="F389" i="3" s="1"/>
  <c r="A389" i="13"/>
  <c r="A389" i="12"/>
  <c r="L389" i="6"/>
  <c r="A389" i="11"/>
  <c r="F388" i="11"/>
  <c r="K388" i="11"/>
  <c r="B388" i="11"/>
  <c r="C389" i="6"/>
  <c r="B390" i="6" s="1"/>
  <c r="A390" i="6" s="1"/>
  <c r="N390" i="6" s="1"/>
  <c r="D389" i="6"/>
  <c r="K389" i="3" l="1"/>
  <c r="K389" i="11"/>
  <c r="F389" i="11"/>
  <c r="B389" i="11"/>
  <c r="A390" i="3"/>
  <c r="K390" i="3" s="1"/>
  <c r="A390" i="13"/>
  <c r="A390" i="12"/>
  <c r="A390" i="11"/>
  <c r="L390" i="6"/>
  <c r="F389" i="12"/>
  <c r="K389" i="12"/>
  <c r="B389" i="12"/>
  <c r="F389" i="13"/>
  <c r="B389" i="13"/>
  <c r="K389" i="13"/>
  <c r="D390" i="6"/>
  <c r="C390" i="6"/>
  <c r="B391" i="6" s="1"/>
  <c r="A391" i="6" s="1"/>
  <c r="N391" i="6" s="1"/>
  <c r="B267" i="3"/>
  <c r="F390" i="3" l="1"/>
  <c r="F390" i="11"/>
  <c r="K390" i="11"/>
  <c r="B390" i="11"/>
  <c r="A391" i="3"/>
  <c r="K391" i="3" s="1"/>
  <c r="A391" i="13"/>
  <c r="A391" i="12"/>
  <c r="L391" i="6"/>
  <c r="A391" i="11"/>
  <c r="K390" i="12"/>
  <c r="B390" i="12"/>
  <c r="F390" i="12"/>
  <c r="B390" i="13"/>
  <c r="F390" i="13"/>
  <c r="K390" i="13"/>
  <c r="C391" i="6"/>
  <c r="B392" i="6" s="1"/>
  <c r="A392" i="6" s="1"/>
  <c r="N392" i="6" s="1"/>
  <c r="D391" i="6"/>
  <c r="F391" i="3" l="1"/>
  <c r="F391" i="13"/>
  <c r="K391" i="13"/>
  <c r="B391" i="13"/>
  <c r="K391" i="12"/>
  <c r="B391" i="12"/>
  <c r="F391" i="12"/>
  <c r="A392" i="3"/>
  <c r="F392" i="3" s="1"/>
  <c r="A392" i="13"/>
  <c r="A392" i="12"/>
  <c r="A392" i="11"/>
  <c r="L392" i="6"/>
  <c r="K391" i="11"/>
  <c r="F391" i="11"/>
  <c r="B391" i="11"/>
  <c r="C392" i="6"/>
  <c r="B393" i="6" s="1"/>
  <c r="A393" i="6" s="1"/>
  <c r="N393" i="6" s="1"/>
  <c r="D392" i="6"/>
  <c r="B268" i="3"/>
  <c r="K392" i="3" l="1"/>
  <c r="A393" i="3"/>
  <c r="A393" i="13"/>
  <c r="A393" i="12"/>
  <c r="L393" i="6"/>
  <c r="A393" i="11"/>
  <c r="F392" i="11"/>
  <c r="B392" i="11"/>
  <c r="K392" i="11"/>
  <c r="K392" i="12"/>
  <c r="F392" i="12"/>
  <c r="B392" i="12"/>
  <c r="K392" i="13"/>
  <c r="F392" i="13"/>
  <c r="B392" i="13"/>
  <c r="K393" i="3"/>
  <c r="F393" i="3"/>
  <c r="D393" i="6"/>
  <c r="C393" i="6"/>
  <c r="B394" i="6" s="1"/>
  <c r="A394" i="6" s="1"/>
  <c r="N394" i="6" s="1"/>
  <c r="B269" i="3"/>
  <c r="A394" i="3" l="1"/>
  <c r="A394" i="13"/>
  <c r="A394" i="12"/>
  <c r="A394" i="11"/>
  <c r="L394" i="6"/>
  <c r="F393" i="13"/>
  <c r="K393" i="13"/>
  <c r="B393" i="13"/>
  <c r="B393" i="11"/>
  <c r="F393" i="11"/>
  <c r="K393" i="11"/>
  <c r="F393" i="12"/>
  <c r="K393" i="12"/>
  <c r="B393" i="12"/>
  <c r="K394" i="3"/>
  <c r="F394" i="3"/>
  <c r="D394" i="6"/>
  <c r="C394" i="6"/>
  <c r="B395" i="6" s="1"/>
  <c r="A395" i="6" s="1"/>
  <c r="N395" i="6" s="1"/>
  <c r="A395" i="3" l="1"/>
  <c r="A395" i="13"/>
  <c r="A395" i="12"/>
  <c r="A395" i="11"/>
  <c r="L395" i="6"/>
  <c r="K394" i="13"/>
  <c r="F394" i="13"/>
  <c r="B394" i="13"/>
  <c r="B394" i="11"/>
  <c r="F394" i="11"/>
  <c r="K394" i="11"/>
  <c r="B394" i="12"/>
  <c r="K394" i="12"/>
  <c r="F394" i="12"/>
  <c r="K395" i="3"/>
  <c r="F395" i="3"/>
  <c r="D395" i="6"/>
  <c r="C395" i="6"/>
  <c r="B396" i="6" s="1"/>
  <c r="A396" i="6" s="1"/>
  <c r="N396" i="6" s="1"/>
  <c r="B270" i="3"/>
  <c r="A396" i="3" l="1"/>
  <c r="A396" i="13"/>
  <c r="A396" i="12"/>
  <c r="A396" i="11"/>
  <c r="L396" i="6"/>
  <c r="K395" i="13"/>
  <c r="B395" i="13"/>
  <c r="F395" i="13"/>
  <c r="F395" i="11"/>
  <c r="K395" i="11"/>
  <c r="B395" i="11"/>
  <c r="K395" i="12"/>
  <c r="F395" i="12"/>
  <c r="B395" i="12"/>
  <c r="K396" i="3"/>
  <c r="F396" i="3"/>
  <c r="D396" i="6"/>
  <c r="C396" i="6"/>
  <c r="B397" i="6" s="1"/>
  <c r="A397" i="6" s="1"/>
  <c r="N397" i="6" s="1"/>
  <c r="B271" i="3"/>
  <c r="A397" i="3" l="1"/>
  <c r="A397" i="13"/>
  <c r="A397" i="12"/>
  <c r="L397" i="6"/>
  <c r="A397" i="11"/>
  <c r="K396" i="13"/>
  <c r="F396" i="13"/>
  <c r="B396" i="13"/>
  <c r="B396" i="12"/>
  <c r="K396" i="12"/>
  <c r="F396" i="12"/>
  <c r="B396" i="11"/>
  <c r="K396" i="11"/>
  <c r="F396" i="11"/>
  <c r="K397" i="3"/>
  <c r="F397" i="3"/>
  <c r="C397" i="6"/>
  <c r="B398" i="6" s="1"/>
  <c r="A398" i="6" s="1"/>
  <c r="N398" i="6" s="1"/>
  <c r="D397" i="6"/>
  <c r="B272" i="3"/>
  <c r="B397" i="11" l="1"/>
  <c r="K397" i="11"/>
  <c r="F397" i="11"/>
  <c r="F397" i="13"/>
  <c r="B397" i="13"/>
  <c r="K397" i="13"/>
  <c r="F397" i="12"/>
  <c r="B397" i="12"/>
  <c r="K397" i="12"/>
  <c r="A398" i="3"/>
  <c r="F398" i="3" s="1"/>
  <c r="A398" i="13"/>
  <c r="A398" i="12"/>
  <c r="A398" i="11"/>
  <c r="L398" i="6"/>
  <c r="K398" i="3"/>
  <c r="D398" i="6"/>
  <c r="C398" i="6"/>
  <c r="B399" i="6" s="1"/>
  <c r="A399" i="6" s="1"/>
  <c r="N399" i="6" s="1"/>
  <c r="K398" i="12" l="1"/>
  <c r="F398" i="12"/>
  <c r="B398" i="12"/>
  <c r="K398" i="13"/>
  <c r="B398" i="13"/>
  <c r="F398" i="13"/>
  <c r="B398" i="11"/>
  <c r="K398" i="11"/>
  <c r="F398" i="11"/>
  <c r="A399" i="3"/>
  <c r="F399" i="3" s="1"/>
  <c r="A399" i="13"/>
  <c r="A399" i="12"/>
  <c r="A399" i="11"/>
  <c r="L399" i="6"/>
  <c r="K399" i="3"/>
  <c r="C399" i="6"/>
  <c r="B400" i="6" s="1"/>
  <c r="A400" i="6" s="1"/>
  <c r="N400" i="6" s="1"/>
  <c r="D399" i="6"/>
  <c r="B273" i="3"/>
  <c r="K399" i="12" l="1"/>
  <c r="F399" i="12"/>
  <c r="B399" i="12"/>
  <c r="A400" i="3"/>
  <c r="F400" i="3" s="1"/>
  <c r="A400" i="13"/>
  <c r="A400" i="12"/>
  <c r="L400" i="6"/>
  <c r="A400" i="11"/>
  <c r="B399" i="11"/>
  <c r="F399" i="11"/>
  <c r="K399" i="11"/>
  <c r="F399" i="13"/>
  <c r="B399" i="13"/>
  <c r="K399" i="13"/>
  <c r="K400" i="3"/>
  <c r="C400" i="6"/>
  <c r="B401" i="6" s="1"/>
  <c r="A401" i="6" s="1"/>
  <c r="N401" i="6" s="1"/>
  <c r="D400" i="6"/>
  <c r="B274" i="3"/>
  <c r="K400" i="13" l="1"/>
  <c r="B400" i="13"/>
  <c r="F400" i="13"/>
  <c r="B400" i="12"/>
  <c r="F400" i="12"/>
  <c r="K400" i="12"/>
  <c r="A401" i="3"/>
  <c r="F401" i="3" s="1"/>
  <c r="A401" i="12"/>
  <c r="A401" i="13"/>
  <c r="A401" i="11"/>
  <c r="L401" i="6"/>
  <c r="K400" i="11"/>
  <c r="B400" i="11"/>
  <c r="F400" i="11"/>
  <c r="K401" i="3"/>
  <c r="D401" i="6"/>
  <c r="C401" i="6"/>
  <c r="B402" i="6" s="1"/>
  <c r="A402" i="6" s="1"/>
  <c r="N402" i="6" s="1"/>
  <c r="B401" i="11" l="1"/>
  <c r="F401" i="11"/>
  <c r="K401" i="11"/>
  <c r="A402" i="3"/>
  <c r="F402" i="3" s="1"/>
  <c r="A402" i="12"/>
  <c r="A402" i="11"/>
  <c r="A402" i="13"/>
  <c r="L402" i="6"/>
  <c r="F401" i="13"/>
  <c r="K401" i="13"/>
  <c r="B401" i="13"/>
  <c r="F401" i="12"/>
  <c r="K401" i="12"/>
  <c r="B401" i="12"/>
  <c r="K402" i="3"/>
  <c r="D402" i="6"/>
  <c r="C402" i="6"/>
  <c r="B403" i="6" s="1"/>
  <c r="A403" i="6" s="1"/>
  <c r="N403" i="6" s="1"/>
  <c r="B275" i="3"/>
  <c r="K402" i="13" l="1"/>
  <c r="B402" i="13"/>
  <c r="F402" i="13"/>
  <c r="K402" i="11"/>
  <c r="B402" i="11"/>
  <c r="F402" i="11"/>
  <c r="A403" i="3"/>
  <c r="F403" i="3" s="1"/>
  <c r="A403" i="13"/>
  <c r="A403" i="12"/>
  <c r="A403" i="11"/>
  <c r="L403" i="6"/>
  <c r="F402" i="12"/>
  <c r="K402" i="12"/>
  <c r="B402" i="12"/>
  <c r="K403" i="3"/>
  <c r="D403" i="6"/>
  <c r="C403" i="6"/>
  <c r="B404" i="6" s="1"/>
  <c r="A404" i="6" s="1"/>
  <c r="N404" i="6" s="1"/>
  <c r="K403" i="11" l="1"/>
  <c r="F403" i="11"/>
  <c r="B403" i="11"/>
  <c r="A404" i="3"/>
  <c r="F404" i="3" s="1"/>
  <c r="A404" i="13"/>
  <c r="A404" i="12"/>
  <c r="A404" i="11"/>
  <c r="L404" i="6"/>
  <c r="F403" i="12"/>
  <c r="K403" i="12"/>
  <c r="B403" i="12"/>
  <c r="F403" i="13"/>
  <c r="B403" i="13"/>
  <c r="K403" i="13"/>
  <c r="K404" i="3"/>
  <c r="D404" i="6"/>
  <c r="C404" i="6"/>
  <c r="B405" i="6" s="1"/>
  <c r="A405" i="6" s="1"/>
  <c r="N405" i="6" s="1"/>
  <c r="B276" i="3"/>
  <c r="A405" i="3" l="1"/>
  <c r="A405" i="13"/>
  <c r="A405" i="12"/>
  <c r="L405" i="6"/>
  <c r="A405" i="11"/>
  <c r="F404" i="11"/>
  <c r="B404" i="11"/>
  <c r="K404" i="11"/>
  <c r="K404" i="13"/>
  <c r="B404" i="13"/>
  <c r="F404" i="13"/>
  <c r="B404" i="12"/>
  <c r="K404" i="12"/>
  <c r="F404" i="12"/>
  <c r="F405" i="3"/>
  <c r="K405" i="3"/>
  <c r="C405" i="6"/>
  <c r="B406" i="6" s="1"/>
  <c r="A406" i="6" s="1"/>
  <c r="N406" i="6" s="1"/>
  <c r="D405" i="6"/>
  <c r="K405" i="11" l="1"/>
  <c r="B405" i="11"/>
  <c r="F405" i="11"/>
  <c r="F405" i="12"/>
  <c r="B405" i="12"/>
  <c r="K405" i="12"/>
  <c r="F405" i="13"/>
  <c r="K405" i="13"/>
  <c r="B405" i="13"/>
  <c r="A406" i="3"/>
  <c r="F406" i="3" s="1"/>
  <c r="A406" i="13"/>
  <c r="A406" i="12"/>
  <c r="A406" i="11"/>
  <c r="L406" i="6"/>
  <c r="D406" i="6"/>
  <c r="C406" i="6"/>
  <c r="B407" i="6" s="1"/>
  <c r="A407" i="6" s="1"/>
  <c r="N407" i="6" s="1"/>
  <c r="B277" i="3"/>
  <c r="K406" i="3" l="1"/>
  <c r="K406" i="11"/>
  <c r="F406" i="11"/>
  <c r="B406" i="11"/>
  <c r="B406" i="13"/>
  <c r="K406" i="13"/>
  <c r="F406" i="13"/>
  <c r="F406" i="12"/>
  <c r="K406" i="12"/>
  <c r="B406" i="12"/>
  <c r="A407" i="3"/>
  <c r="A407" i="13"/>
  <c r="A407" i="12"/>
  <c r="A407" i="11"/>
  <c r="L407" i="6"/>
  <c r="K407" i="3"/>
  <c r="F407" i="3"/>
  <c r="C407" i="6"/>
  <c r="B408" i="6" s="1"/>
  <c r="A408" i="6" s="1"/>
  <c r="N408" i="6" s="1"/>
  <c r="D407" i="6"/>
  <c r="B278" i="3"/>
  <c r="K407" i="11" l="1"/>
  <c r="F407" i="11"/>
  <c r="B407" i="11"/>
  <c r="F407" i="12"/>
  <c r="B407" i="12"/>
  <c r="K407" i="12"/>
  <c r="A408" i="3"/>
  <c r="F408" i="3" s="1"/>
  <c r="A408" i="13"/>
  <c r="A408" i="12"/>
  <c r="A408" i="11"/>
  <c r="L408" i="6"/>
  <c r="F407" i="13"/>
  <c r="K407" i="13"/>
  <c r="B407" i="13"/>
  <c r="K408" i="3"/>
  <c r="C408" i="6"/>
  <c r="B409" i="6" s="1"/>
  <c r="A409" i="6" s="1"/>
  <c r="N409" i="6" s="1"/>
  <c r="D408" i="6"/>
  <c r="B279" i="3"/>
  <c r="A409" i="3" l="1"/>
  <c r="A409" i="13"/>
  <c r="A409" i="12"/>
  <c r="L409" i="6"/>
  <c r="A409" i="11"/>
  <c r="F408" i="12"/>
  <c r="K408" i="12"/>
  <c r="B408" i="12"/>
  <c r="K408" i="11"/>
  <c r="F408" i="11"/>
  <c r="B408" i="11"/>
  <c r="K408" i="13"/>
  <c r="B408" i="13"/>
  <c r="F408" i="13"/>
  <c r="K409" i="3"/>
  <c r="F409" i="3"/>
  <c r="D409" i="6"/>
  <c r="C409" i="6"/>
  <c r="B410" i="6" s="1"/>
  <c r="A410" i="6" s="1"/>
  <c r="N410" i="6" s="1"/>
  <c r="B280" i="3"/>
  <c r="A410" i="3" l="1"/>
  <c r="K410" i="3" s="1"/>
  <c r="A410" i="13"/>
  <c r="A410" i="12"/>
  <c r="A410" i="11"/>
  <c r="L410" i="6"/>
  <c r="F409" i="13"/>
  <c r="B409" i="13"/>
  <c r="K409" i="13"/>
  <c r="B409" i="11"/>
  <c r="K409" i="11"/>
  <c r="F409" i="11"/>
  <c r="K409" i="12"/>
  <c r="B409" i="12"/>
  <c r="F409" i="12"/>
  <c r="F410" i="3"/>
  <c r="D410" i="6"/>
  <c r="C410" i="6"/>
  <c r="B411" i="6" s="1"/>
  <c r="A411" i="6" s="1"/>
  <c r="N411" i="6" s="1"/>
  <c r="B281" i="3"/>
  <c r="B410" i="11" l="1"/>
  <c r="F410" i="11"/>
  <c r="K410" i="11"/>
  <c r="F410" i="12"/>
  <c r="K410" i="12"/>
  <c r="B410" i="12"/>
  <c r="F410" i="13"/>
  <c r="B410" i="13"/>
  <c r="K410" i="13"/>
  <c r="A411" i="3"/>
  <c r="F411" i="3" s="1"/>
  <c r="A411" i="13"/>
  <c r="A411" i="12"/>
  <c r="A411" i="11"/>
  <c r="L411" i="6"/>
  <c r="K411" i="3"/>
  <c r="D411" i="6"/>
  <c r="C411" i="6"/>
  <c r="B412" i="6" s="1"/>
  <c r="A412" i="6" s="1"/>
  <c r="N412" i="6" s="1"/>
  <c r="A412" i="3" l="1"/>
  <c r="A412" i="13"/>
  <c r="A412" i="12"/>
  <c r="A412" i="11"/>
  <c r="L412" i="6"/>
  <c r="F411" i="11"/>
  <c r="K411" i="11"/>
  <c r="B411" i="11"/>
  <c r="F411" i="13"/>
  <c r="K411" i="13"/>
  <c r="B411" i="13"/>
  <c r="K411" i="12"/>
  <c r="F411" i="12"/>
  <c r="B411" i="12"/>
  <c r="K412" i="3"/>
  <c r="F412" i="3"/>
  <c r="C412" i="6"/>
  <c r="B413" i="6" s="1"/>
  <c r="A413" i="6" s="1"/>
  <c r="N413" i="6" s="1"/>
  <c r="D412" i="6"/>
  <c r="B282" i="3"/>
  <c r="K412" i="13" l="1"/>
  <c r="B412" i="13"/>
  <c r="F412" i="13"/>
  <c r="K412" i="11"/>
  <c r="B412" i="11"/>
  <c r="F412" i="11"/>
  <c r="A413" i="3"/>
  <c r="F413" i="3" s="1"/>
  <c r="A413" i="13"/>
  <c r="A413" i="12"/>
  <c r="A413" i="11"/>
  <c r="L413" i="6"/>
  <c r="K412" i="12"/>
  <c r="F412" i="12"/>
  <c r="B412" i="12"/>
  <c r="K413" i="3"/>
  <c r="C413" i="6"/>
  <c r="B414" i="6" s="1"/>
  <c r="A414" i="6" s="1"/>
  <c r="N414" i="6" s="1"/>
  <c r="D413" i="6"/>
  <c r="K413" i="11" l="1"/>
  <c r="B413" i="11"/>
  <c r="F413" i="11"/>
  <c r="A414" i="3"/>
  <c r="F414" i="3" s="1"/>
  <c r="A414" i="13"/>
  <c r="A414" i="12"/>
  <c r="A414" i="11"/>
  <c r="L414" i="6"/>
  <c r="F413" i="12"/>
  <c r="K413" i="12"/>
  <c r="B413" i="12"/>
  <c r="F413" i="13"/>
  <c r="B413" i="13"/>
  <c r="K413" i="13"/>
  <c r="K414" i="3"/>
  <c r="D414" i="6"/>
  <c r="C414" i="6"/>
  <c r="B415" i="6" s="1"/>
  <c r="A415" i="6" s="1"/>
  <c r="N415" i="6" s="1"/>
  <c r="B283" i="3"/>
  <c r="F414" i="11" l="1"/>
  <c r="B414" i="11"/>
  <c r="K414" i="11"/>
  <c r="F414" i="12"/>
  <c r="B414" i="12"/>
  <c r="K414" i="12"/>
  <c r="K414" i="13"/>
  <c r="B414" i="13"/>
  <c r="F414" i="13"/>
  <c r="A415" i="3"/>
  <c r="F415" i="3" s="1"/>
  <c r="A415" i="13"/>
  <c r="L415" i="6"/>
  <c r="A415" i="11"/>
  <c r="A415" i="12"/>
  <c r="K415" i="3"/>
  <c r="C415" i="6"/>
  <c r="B416" i="6" s="1"/>
  <c r="A416" i="6" s="1"/>
  <c r="N416" i="6" s="1"/>
  <c r="D415" i="6"/>
  <c r="K415" i="12" l="1"/>
  <c r="F415" i="12"/>
  <c r="B415" i="12"/>
  <c r="K415" i="11"/>
  <c r="F415" i="11"/>
  <c r="B415" i="11"/>
  <c r="A416" i="3"/>
  <c r="F416" i="3" s="1"/>
  <c r="A416" i="13"/>
  <c r="A416" i="12"/>
  <c r="A416" i="11"/>
  <c r="L416" i="6"/>
  <c r="F415" i="13"/>
  <c r="B415" i="13"/>
  <c r="K415" i="13"/>
  <c r="C416" i="6"/>
  <c r="B417" i="6" s="1"/>
  <c r="A417" i="6" s="1"/>
  <c r="N417" i="6" s="1"/>
  <c r="D416" i="6"/>
  <c r="B284" i="3"/>
  <c r="K416" i="3" l="1"/>
  <c r="A417" i="3"/>
  <c r="A417" i="13"/>
  <c r="L417" i="6"/>
  <c r="A417" i="12"/>
  <c r="A417" i="11"/>
  <c r="K416" i="12"/>
  <c r="F416" i="12"/>
  <c r="B416" i="12"/>
  <c r="B416" i="11"/>
  <c r="K416" i="11"/>
  <c r="F416" i="11"/>
  <c r="K416" i="13"/>
  <c r="B416" i="13"/>
  <c r="F416" i="13"/>
  <c r="K417" i="3"/>
  <c r="F417" i="3"/>
  <c r="D417" i="6"/>
  <c r="C417" i="6"/>
  <c r="B418" i="6" s="1"/>
  <c r="A418" i="6" s="1"/>
  <c r="N418" i="6" s="1"/>
  <c r="B285" i="3"/>
  <c r="F417" i="12" l="1"/>
  <c r="B417" i="12"/>
  <c r="K417" i="12"/>
  <c r="F417" i="13"/>
  <c r="B417" i="13"/>
  <c r="K417" i="13"/>
  <c r="K417" i="11"/>
  <c r="F417" i="11"/>
  <c r="B417" i="11"/>
  <c r="A418" i="3"/>
  <c r="F418" i="3" s="1"/>
  <c r="A418" i="13"/>
  <c r="A418" i="12"/>
  <c r="A418" i="11"/>
  <c r="L418" i="6"/>
  <c r="K418" i="3"/>
  <c r="D418" i="6"/>
  <c r="C418" i="6"/>
  <c r="B419" i="6" s="1"/>
  <c r="A419" i="6" s="1"/>
  <c r="N419" i="6" s="1"/>
  <c r="A419" i="3" l="1"/>
  <c r="A419" i="13"/>
  <c r="A419" i="12"/>
  <c r="A419" i="11"/>
  <c r="L419" i="6"/>
  <c r="F418" i="12"/>
  <c r="K418" i="12"/>
  <c r="B418" i="12"/>
  <c r="K418" i="11"/>
  <c r="F418" i="11"/>
  <c r="B418" i="11"/>
  <c r="F418" i="13"/>
  <c r="K418" i="13"/>
  <c r="B418" i="13"/>
  <c r="K419" i="3"/>
  <c r="F419" i="3"/>
  <c r="D419" i="6"/>
  <c r="C419" i="6"/>
  <c r="B420" i="6" s="1"/>
  <c r="A420" i="6" s="1"/>
  <c r="N420" i="6" s="1"/>
  <c r="B286" i="3"/>
  <c r="F419" i="11" l="1"/>
  <c r="K419" i="11"/>
  <c r="B419" i="11"/>
  <c r="A420" i="3"/>
  <c r="F420" i="3" s="1"/>
  <c r="A420" i="13"/>
  <c r="A420" i="11"/>
  <c r="A420" i="12"/>
  <c r="L420" i="6"/>
  <c r="F419" i="13"/>
  <c r="B419" i="13"/>
  <c r="K419" i="13"/>
  <c r="F419" i="12"/>
  <c r="B419" i="12"/>
  <c r="K419" i="12"/>
  <c r="D420" i="6"/>
  <c r="C420" i="6"/>
  <c r="B421" i="6" s="1"/>
  <c r="A421" i="6" s="1"/>
  <c r="N421" i="6" s="1"/>
  <c r="B287" i="3"/>
  <c r="K420" i="3" l="1"/>
  <c r="B420" i="12"/>
  <c r="K420" i="12"/>
  <c r="F420" i="12"/>
  <c r="F420" i="11"/>
  <c r="K420" i="11"/>
  <c r="B420" i="11"/>
  <c r="K420" i="13"/>
  <c r="B420" i="13"/>
  <c r="F420" i="13"/>
  <c r="A421" i="3"/>
  <c r="F421" i="3" s="1"/>
  <c r="A421" i="13"/>
  <c r="A421" i="12"/>
  <c r="L421" i="6"/>
  <c r="A421" i="11"/>
  <c r="K421" i="3"/>
  <c r="C421" i="6"/>
  <c r="B422" i="6" s="1"/>
  <c r="A422" i="6" s="1"/>
  <c r="N422" i="6" s="1"/>
  <c r="D421" i="6"/>
  <c r="B288" i="3"/>
  <c r="K421" i="11" l="1"/>
  <c r="F421" i="11"/>
  <c r="B421" i="11"/>
  <c r="F421" i="12"/>
  <c r="K421" i="12"/>
  <c r="B421" i="12"/>
  <c r="F421" i="13"/>
  <c r="K421" i="13"/>
  <c r="B421" i="13"/>
  <c r="A422" i="3"/>
  <c r="K422" i="3" s="1"/>
  <c r="A422" i="13"/>
  <c r="A422" i="12"/>
  <c r="A422" i="11"/>
  <c r="L422" i="6"/>
  <c r="F422" i="3"/>
  <c r="D422" i="6"/>
  <c r="C422" i="6"/>
  <c r="B423" i="6" s="1"/>
  <c r="A423" i="6" s="1"/>
  <c r="N423" i="6" s="1"/>
  <c r="B289" i="3"/>
  <c r="K422" i="13" l="1"/>
  <c r="B422" i="13"/>
  <c r="F422" i="13"/>
  <c r="K422" i="11"/>
  <c r="B422" i="11"/>
  <c r="F422" i="11"/>
  <c r="A423" i="3"/>
  <c r="F423" i="3" s="1"/>
  <c r="A423" i="13"/>
  <c r="A423" i="12"/>
  <c r="L423" i="6"/>
  <c r="A423" i="11"/>
  <c r="F422" i="12"/>
  <c r="B422" i="12"/>
  <c r="K422" i="12"/>
  <c r="C423" i="6"/>
  <c r="B424" i="6" s="1"/>
  <c r="A424" i="6" s="1"/>
  <c r="N424" i="6" s="1"/>
  <c r="D423" i="6"/>
  <c r="B290" i="3"/>
  <c r="K423" i="3" l="1"/>
  <c r="B423" i="11"/>
  <c r="K423" i="11"/>
  <c r="F423" i="11"/>
  <c r="K423" i="12"/>
  <c r="F423" i="12"/>
  <c r="B423" i="12"/>
  <c r="A424" i="3"/>
  <c r="F424" i="3" s="1"/>
  <c r="A424" i="13"/>
  <c r="A424" i="12"/>
  <c r="L424" i="6"/>
  <c r="A424" i="11"/>
  <c r="F423" i="13"/>
  <c r="K423" i="13"/>
  <c r="B423" i="13"/>
  <c r="K424" i="3"/>
  <c r="C424" i="6"/>
  <c r="B425" i="6" s="1"/>
  <c r="A425" i="6" s="1"/>
  <c r="N425" i="6" s="1"/>
  <c r="D424" i="6"/>
  <c r="K424" i="11" l="1"/>
  <c r="F424" i="11"/>
  <c r="B424" i="11"/>
  <c r="K424" i="12"/>
  <c r="F424" i="12"/>
  <c r="B424" i="12"/>
  <c r="A425" i="3"/>
  <c r="F425" i="3" s="1"/>
  <c r="A425" i="12"/>
  <c r="A425" i="13"/>
  <c r="A425" i="11"/>
  <c r="L425" i="6"/>
  <c r="K424" i="13"/>
  <c r="F424" i="13"/>
  <c r="B424" i="13"/>
  <c r="D425" i="6"/>
  <c r="C425" i="6"/>
  <c r="B426" i="6" s="1"/>
  <c r="A426" i="6" s="1"/>
  <c r="N426" i="6" s="1"/>
  <c r="B291" i="3"/>
  <c r="K425" i="3" l="1"/>
  <c r="F425" i="13"/>
  <c r="K425" i="13"/>
  <c r="B425" i="13"/>
  <c r="A426" i="3"/>
  <c r="K426" i="3" s="1"/>
  <c r="A426" i="13"/>
  <c r="A426" i="12"/>
  <c r="A426" i="11"/>
  <c r="L426" i="6"/>
  <c r="B425" i="11"/>
  <c r="F425" i="11"/>
  <c r="K425" i="11"/>
  <c r="B425" i="12"/>
  <c r="F425" i="12"/>
  <c r="K425" i="12"/>
  <c r="F426" i="3"/>
  <c r="D426" i="6"/>
  <c r="C426" i="6"/>
  <c r="B427" i="6" s="1"/>
  <c r="A427" i="6" s="1"/>
  <c r="N427" i="6" s="1"/>
  <c r="F426" i="12" l="1"/>
  <c r="B426" i="12"/>
  <c r="K426" i="12"/>
  <c r="K426" i="11"/>
  <c r="B426" i="11"/>
  <c r="F426" i="11"/>
  <c r="F426" i="13"/>
  <c r="B426" i="13"/>
  <c r="K426" i="13"/>
  <c r="A427" i="3"/>
  <c r="F427" i="3" s="1"/>
  <c r="A427" i="13"/>
  <c r="A427" i="12"/>
  <c r="L427" i="6"/>
  <c r="A427" i="11"/>
  <c r="K427" i="3"/>
  <c r="D427" i="6"/>
  <c r="C427" i="6"/>
  <c r="B428" i="6" s="1"/>
  <c r="A428" i="6" s="1"/>
  <c r="N428" i="6" s="1"/>
  <c r="B292" i="3"/>
  <c r="F427" i="11" l="1"/>
  <c r="K427" i="11"/>
  <c r="B427" i="11"/>
  <c r="A428" i="3"/>
  <c r="F428" i="3" s="1"/>
  <c r="A428" i="13"/>
  <c r="A428" i="12"/>
  <c r="L428" i="6"/>
  <c r="A428" i="11"/>
  <c r="B427" i="12"/>
  <c r="K427" i="12"/>
  <c r="F427" i="12"/>
  <c r="F427" i="13"/>
  <c r="B427" i="13"/>
  <c r="K427" i="13"/>
  <c r="K428" i="3"/>
  <c r="D428" i="6"/>
  <c r="C428" i="6"/>
  <c r="B429" i="6" s="1"/>
  <c r="A429" i="6" s="1"/>
  <c r="N429" i="6" s="1"/>
  <c r="A429" i="3" l="1"/>
  <c r="A429" i="13"/>
  <c r="A429" i="12"/>
  <c r="A429" i="11"/>
  <c r="L429" i="6"/>
  <c r="K428" i="13"/>
  <c r="F428" i="13"/>
  <c r="B428" i="13"/>
  <c r="F428" i="12"/>
  <c r="B428" i="12"/>
  <c r="K428" i="12"/>
  <c r="B428" i="11"/>
  <c r="K428" i="11"/>
  <c r="F428" i="11"/>
  <c r="K429" i="3"/>
  <c r="F429" i="3"/>
  <c r="C429" i="6"/>
  <c r="B430" i="6" s="1"/>
  <c r="A430" i="6" s="1"/>
  <c r="N430" i="6" s="1"/>
  <c r="D429" i="6"/>
  <c r="B293" i="3"/>
  <c r="F429" i="13" l="1"/>
  <c r="K429" i="13"/>
  <c r="B429" i="13"/>
  <c r="A430" i="3"/>
  <c r="F430" i="3" s="1"/>
  <c r="A430" i="13"/>
  <c r="A430" i="12"/>
  <c r="A430" i="11"/>
  <c r="L430" i="6"/>
  <c r="K429" i="11"/>
  <c r="F429" i="11"/>
  <c r="B429" i="11"/>
  <c r="K429" i="12"/>
  <c r="B429" i="12"/>
  <c r="F429" i="12"/>
  <c r="K430" i="3"/>
  <c r="D430" i="6"/>
  <c r="C430" i="6"/>
  <c r="B431" i="6" s="1"/>
  <c r="A431" i="6" s="1"/>
  <c r="N431" i="6" s="1"/>
  <c r="B294" i="3"/>
  <c r="K430" i="11" l="1"/>
  <c r="B430" i="11"/>
  <c r="F430" i="11"/>
  <c r="F430" i="12"/>
  <c r="B430" i="12"/>
  <c r="K430" i="12"/>
  <c r="K430" i="13"/>
  <c r="F430" i="13"/>
  <c r="B430" i="13"/>
  <c r="A431" i="3"/>
  <c r="F431" i="3" s="1"/>
  <c r="A431" i="13"/>
  <c r="A431" i="12"/>
  <c r="L431" i="6"/>
  <c r="A431" i="11"/>
  <c r="K431" i="3"/>
  <c r="C431" i="6"/>
  <c r="B432" i="6" s="1"/>
  <c r="A432" i="6" s="1"/>
  <c r="N432" i="6" s="1"/>
  <c r="D431" i="6"/>
  <c r="B295" i="3"/>
  <c r="K431" i="11" l="1"/>
  <c r="F431" i="11"/>
  <c r="B431" i="11"/>
  <c r="K431" i="12"/>
  <c r="F431" i="12"/>
  <c r="B431" i="12"/>
  <c r="A432" i="3"/>
  <c r="F432" i="3" s="1"/>
  <c r="A432" i="13"/>
  <c r="L432" i="6"/>
  <c r="A432" i="11"/>
  <c r="A432" i="12"/>
  <c r="F431" i="13"/>
  <c r="B431" i="13"/>
  <c r="K431" i="13"/>
  <c r="K432" i="3"/>
  <c r="C432" i="6"/>
  <c r="B433" i="6" s="1"/>
  <c r="A433" i="6" s="1"/>
  <c r="N433" i="6" s="1"/>
  <c r="D432" i="6"/>
  <c r="B296" i="3"/>
  <c r="B432" i="12" l="1"/>
  <c r="K432" i="12"/>
  <c r="F432" i="12"/>
  <c r="A433" i="3"/>
  <c r="F433" i="3" s="1"/>
  <c r="A433" i="13"/>
  <c r="A433" i="12"/>
  <c r="L433" i="6"/>
  <c r="A433" i="11"/>
  <c r="F432" i="11"/>
  <c r="K432" i="11"/>
  <c r="B432" i="11"/>
  <c r="K432" i="13"/>
  <c r="B432" i="13"/>
  <c r="F432" i="13"/>
  <c r="D433" i="6"/>
  <c r="C433" i="6"/>
  <c r="B434" i="6" s="1"/>
  <c r="A434" i="6" s="1"/>
  <c r="N434" i="6" s="1"/>
  <c r="B297" i="3"/>
  <c r="K433" i="3" l="1"/>
  <c r="F433" i="12"/>
  <c r="K433" i="12"/>
  <c r="B433" i="12"/>
  <c r="F433" i="13"/>
  <c r="K433" i="13"/>
  <c r="B433" i="13"/>
  <c r="A434" i="3"/>
  <c r="F434" i="3" s="1"/>
  <c r="A434" i="13"/>
  <c r="A434" i="12"/>
  <c r="A434" i="11"/>
  <c r="L434" i="6"/>
  <c r="K433" i="11"/>
  <c r="F433" i="11"/>
  <c r="B433" i="11"/>
  <c r="D434" i="6"/>
  <c r="C434" i="6"/>
  <c r="B435" i="6" s="1"/>
  <c r="A435" i="6" s="1"/>
  <c r="N435" i="6" s="1"/>
  <c r="B298" i="3"/>
  <c r="K434" i="3" l="1"/>
  <c r="A435" i="3"/>
  <c r="F435" i="3" s="1"/>
  <c r="A435" i="13"/>
  <c r="A435" i="12"/>
  <c r="L435" i="6"/>
  <c r="A435" i="11"/>
  <c r="K434" i="11"/>
  <c r="F434" i="11"/>
  <c r="B434" i="11"/>
  <c r="F434" i="12"/>
  <c r="K434" i="12"/>
  <c r="B434" i="12"/>
  <c r="F434" i="13"/>
  <c r="K434" i="13"/>
  <c r="B434" i="13"/>
  <c r="K435" i="3"/>
  <c r="D435" i="6"/>
  <c r="C435" i="6"/>
  <c r="B436" i="6" s="1"/>
  <c r="A436" i="6" s="1"/>
  <c r="N436" i="6" s="1"/>
  <c r="F435" i="13" l="1"/>
  <c r="K435" i="13"/>
  <c r="B435" i="13"/>
  <c r="K435" i="11"/>
  <c r="F435" i="11"/>
  <c r="B435" i="11"/>
  <c r="F435" i="12"/>
  <c r="K435" i="12"/>
  <c r="B435" i="12"/>
  <c r="A436" i="3"/>
  <c r="F436" i="3" s="1"/>
  <c r="A436" i="13"/>
  <c r="A436" i="12"/>
  <c r="A436" i="11"/>
  <c r="L436" i="6"/>
  <c r="D436" i="6"/>
  <c r="C436" i="6"/>
  <c r="B437" i="6" s="1"/>
  <c r="A437" i="6" s="1"/>
  <c r="N437" i="6" s="1"/>
  <c r="B299" i="3"/>
  <c r="K436" i="3" l="1"/>
  <c r="A437" i="3"/>
  <c r="A437" i="13"/>
  <c r="A437" i="12"/>
  <c r="A437" i="11"/>
  <c r="L437" i="6"/>
  <c r="K436" i="11"/>
  <c r="B436" i="11"/>
  <c r="F436" i="11"/>
  <c r="K436" i="13"/>
  <c r="F436" i="13"/>
  <c r="B436" i="13"/>
  <c r="K436" i="12"/>
  <c r="B436" i="12"/>
  <c r="F436" i="12"/>
  <c r="K437" i="3"/>
  <c r="F437" i="3"/>
  <c r="C437" i="6"/>
  <c r="B438" i="6" s="1"/>
  <c r="A438" i="6" s="1"/>
  <c r="N438" i="6" s="1"/>
  <c r="D437" i="6"/>
  <c r="A438" i="3" l="1"/>
  <c r="A438" i="13"/>
  <c r="A438" i="11"/>
  <c r="A438" i="12"/>
  <c r="L438" i="6"/>
  <c r="F437" i="12"/>
  <c r="B437" i="12"/>
  <c r="K437" i="12"/>
  <c r="F437" i="13"/>
  <c r="K437" i="13"/>
  <c r="B437" i="13"/>
  <c r="B437" i="11"/>
  <c r="F437" i="11"/>
  <c r="K437" i="11"/>
  <c r="K438" i="3"/>
  <c r="F438" i="3"/>
  <c r="D438" i="6"/>
  <c r="C438" i="6"/>
  <c r="B439" i="6" s="1"/>
  <c r="A439" i="6" s="1"/>
  <c r="N439" i="6" s="1"/>
  <c r="B300" i="3"/>
  <c r="K438" i="13" l="1"/>
  <c r="F438" i="13"/>
  <c r="B438" i="13"/>
  <c r="A439" i="3"/>
  <c r="F439" i="3" s="1"/>
  <c r="A439" i="13"/>
  <c r="A439" i="12"/>
  <c r="L439" i="6"/>
  <c r="A439" i="11"/>
  <c r="F438" i="12"/>
  <c r="K438" i="12"/>
  <c r="B438" i="12"/>
  <c r="B438" i="11"/>
  <c r="F438" i="11"/>
  <c r="K438" i="11"/>
  <c r="K439" i="3"/>
  <c r="C439" i="6"/>
  <c r="B440" i="6" s="1"/>
  <c r="A440" i="6" s="1"/>
  <c r="N440" i="6" s="1"/>
  <c r="D439" i="6"/>
  <c r="B301" i="3"/>
  <c r="F439" i="12" l="1"/>
  <c r="B439" i="12"/>
  <c r="K439" i="12"/>
  <c r="F439" i="13"/>
  <c r="K439" i="13"/>
  <c r="B439" i="13"/>
  <c r="A440" i="3"/>
  <c r="F440" i="3" s="1"/>
  <c r="A440" i="13"/>
  <c r="A440" i="12"/>
  <c r="A440" i="11"/>
  <c r="L440" i="6"/>
  <c r="F439" i="11"/>
  <c r="K439" i="11"/>
  <c r="B439" i="11"/>
  <c r="K440" i="3"/>
  <c r="C440" i="6"/>
  <c r="B441" i="6" s="1"/>
  <c r="A441" i="6" s="1"/>
  <c r="N441" i="6" s="1"/>
  <c r="D440" i="6"/>
  <c r="F440" i="11" l="1"/>
  <c r="B440" i="11"/>
  <c r="K440" i="11"/>
  <c r="A441" i="3"/>
  <c r="F441" i="3" s="1"/>
  <c r="A441" i="13"/>
  <c r="A441" i="12"/>
  <c r="A441" i="11"/>
  <c r="L441" i="6"/>
  <c r="F440" i="12"/>
  <c r="K440" i="12"/>
  <c r="B440" i="12"/>
  <c r="K440" i="13"/>
  <c r="F440" i="13"/>
  <c r="B440" i="13"/>
  <c r="K441" i="3"/>
  <c r="D441" i="6"/>
  <c r="C441" i="6"/>
  <c r="B442" i="6" s="1"/>
  <c r="A442" i="6" s="1"/>
  <c r="N442" i="6" s="1"/>
  <c r="B302" i="3"/>
  <c r="A442" i="3" l="1"/>
  <c r="A442" i="13"/>
  <c r="A442" i="12"/>
  <c r="A442" i="11"/>
  <c r="L442" i="6"/>
  <c r="K441" i="11"/>
  <c r="F441" i="11"/>
  <c r="B441" i="11"/>
  <c r="F441" i="13"/>
  <c r="K441" i="13"/>
  <c r="B441" i="13"/>
  <c r="K441" i="12"/>
  <c r="B441" i="12"/>
  <c r="F441" i="12"/>
  <c r="K442" i="3"/>
  <c r="F442" i="3"/>
  <c r="D442" i="6"/>
  <c r="C442" i="6"/>
  <c r="B443" i="6" s="1"/>
  <c r="A443" i="6" s="1"/>
  <c r="N443" i="6" s="1"/>
  <c r="B303" i="3"/>
  <c r="A443" i="3" l="1"/>
  <c r="F443" i="3" s="1"/>
  <c r="A443" i="13"/>
  <c r="A443" i="12"/>
  <c r="A443" i="11"/>
  <c r="L443" i="6"/>
  <c r="F442" i="13"/>
  <c r="B442" i="13"/>
  <c r="K442" i="13"/>
  <c r="K442" i="11"/>
  <c r="F442" i="11"/>
  <c r="B442" i="11"/>
  <c r="F442" i="12"/>
  <c r="B442" i="12"/>
  <c r="K442" i="12"/>
  <c r="K443" i="3"/>
  <c r="D443" i="6"/>
  <c r="C443" i="6"/>
  <c r="B444" i="6" s="1"/>
  <c r="A444" i="6" s="1"/>
  <c r="N444" i="6" s="1"/>
  <c r="B304" i="3"/>
  <c r="A444" i="3" l="1"/>
  <c r="A444" i="13"/>
  <c r="A444" i="12"/>
  <c r="L444" i="6"/>
  <c r="A444" i="11"/>
  <c r="F443" i="13"/>
  <c r="K443" i="13"/>
  <c r="B443" i="13"/>
  <c r="F443" i="11"/>
  <c r="B443" i="11"/>
  <c r="K443" i="11"/>
  <c r="B443" i="12"/>
  <c r="F443" i="12"/>
  <c r="K443" i="12"/>
  <c r="K444" i="3"/>
  <c r="F444" i="3"/>
  <c r="C444" i="6"/>
  <c r="B445" i="6" s="1"/>
  <c r="A445" i="6" s="1"/>
  <c r="N445" i="6" s="1"/>
  <c r="D444" i="6"/>
  <c r="B305" i="3"/>
  <c r="F444" i="11" l="1"/>
  <c r="K444" i="11"/>
  <c r="B444" i="11"/>
  <c r="K444" i="13"/>
  <c r="F444" i="13"/>
  <c r="B444" i="13"/>
  <c r="A445" i="3"/>
  <c r="K445" i="3" s="1"/>
  <c r="A445" i="13"/>
  <c r="A445" i="12"/>
  <c r="A445" i="11"/>
  <c r="L445" i="6"/>
  <c r="B444" i="12"/>
  <c r="K444" i="12"/>
  <c r="F444" i="12"/>
  <c r="C445" i="6"/>
  <c r="B446" i="6" s="1"/>
  <c r="A446" i="6" s="1"/>
  <c r="N446" i="6" s="1"/>
  <c r="D445" i="6"/>
  <c r="B306" i="3"/>
  <c r="A446" i="3" l="1"/>
  <c r="A446" i="13"/>
  <c r="A446" i="12"/>
  <c r="L446" i="6"/>
  <c r="A446" i="11"/>
  <c r="F445" i="3"/>
  <c r="K445" i="11"/>
  <c r="B445" i="11"/>
  <c r="F445" i="11"/>
  <c r="B445" i="12"/>
  <c r="F445" i="12"/>
  <c r="K445" i="12"/>
  <c r="F445" i="13"/>
  <c r="B445" i="13"/>
  <c r="K445" i="13"/>
  <c r="K446" i="3"/>
  <c r="F446" i="3"/>
  <c r="D446" i="6"/>
  <c r="C446" i="6"/>
  <c r="B447" i="6" s="1"/>
  <c r="A447" i="6" s="1"/>
  <c r="N447" i="6" s="1"/>
  <c r="B307" i="3"/>
  <c r="B446" i="11" l="1"/>
  <c r="K446" i="11"/>
  <c r="F446" i="11"/>
  <c r="B446" i="13"/>
  <c r="F446" i="13"/>
  <c r="K446" i="13"/>
  <c r="A447" i="3"/>
  <c r="F447" i="3" s="1"/>
  <c r="A447" i="13"/>
  <c r="A447" i="12"/>
  <c r="A447" i="11"/>
  <c r="L447" i="6"/>
  <c r="F446" i="12"/>
  <c r="B446" i="12"/>
  <c r="K446" i="12"/>
  <c r="C447" i="6"/>
  <c r="B448" i="6" s="1"/>
  <c r="A448" i="6" s="1"/>
  <c r="N448" i="6" s="1"/>
  <c r="D447" i="6"/>
  <c r="B308" i="3"/>
  <c r="K447" i="3" l="1"/>
  <c r="F447" i="11"/>
  <c r="B447" i="11"/>
  <c r="K447" i="11"/>
  <c r="K447" i="12"/>
  <c r="F447" i="12"/>
  <c r="B447" i="12"/>
  <c r="A448" i="3"/>
  <c r="F448" i="3" s="1"/>
  <c r="A448" i="13"/>
  <c r="A448" i="12"/>
  <c r="L448" i="6"/>
  <c r="A448" i="11"/>
  <c r="F447" i="13"/>
  <c r="B447" i="13"/>
  <c r="K447" i="13"/>
  <c r="C448" i="6"/>
  <c r="B449" i="6" s="1"/>
  <c r="A449" i="6" s="1"/>
  <c r="N449" i="6" s="1"/>
  <c r="D448" i="6"/>
  <c r="B309" i="3"/>
  <c r="K448" i="3" l="1"/>
  <c r="K448" i="11"/>
  <c r="B448" i="11"/>
  <c r="F448" i="11"/>
  <c r="A449" i="3"/>
  <c r="F449" i="3" s="1"/>
  <c r="A449" i="13"/>
  <c r="A449" i="12"/>
  <c r="A449" i="11"/>
  <c r="L449" i="6"/>
  <c r="K448" i="12"/>
  <c r="B448" i="12"/>
  <c r="F448" i="12"/>
  <c r="K448" i="13"/>
  <c r="F448" i="13"/>
  <c r="B448" i="13"/>
  <c r="K449" i="3"/>
  <c r="D449" i="6"/>
  <c r="C449" i="6"/>
  <c r="B450" i="6" s="1"/>
  <c r="A450" i="6" s="1"/>
  <c r="N450" i="6" s="1"/>
  <c r="B310" i="3"/>
  <c r="B449" i="11" l="1"/>
  <c r="K449" i="11"/>
  <c r="F449" i="11"/>
  <c r="K449" i="12"/>
  <c r="B449" i="12"/>
  <c r="F449" i="12"/>
  <c r="F449" i="13"/>
  <c r="B449" i="13"/>
  <c r="K449" i="13"/>
  <c r="A450" i="3"/>
  <c r="F450" i="3" s="1"/>
  <c r="A450" i="13"/>
  <c r="A450" i="12"/>
  <c r="A450" i="11"/>
  <c r="L450" i="6"/>
  <c r="K450" i="3"/>
  <c r="D450" i="6"/>
  <c r="C450" i="6"/>
  <c r="B451" i="6" s="1"/>
  <c r="A451" i="6" s="1"/>
  <c r="N451" i="6" s="1"/>
  <c r="B311" i="3"/>
  <c r="B450" i="11" l="1"/>
  <c r="F450" i="11"/>
  <c r="K450" i="11"/>
  <c r="B450" i="12"/>
  <c r="K450" i="12"/>
  <c r="F450" i="12"/>
  <c r="F450" i="13"/>
  <c r="K450" i="13"/>
  <c r="B450" i="13"/>
  <c r="A451" i="3"/>
  <c r="F451" i="3" s="1"/>
  <c r="A451" i="13"/>
  <c r="A451" i="11"/>
  <c r="L451" i="6"/>
  <c r="A451" i="12"/>
  <c r="K451" i="3"/>
  <c r="D451" i="6"/>
  <c r="C451" i="6"/>
  <c r="B452" i="6" s="1"/>
  <c r="A452" i="6" s="1"/>
  <c r="N452" i="6" s="1"/>
  <c r="B312" i="3"/>
  <c r="F451" i="12" l="1"/>
  <c r="K451" i="12"/>
  <c r="B451" i="12"/>
  <c r="K451" i="11"/>
  <c r="B451" i="11"/>
  <c r="F451" i="11"/>
  <c r="A452" i="3"/>
  <c r="F452" i="3" s="1"/>
  <c r="A452" i="13"/>
  <c r="A452" i="12"/>
  <c r="L452" i="6"/>
  <c r="A452" i="11"/>
  <c r="F451" i="13"/>
  <c r="B451" i="13"/>
  <c r="K451" i="13"/>
  <c r="K452" i="3"/>
  <c r="D452" i="6"/>
  <c r="C452" i="6"/>
  <c r="B453" i="6" s="1"/>
  <c r="A453" i="6" s="1"/>
  <c r="N453" i="6" s="1"/>
  <c r="B313" i="3"/>
  <c r="B452" i="11" l="1"/>
  <c r="K452" i="11"/>
  <c r="F452" i="11"/>
  <c r="A453" i="3"/>
  <c r="F453" i="3" s="1"/>
  <c r="A453" i="13"/>
  <c r="A453" i="12"/>
  <c r="A453" i="11"/>
  <c r="L453" i="6"/>
  <c r="K452" i="12"/>
  <c r="F452" i="12"/>
  <c r="B452" i="12"/>
  <c r="K452" i="13"/>
  <c r="B452" i="13"/>
  <c r="F452" i="13"/>
  <c r="C453" i="6"/>
  <c r="B454" i="6" s="1"/>
  <c r="A454" i="6" s="1"/>
  <c r="N454" i="6" s="1"/>
  <c r="D453" i="6"/>
  <c r="B314" i="3"/>
  <c r="K453" i="3" l="1"/>
  <c r="K453" i="12"/>
  <c r="B453" i="12"/>
  <c r="F453" i="12"/>
  <c r="K453" i="11"/>
  <c r="B453" i="11"/>
  <c r="F453" i="11"/>
  <c r="F453" i="13"/>
  <c r="B453" i="13"/>
  <c r="K453" i="13"/>
  <c r="A454" i="3"/>
  <c r="F454" i="3" s="1"/>
  <c r="A454" i="13"/>
  <c r="A454" i="11"/>
  <c r="A454" i="12"/>
  <c r="L454" i="6"/>
  <c r="K454" i="3"/>
  <c r="D454" i="6"/>
  <c r="C454" i="6"/>
  <c r="B455" i="6" s="1"/>
  <c r="A455" i="6" s="1"/>
  <c r="N455" i="6" s="1"/>
  <c r="B315" i="3"/>
  <c r="F454" i="13" l="1"/>
  <c r="B454" i="13"/>
  <c r="K454" i="13"/>
  <c r="F454" i="11"/>
  <c r="B454" i="11"/>
  <c r="K454" i="11"/>
  <c r="A455" i="3"/>
  <c r="F455" i="3" s="1"/>
  <c r="A455" i="13"/>
  <c r="A455" i="12"/>
  <c r="L455" i="6"/>
  <c r="A455" i="11"/>
  <c r="K454" i="12"/>
  <c r="F454" i="12"/>
  <c r="B454" i="12"/>
  <c r="K455" i="3"/>
  <c r="C455" i="6"/>
  <c r="B456" i="6" s="1"/>
  <c r="A456" i="6" s="1"/>
  <c r="N456" i="6" s="1"/>
  <c r="D455" i="6"/>
  <c r="B316" i="3"/>
  <c r="K455" i="11" l="1"/>
  <c r="F455" i="11"/>
  <c r="B455" i="11"/>
  <c r="A456" i="3"/>
  <c r="F456" i="3" s="1"/>
  <c r="A456" i="13"/>
  <c r="A456" i="12"/>
  <c r="A456" i="11"/>
  <c r="L456" i="6"/>
  <c r="K455" i="12"/>
  <c r="B455" i="12"/>
  <c r="F455" i="12"/>
  <c r="F455" i="13"/>
  <c r="K455" i="13"/>
  <c r="B455" i="13"/>
  <c r="C456" i="6"/>
  <c r="B457" i="6" s="1"/>
  <c r="A457" i="6" s="1"/>
  <c r="N457" i="6" s="1"/>
  <c r="D456" i="6"/>
  <c r="B317" i="3"/>
  <c r="K456" i="3" l="1"/>
  <c r="F456" i="11"/>
  <c r="K456" i="11"/>
  <c r="B456" i="11"/>
  <c r="F456" i="12"/>
  <c r="K456" i="12"/>
  <c r="B456" i="12"/>
  <c r="K456" i="13"/>
  <c r="F456" i="13"/>
  <c r="B456" i="13"/>
  <c r="A457" i="3"/>
  <c r="F457" i="3" s="1"/>
  <c r="A457" i="13"/>
  <c r="A457" i="12"/>
  <c r="L457" i="6"/>
  <c r="A457" i="11"/>
  <c r="K457" i="3"/>
  <c r="D457" i="6"/>
  <c r="C457" i="6"/>
  <c r="B458" i="6" s="1"/>
  <c r="A458" i="6" s="1"/>
  <c r="N458" i="6" s="1"/>
  <c r="B318" i="3"/>
  <c r="K457" i="11" l="1"/>
  <c r="F457" i="11"/>
  <c r="B457" i="11"/>
  <c r="A458" i="3"/>
  <c r="F458" i="3" s="1"/>
  <c r="A458" i="13"/>
  <c r="A458" i="12"/>
  <c r="A458" i="11"/>
  <c r="L458" i="6"/>
  <c r="K457" i="12"/>
  <c r="B457" i="12"/>
  <c r="F457" i="12"/>
  <c r="K457" i="13"/>
  <c r="B457" i="13"/>
  <c r="F457" i="13"/>
  <c r="D458" i="6"/>
  <c r="C458" i="6"/>
  <c r="B459" i="6" s="1"/>
  <c r="A459" i="6" s="1"/>
  <c r="N459" i="6" s="1"/>
  <c r="B319" i="3"/>
  <c r="K458" i="3" l="1"/>
  <c r="B458" i="12"/>
  <c r="F458" i="12"/>
  <c r="K458" i="12"/>
  <c r="K458" i="11"/>
  <c r="F458" i="11"/>
  <c r="B458" i="11"/>
  <c r="B458" i="13"/>
  <c r="K458" i="13"/>
  <c r="F458" i="13"/>
  <c r="A459" i="3"/>
  <c r="K459" i="3" s="1"/>
  <c r="A459" i="13"/>
  <c r="A459" i="12"/>
  <c r="A459" i="11"/>
  <c r="L459" i="6"/>
  <c r="F459" i="3"/>
  <c r="D459" i="6"/>
  <c r="C459" i="6"/>
  <c r="B460" i="6" s="1"/>
  <c r="A460" i="6" s="1"/>
  <c r="N460" i="6" s="1"/>
  <c r="B320" i="3"/>
  <c r="A460" i="3" l="1"/>
  <c r="A460" i="13"/>
  <c r="A460" i="12"/>
  <c r="L460" i="6"/>
  <c r="A460" i="11"/>
  <c r="B459" i="11"/>
  <c r="F459" i="11"/>
  <c r="K459" i="11"/>
  <c r="K459" i="12"/>
  <c r="B459" i="12"/>
  <c r="F459" i="12"/>
  <c r="F459" i="13"/>
  <c r="B459" i="13"/>
  <c r="K459" i="13"/>
  <c r="K460" i="3"/>
  <c r="F460" i="3"/>
  <c r="D460" i="6"/>
  <c r="C460" i="6"/>
  <c r="B461" i="6" s="1"/>
  <c r="A461" i="6" s="1"/>
  <c r="N461" i="6" s="1"/>
  <c r="B321" i="3"/>
  <c r="F460" i="11" l="1"/>
  <c r="B460" i="11"/>
  <c r="K460" i="11"/>
  <c r="K460" i="13"/>
  <c r="F460" i="13"/>
  <c r="B460" i="13"/>
  <c r="K460" i="12"/>
  <c r="F460" i="12"/>
  <c r="B460" i="12"/>
  <c r="A461" i="3"/>
  <c r="F461" i="3" s="1"/>
  <c r="A461" i="13"/>
  <c r="A461" i="12"/>
  <c r="A461" i="11"/>
  <c r="L461" i="6"/>
  <c r="C461" i="6"/>
  <c r="B462" i="6" s="1"/>
  <c r="A462" i="6" s="1"/>
  <c r="N462" i="6" s="1"/>
  <c r="D461" i="6"/>
  <c r="B322" i="3"/>
  <c r="K461" i="3" l="1"/>
  <c r="B461" i="11"/>
  <c r="K461" i="11"/>
  <c r="F461" i="11"/>
  <c r="K461" i="12"/>
  <c r="B461" i="12"/>
  <c r="F461" i="12"/>
  <c r="F461" i="13"/>
  <c r="B461" i="13"/>
  <c r="K461" i="13"/>
  <c r="A462" i="3"/>
  <c r="F462" i="3" s="1"/>
  <c r="A462" i="13"/>
  <c r="A462" i="12"/>
  <c r="A462" i="11"/>
  <c r="L462" i="6"/>
  <c r="K462" i="3"/>
  <c r="D462" i="6"/>
  <c r="C462" i="6"/>
  <c r="B463" i="6" s="1"/>
  <c r="A463" i="6" s="1"/>
  <c r="N463" i="6" s="1"/>
  <c r="B323" i="3"/>
  <c r="K462" i="11" l="1"/>
  <c r="F462" i="11"/>
  <c r="B462" i="11"/>
  <c r="B462" i="12"/>
  <c r="F462" i="12"/>
  <c r="K462" i="12"/>
  <c r="F462" i="13"/>
  <c r="K462" i="13"/>
  <c r="B462" i="13"/>
  <c r="A463" i="3"/>
  <c r="F463" i="3" s="1"/>
  <c r="A463" i="13"/>
  <c r="L463" i="6"/>
  <c r="A463" i="11"/>
  <c r="A463" i="12"/>
  <c r="K463" i="3"/>
  <c r="C463" i="6"/>
  <c r="B464" i="6" s="1"/>
  <c r="A464" i="6" s="1"/>
  <c r="N464" i="6" s="1"/>
  <c r="D463" i="6"/>
  <c r="B324" i="3"/>
  <c r="F463" i="12" l="1"/>
  <c r="K463" i="12"/>
  <c r="B463" i="12"/>
  <c r="F463" i="13"/>
  <c r="B463" i="13"/>
  <c r="K463" i="13"/>
  <c r="A464" i="3"/>
  <c r="F464" i="3" s="1"/>
  <c r="A464" i="13"/>
  <c r="A464" i="12"/>
  <c r="A464" i="11"/>
  <c r="L464" i="6"/>
  <c r="B463" i="11"/>
  <c r="F463" i="11"/>
  <c r="K463" i="11"/>
  <c r="C464" i="6"/>
  <c r="B465" i="6" s="1"/>
  <c r="A465" i="6" s="1"/>
  <c r="N465" i="6" s="1"/>
  <c r="D464" i="6"/>
  <c r="B325" i="3"/>
  <c r="K464" i="3" l="1"/>
  <c r="B464" i="11"/>
  <c r="K464" i="11"/>
  <c r="F464" i="11"/>
  <c r="A465" i="3"/>
  <c r="F465" i="3" s="1"/>
  <c r="A465" i="13"/>
  <c r="A465" i="12"/>
  <c r="L465" i="6"/>
  <c r="A465" i="11"/>
  <c r="B464" i="12"/>
  <c r="K464" i="12"/>
  <c r="F464" i="12"/>
  <c r="K464" i="13"/>
  <c r="B464" i="13"/>
  <c r="F464" i="13"/>
  <c r="D465" i="6"/>
  <c r="C465" i="6"/>
  <c r="B466" i="6" s="1"/>
  <c r="A466" i="6" s="1"/>
  <c r="N466" i="6" s="1"/>
  <c r="B326" i="3"/>
  <c r="K465" i="3" l="1"/>
  <c r="K465" i="12"/>
  <c r="B465" i="12"/>
  <c r="F465" i="12"/>
  <c r="F465" i="13"/>
  <c r="K465" i="13"/>
  <c r="B465" i="13"/>
  <c r="A466" i="3"/>
  <c r="F466" i="3" s="1"/>
  <c r="A466" i="13"/>
  <c r="A466" i="11"/>
  <c r="A466" i="12"/>
  <c r="L466" i="6"/>
  <c r="F465" i="11"/>
  <c r="K465" i="11"/>
  <c r="B465" i="11"/>
  <c r="D466" i="6"/>
  <c r="C466" i="6"/>
  <c r="B467" i="6" s="1"/>
  <c r="A467" i="6" s="1"/>
  <c r="N467" i="6" s="1"/>
  <c r="B327" i="3"/>
  <c r="K466" i="3" l="1"/>
  <c r="A467" i="3"/>
  <c r="A467" i="13"/>
  <c r="A467" i="12"/>
  <c r="A467" i="11"/>
  <c r="L467" i="6"/>
  <c r="K466" i="12"/>
  <c r="B466" i="12"/>
  <c r="F466" i="12"/>
  <c r="K466" i="11"/>
  <c r="F466" i="11"/>
  <c r="B466" i="11"/>
  <c r="F466" i="13"/>
  <c r="K466" i="13"/>
  <c r="B466" i="13"/>
  <c r="K467" i="3"/>
  <c r="F467" i="3"/>
  <c r="D467" i="6"/>
  <c r="C467" i="6"/>
  <c r="B468" i="6" s="1"/>
  <c r="A468" i="6" s="1"/>
  <c r="N468" i="6" s="1"/>
  <c r="A468" i="3" l="1"/>
  <c r="F468" i="3" s="1"/>
  <c r="A468" i="13"/>
  <c r="A468" i="12"/>
  <c r="A468" i="11"/>
  <c r="L468" i="6"/>
  <c r="F467" i="13"/>
  <c r="K467" i="13"/>
  <c r="B467" i="13"/>
  <c r="F467" i="11"/>
  <c r="B467" i="11"/>
  <c r="K467" i="11"/>
  <c r="F467" i="12"/>
  <c r="B467" i="12"/>
  <c r="K467" i="12"/>
  <c r="K468" i="3"/>
  <c r="D468" i="6"/>
  <c r="C468" i="6"/>
  <c r="B469" i="6" s="1"/>
  <c r="A469" i="6" s="1"/>
  <c r="N469" i="6" s="1"/>
  <c r="B328" i="3"/>
  <c r="K468" i="13" l="1"/>
  <c r="F468" i="13"/>
  <c r="B468" i="13"/>
  <c r="K468" i="12"/>
  <c r="B468" i="12"/>
  <c r="F468" i="12"/>
  <c r="B468" i="11"/>
  <c r="K468" i="11"/>
  <c r="F468" i="11"/>
  <c r="A469" i="3"/>
  <c r="F469" i="3" s="1"/>
  <c r="A469" i="13"/>
  <c r="A469" i="12"/>
  <c r="A469" i="11"/>
  <c r="L469" i="6"/>
  <c r="K469" i="3"/>
  <c r="C469" i="6"/>
  <c r="B470" i="6" s="1"/>
  <c r="A470" i="6" s="1"/>
  <c r="N470" i="6" s="1"/>
  <c r="D469" i="6"/>
  <c r="B329" i="3"/>
  <c r="F469" i="13" l="1"/>
  <c r="B469" i="13"/>
  <c r="K469" i="13"/>
  <c r="B469" i="11"/>
  <c r="K469" i="11"/>
  <c r="F469" i="11"/>
  <c r="A470" i="3"/>
  <c r="F470" i="3" s="1"/>
  <c r="A470" i="13"/>
  <c r="A470" i="12"/>
  <c r="A470" i="11"/>
  <c r="L470" i="6"/>
  <c r="F469" i="12"/>
  <c r="B469" i="12"/>
  <c r="K469" i="12"/>
  <c r="D470" i="6"/>
  <c r="C470" i="6"/>
  <c r="B471" i="6" s="1"/>
  <c r="A471" i="6" s="1"/>
  <c r="N471" i="6" s="1"/>
  <c r="K470" i="3" l="1"/>
  <c r="A471" i="3"/>
  <c r="F471" i="3" s="1"/>
  <c r="A471" i="13"/>
  <c r="A471" i="12"/>
  <c r="A471" i="11"/>
  <c r="L471" i="6"/>
  <c r="K470" i="11"/>
  <c r="F470" i="11"/>
  <c r="B470" i="11"/>
  <c r="K470" i="12"/>
  <c r="F470" i="12"/>
  <c r="B470" i="12"/>
  <c r="F470" i="13"/>
  <c r="K470" i="13"/>
  <c r="B470" i="13"/>
  <c r="K471" i="3"/>
  <c r="C471" i="6"/>
  <c r="B472" i="6" s="1"/>
  <c r="A472" i="6" s="1"/>
  <c r="N472" i="6" s="1"/>
  <c r="D471" i="6"/>
  <c r="B330" i="3"/>
  <c r="F471" i="13" l="1"/>
  <c r="K471" i="13"/>
  <c r="B471" i="13"/>
  <c r="A472" i="3"/>
  <c r="F472" i="3" s="1"/>
  <c r="A472" i="13"/>
  <c r="A472" i="11"/>
  <c r="A472" i="12"/>
  <c r="L472" i="6"/>
  <c r="K471" i="11"/>
  <c r="F471" i="11"/>
  <c r="B471" i="11"/>
  <c r="K471" i="12"/>
  <c r="F471" i="12"/>
  <c r="B471" i="12"/>
  <c r="C472" i="6"/>
  <c r="B473" i="6" s="1"/>
  <c r="A473" i="6" s="1"/>
  <c r="N473" i="6" s="1"/>
  <c r="D472" i="6"/>
  <c r="B331" i="3"/>
  <c r="K472" i="3" l="1"/>
  <c r="K472" i="13"/>
  <c r="B472" i="13"/>
  <c r="F472" i="13"/>
  <c r="F472" i="12"/>
  <c r="K472" i="12"/>
  <c r="B472" i="12"/>
  <c r="K472" i="11"/>
  <c r="F472" i="11"/>
  <c r="B472" i="11"/>
  <c r="A473" i="3"/>
  <c r="F473" i="3" s="1"/>
  <c r="A473" i="12"/>
  <c r="A473" i="13"/>
  <c r="L473" i="6"/>
  <c r="A473" i="11"/>
  <c r="K473" i="3"/>
  <c r="D473" i="6"/>
  <c r="C473" i="6"/>
  <c r="B474" i="6" s="1"/>
  <c r="A474" i="6" s="1"/>
  <c r="N474" i="6" s="1"/>
  <c r="B473" i="13" l="1"/>
  <c r="F473" i="13"/>
  <c r="K473" i="13"/>
  <c r="K473" i="12"/>
  <c r="B473" i="12"/>
  <c r="F473" i="12"/>
  <c r="A474" i="3"/>
  <c r="F474" i="3" s="1"/>
  <c r="A474" i="13"/>
  <c r="A474" i="11"/>
  <c r="L474" i="6"/>
  <c r="A474" i="12"/>
  <c r="F473" i="11"/>
  <c r="B473" i="11"/>
  <c r="K473" i="11"/>
  <c r="D474" i="6"/>
  <c r="C474" i="6"/>
  <c r="B475" i="6" s="1"/>
  <c r="A475" i="6" s="1"/>
  <c r="N475" i="6" s="1"/>
  <c r="B332" i="3"/>
  <c r="K474" i="3" l="1"/>
  <c r="K474" i="12"/>
  <c r="B474" i="12"/>
  <c r="F474" i="12"/>
  <c r="B474" i="11"/>
  <c r="K474" i="11"/>
  <c r="F474" i="11"/>
  <c r="A475" i="3"/>
  <c r="F475" i="3" s="1"/>
  <c r="A475" i="13"/>
  <c r="A475" i="12"/>
  <c r="A475" i="11"/>
  <c r="L475" i="6"/>
  <c r="B474" i="13"/>
  <c r="F474" i="13"/>
  <c r="K474" i="13"/>
  <c r="K475" i="3"/>
  <c r="D475" i="6"/>
  <c r="C475" i="6"/>
  <c r="B476" i="6" s="1"/>
  <c r="A476" i="6" s="1"/>
  <c r="N476" i="6" s="1"/>
  <c r="B333" i="3"/>
  <c r="F475" i="11" l="1"/>
  <c r="B475" i="11"/>
  <c r="K475" i="11"/>
  <c r="A476" i="3"/>
  <c r="F476" i="3" s="1"/>
  <c r="A476" i="13"/>
  <c r="A476" i="12"/>
  <c r="A476" i="11"/>
  <c r="L476" i="6"/>
  <c r="K475" i="12"/>
  <c r="F475" i="12"/>
  <c r="B475" i="12"/>
  <c r="F475" i="13"/>
  <c r="K475" i="13"/>
  <c r="B475" i="13"/>
  <c r="K476" i="3"/>
  <c r="C476" i="6"/>
  <c r="B477" i="6" s="1"/>
  <c r="A477" i="6" s="1"/>
  <c r="N477" i="6" s="1"/>
  <c r="D476" i="6"/>
  <c r="B334" i="3"/>
  <c r="K476" i="11" l="1"/>
  <c r="F476" i="11"/>
  <c r="B476" i="11"/>
  <c r="A477" i="3"/>
  <c r="F477" i="3" s="1"/>
  <c r="A477" i="13"/>
  <c r="A477" i="12"/>
  <c r="L477" i="6"/>
  <c r="A477" i="11"/>
  <c r="F476" i="12"/>
  <c r="K476" i="12"/>
  <c r="B476" i="12"/>
  <c r="K476" i="13"/>
  <c r="F476" i="13"/>
  <c r="B476" i="13"/>
  <c r="C477" i="6"/>
  <c r="B478" i="6" s="1"/>
  <c r="A478" i="6" s="1"/>
  <c r="N478" i="6" s="1"/>
  <c r="D477" i="6"/>
  <c r="B335" i="3"/>
  <c r="K477" i="3" l="1"/>
  <c r="B477" i="12"/>
  <c r="F477" i="12"/>
  <c r="K477" i="12"/>
  <c r="F477" i="13"/>
  <c r="B477" i="13"/>
  <c r="K477" i="13"/>
  <c r="A478" i="3"/>
  <c r="K478" i="3" s="1"/>
  <c r="A478" i="13"/>
  <c r="A478" i="12"/>
  <c r="A478" i="11"/>
  <c r="L478" i="6"/>
  <c r="F477" i="11"/>
  <c r="K477" i="11"/>
  <c r="B477" i="11"/>
  <c r="F478" i="3"/>
  <c r="D478" i="6"/>
  <c r="C478" i="6"/>
  <c r="B479" i="6" s="1"/>
  <c r="A479" i="6" s="1"/>
  <c r="N479" i="6" s="1"/>
  <c r="B336" i="3"/>
  <c r="K478" i="12" l="1"/>
  <c r="B478" i="12"/>
  <c r="F478" i="12"/>
  <c r="A479" i="3"/>
  <c r="F479" i="3" s="1"/>
  <c r="A479" i="13"/>
  <c r="A479" i="12"/>
  <c r="L479" i="6"/>
  <c r="A479" i="11"/>
  <c r="K478" i="11"/>
  <c r="F478" i="11"/>
  <c r="B478" i="11"/>
  <c r="K478" i="13"/>
  <c r="B478" i="13"/>
  <c r="F478" i="13"/>
  <c r="C479" i="6"/>
  <c r="B480" i="6" s="1"/>
  <c r="A480" i="6" s="1"/>
  <c r="N480" i="6" s="1"/>
  <c r="D479" i="6"/>
  <c r="B337" i="3"/>
  <c r="K479" i="3" l="1"/>
  <c r="F479" i="12"/>
  <c r="B479" i="12"/>
  <c r="K479" i="12"/>
  <c r="F479" i="13"/>
  <c r="B479" i="13"/>
  <c r="K479" i="13"/>
  <c r="A480" i="3"/>
  <c r="F480" i="3" s="1"/>
  <c r="A480" i="13"/>
  <c r="A480" i="12"/>
  <c r="L480" i="6"/>
  <c r="A480" i="11"/>
  <c r="K479" i="11"/>
  <c r="F479" i="11"/>
  <c r="B479" i="11"/>
  <c r="K480" i="3"/>
  <c r="C480" i="6"/>
  <c r="B481" i="6" s="1"/>
  <c r="A481" i="6" s="1"/>
  <c r="N481" i="6" s="1"/>
  <c r="D480" i="6"/>
  <c r="F480" i="11" l="1"/>
  <c r="B480" i="11"/>
  <c r="K480" i="11"/>
  <c r="A481" i="3"/>
  <c r="F481" i="3" s="1"/>
  <c r="A481" i="13"/>
  <c r="A481" i="12"/>
  <c r="L481" i="6"/>
  <c r="A481" i="11"/>
  <c r="F480" i="12"/>
  <c r="K480" i="12"/>
  <c r="B480" i="12"/>
  <c r="K480" i="13"/>
  <c r="B480" i="13"/>
  <c r="F480" i="13"/>
  <c r="D481" i="6"/>
  <c r="C481" i="6"/>
  <c r="B482" i="6" s="1"/>
  <c r="A482" i="6" s="1"/>
  <c r="N482" i="6" s="1"/>
  <c r="B338" i="3"/>
  <c r="K481" i="3" l="1"/>
  <c r="F481" i="12"/>
  <c r="B481" i="12"/>
  <c r="K481" i="12"/>
  <c r="B481" i="13"/>
  <c r="K481" i="13"/>
  <c r="F481" i="13"/>
  <c r="A482" i="3"/>
  <c r="F482" i="3" s="1"/>
  <c r="A482" i="13"/>
  <c r="A482" i="12"/>
  <c r="A482" i="11"/>
  <c r="L482" i="6"/>
  <c r="K481" i="11"/>
  <c r="B481" i="11"/>
  <c r="F481" i="11"/>
  <c r="K482" i="3"/>
  <c r="D482" i="6"/>
  <c r="C482" i="6"/>
  <c r="B483" i="6" s="1"/>
  <c r="A483" i="6" s="1"/>
  <c r="N483" i="6" s="1"/>
  <c r="B339" i="3"/>
  <c r="A483" i="3" l="1"/>
  <c r="A483" i="13"/>
  <c r="A483" i="11"/>
  <c r="L483" i="6"/>
  <c r="A483" i="12"/>
  <c r="K482" i="11"/>
  <c r="B482" i="11"/>
  <c r="F482" i="11"/>
  <c r="F482" i="12"/>
  <c r="B482" i="12"/>
  <c r="K482" i="12"/>
  <c r="B482" i="13"/>
  <c r="K482" i="13"/>
  <c r="F482" i="13"/>
  <c r="K483" i="3"/>
  <c r="F483" i="3"/>
  <c r="D483" i="6"/>
  <c r="C483" i="6"/>
  <c r="B484" i="6" s="1"/>
  <c r="A484" i="6" s="1"/>
  <c r="N484" i="6" s="1"/>
  <c r="B340" i="3"/>
  <c r="F483" i="13" l="1"/>
  <c r="B483" i="13"/>
  <c r="K483" i="13"/>
  <c r="F483" i="12"/>
  <c r="K483" i="12"/>
  <c r="B483" i="12"/>
  <c r="K483" i="11"/>
  <c r="F483" i="11"/>
  <c r="B483" i="11"/>
  <c r="A484" i="3"/>
  <c r="F484" i="3" s="1"/>
  <c r="A484" i="13"/>
  <c r="A484" i="12"/>
  <c r="A484" i="11"/>
  <c r="L484" i="6"/>
  <c r="D484" i="6"/>
  <c r="C484" i="6"/>
  <c r="B485" i="6" s="1"/>
  <c r="A485" i="6" s="1"/>
  <c r="N485" i="6" s="1"/>
  <c r="B341" i="3"/>
  <c r="K484" i="3" l="1"/>
  <c r="K484" i="11"/>
  <c r="F484" i="11"/>
  <c r="B484" i="11"/>
  <c r="A485" i="3"/>
  <c r="F485" i="3" s="1"/>
  <c r="A485" i="13"/>
  <c r="A485" i="12"/>
  <c r="A485" i="11"/>
  <c r="L485" i="6"/>
  <c r="B484" i="12"/>
  <c r="K484" i="12"/>
  <c r="F484" i="12"/>
  <c r="K484" i="13"/>
  <c r="F484" i="13"/>
  <c r="B484" i="13"/>
  <c r="C485" i="6"/>
  <c r="B486" i="6" s="1"/>
  <c r="A486" i="6" s="1"/>
  <c r="N486" i="6" s="1"/>
  <c r="D485" i="6"/>
  <c r="B342" i="3"/>
  <c r="K485" i="3" l="1"/>
  <c r="B485" i="12"/>
  <c r="F485" i="12"/>
  <c r="K485" i="12"/>
  <c r="F485" i="13"/>
  <c r="B485" i="13"/>
  <c r="K485" i="13"/>
  <c r="K485" i="11"/>
  <c r="F485" i="11"/>
  <c r="B485" i="11"/>
  <c r="A486" i="3"/>
  <c r="A486" i="13"/>
  <c r="A486" i="12"/>
  <c r="A486" i="11"/>
  <c r="L486" i="6"/>
  <c r="K486" i="3"/>
  <c r="F486" i="3"/>
  <c r="D486" i="6"/>
  <c r="C486" i="6"/>
  <c r="B487" i="6" s="1"/>
  <c r="A487" i="6" s="1"/>
  <c r="N487" i="6" s="1"/>
  <c r="B343" i="3"/>
  <c r="B486" i="11" l="1"/>
  <c r="K486" i="11"/>
  <c r="F486" i="11"/>
  <c r="A487" i="3"/>
  <c r="F487" i="3" s="1"/>
  <c r="A487" i="13"/>
  <c r="A487" i="12"/>
  <c r="L487" i="6"/>
  <c r="A487" i="11"/>
  <c r="K486" i="12"/>
  <c r="B486" i="12"/>
  <c r="F486" i="12"/>
  <c r="F486" i="13"/>
  <c r="K486" i="13"/>
  <c r="B486" i="13"/>
  <c r="K487" i="3"/>
  <c r="C487" i="6"/>
  <c r="B488" i="6" s="1"/>
  <c r="A488" i="6" s="1"/>
  <c r="N488" i="6" s="1"/>
  <c r="D487" i="6"/>
  <c r="A488" i="3" l="1"/>
  <c r="A488" i="13"/>
  <c r="A488" i="12"/>
  <c r="L488" i="6"/>
  <c r="A488" i="11"/>
  <c r="K487" i="12"/>
  <c r="B487" i="12"/>
  <c r="F487" i="12"/>
  <c r="F487" i="13"/>
  <c r="K487" i="13"/>
  <c r="B487" i="13"/>
  <c r="F487" i="11"/>
  <c r="B487" i="11"/>
  <c r="K487" i="11"/>
  <c r="K488" i="3"/>
  <c r="F488" i="3"/>
  <c r="C488" i="6"/>
  <c r="B489" i="6" s="1"/>
  <c r="A489" i="6" s="1"/>
  <c r="N489" i="6" s="1"/>
  <c r="D488" i="6"/>
  <c r="B344" i="3"/>
  <c r="K488" i="11" l="1"/>
  <c r="B488" i="11"/>
  <c r="F488" i="11"/>
  <c r="K488" i="12"/>
  <c r="F488" i="12"/>
  <c r="B488" i="12"/>
  <c r="K488" i="13"/>
  <c r="F488" i="13"/>
  <c r="B488" i="13"/>
  <c r="A489" i="3"/>
  <c r="F489" i="3" s="1"/>
  <c r="A489" i="13"/>
  <c r="A489" i="12"/>
  <c r="A489" i="11"/>
  <c r="L489" i="6"/>
  <c r="D489" i="6"/>
  <c r="C489" i="6"/>
  <c r="B490" i="6" s="1"/>
  <c r="A490" i="6" s="1"/>
  <c r="N490" i="6" s="1"/>
  <c r="B345" i="3"/>
  <c r="K489" i="3" l="1"/>
  <c r="K489" i="12"/>
  <c r="B489" i="12"/>
  <c r="F489" i="12"/>
  <c r="F489" i="13"/>
  <c r="K489" i="13"/>
  <c r="B489" i="13"/>
  <c r="K489" i="11"/>
  <c r="F489" i="11"/>
  <c r="B489" i="11"/>
  <c r="A490" i="3"/>
  <c r="F490" i="3" s="1"/>
  <c r="A490" i="13"/>
  <c r="A490" i="11"/>
  <c r="A490" i="12"/>
  <c r="L490" i="6"/>
  <c r="K490" i="3"/>
  <c r="D490" i="6"/>
  <c r="C490" i="6"/>
  <c r="B491" i="6" s="1"/>
  <c r="A491" i="6" s="1"/>
  <c r="N491" i="6" s="1"/>
  <c r="B490" i="11" l="1"/>
  <c r="K490" i="11"/>
  <c r="F490" i="11"/>
  <c r="F490" i="13"/>
  <c r="K490" i="13"/>
  <c r="B490" i="13"/>
  <c r="B490" i="12"/>
  <c r="F490" i="12"/>
  <c r="K490" i="12"/>
  <c r="A491" i="3"/>
  <c r="F491" i="3" s="1"/>
  <c r="A491" i="12"/>
  <c r="A491" i="11"/>
  <c r="A491" i="13"/>
  <c r="L491" i="6"/>
  <c r="D491" i="6"/>
  <c r="C491" i="6"/>
  <c r="B492" i="6" s="1"/>
  <c r="A492" i="6" s="1"/>
  <c r="N492" i="6" s="1"/>
  <c r="B346" i="3"/>
  <c r="K491" i="3" l="1"/>
  <c r="F491" i="13"/>
  <c r="B491" i="13"/>
  <c r="K491" i="13"/>
  <c r="K491" i="12"/>
  <c r="F491" i="12"/>
  <c r="B491" i="12"/>
  <c r="F491" i="11"/>
  <c r="K491" i="11"/>
  <c r="B491" i="11"/>
  <c r="A492" i="3"/>
  <c r="F492" i="3" s="1"/>
  <c r="A492" i="13"/>
  <c r="A492" i="12"/>
  <c r="L492" i="6"/>
  <c r="A492" i="11"/>
  <c r="D492" i="6"/>
  <c r="C492" i="6"/>
  <c r="B493" i="6" s="1"/>
  <c r="A493" i="6" s="1"/>
  <c r="N493" i="6" s="1"/>
  <c r="B347" i="3"/>
  <c r="K492" i="3" l="1"/>
  <c r="F492" i="11"/>
  <c r="B492" i="11"/>
  <c r="K492" i="11"/>
  <c r="K492" i="13"/>
  <c r="B492" i="13"/>
  <c r="F492" i="13"/>
  <c r="F492" i="12"/>
  <c r="B492" i="12"/>
  <c r="K492" i="12"/>
  <c r="A493" i="3"/>
  <c r="F493" i="3" s="1"/>
  <c r="A493" i="13"/>
  <c r="A493" i="12"/>
  <c r="A493" i="11"/>
  <c r="L493" i="6"/>
  <c r="C493" i="6"/>
  <c r="B494" i="6" s="1"/>
  <c r="A494" i="6" s="1"/>
  <c r="N494" i="6" s="1"/>
  <c r="D493" i="6"/>
  <c r="K493" i="3" l="1"/>
  <c r="K493" i="12"/>
  <c r="F493" i="12"/>
  <c r="B493" i="12"/>
  <c r="F493" i="13"/>
  <c r="B493" i="13"/>
  <c r="K493" i="13"/>
  <c r="B493" i="11"/>
  <c r="K493" i="11"/>
  <c r="F493" i="11"/>
  <c r="A494" i="3"/>
  <c r="K494" i="3" s="1"/>
  <c r="A494" i="13"/>
  <c r="A494" i="12"/>
  <c r="A494" i="11"/>
  <c r="L494" i="6"/>
  <c r="C494" i="6"/>
  <c r="B495" i="6" s="1"/>
  <c r="A495" i="6" s="1"/>
  <c r="N495" i="6" s="1"/>
  <c r="D494" i="6"/>
  <c r="B348" i="3"/>
  <c r="F494" i="3" l="1"/>
  <c r="K494" i="11"/>
  <c r="F494" i="11"/>
  <c r="B494" i="11"/>
  <c r="F494" i="12"/>
  <c r="B494" i="12"/>
  <c r="K494" i="12"/>
  <c r="F494" i="13"/>
  <c r="K494" i="13"/>
  <c r="B494" i="13"/>
  <c r="A495" i="3"/>
  <c r="K495" i="3" s="1"/>
  <c r="A495" i="13"/>
  <c r="A495" i="12"/>
  <c r="A495" i="11"/>
  <c r="L495" i="6"/>
  <c r="C495" i="6"/>
  <c r="B496" i="6" s="1"/>
  <c r="A496" i="6" s="1"/>
  <c r="N496" i="6" s="1"/>
  <c r="D495" i="6"/>
  <c r="B349" i="3"/>
  <c r="F495" i="3" l="1"/>
  <c r="K495" i="11"/>
  <c r="F495" i="11"/>
  <c r="B495" i="11"/>
  <c r="F495" i="12"/>
  <c r="K495" i="12"/>
  <c r="B495" i="12"/>
  <c r="A496" i="3"/>
  <c r="F496" i="3" s="1"/>
  <c r="A496" i="13"/>
  <c r="A496" i="12"/>
  <c r="L496" i="6"/>
  <c r="A496" i="11"/>
  <c r="F495" i="13"/>
  <c r="B495" i="13"/>
  <c r="K495" i="13"/>
  <c r="C496" i="6"/>
  <c r="B497" i="6" s="1"/>
  <c r="A497" i="6" s="1"/>
  <c r="N497" i="6" s="1"/>
  <c r="D496" i="6"/>
  <c r="B350" i="3"/>
  <c r="K496" i="3" l="1"/>
  <c r="K496" i="11"/>
  <c r="B496" i="11"/>
  <c r="F496" i="11"/>
  <c r="A497" i="3"/>
  <c r="F497" i="3" s="1"/>
  <c r="A497" i="12"/>
  <c r="A497" i="13"/>
  <c r="A497" i="11"/>
  <c r="L497" i="6"/>
  <c r="K496" i="12"/>
  <c r="F496" i="12"/>
  <c r="B496" i="12"/>
  <c r="K496" i="13"/>
  <c r="F496" i="13"/>
  <c r="B496" i="13"/>
  <c r="D497" i="6"/>
  <c r="C497" i="6"/>
  <c r="B498" i="6" s="1"/>
  <c r="A498" i="6" s="1"/>
  <c r="N498" i="6" s="1"/>
  <c r="B351" i="3"/>
  <c r="K497" i="3" l="1"/>
  <c r="K497" i="12"/>
  <c r="B497" i="12"/>
  <c r="F497" i="12"/>
  <c r="A498" i="3"/>
  <c r="F498" i="3" s="1"/>
  <c r="A498" i="13"/>
  <c r="A498" i="11"/>
  <c r="A498" i="12"/>
  <c r="L498" i="6"/>
  <c r="F497" i="13"/>
  <c r="K497" i="13"/>
  <c r="B497" i="13"/>
  <c r="K497" i="11"/>
  <c r="F497" i="11"/>
  <c r="B497" i="11"/>
  <c r="D498" i="6"/>
  <c r="C498" i="6"/>
  <c r="B499" i="6" s="1"/>
  <c r="A499" i="6" s="1"/>
  <c r="N499" i="6" s="1"/>
  <c r="B352" i="3"/>
  <c r="K498" i="3" l="1"/>
  <c r="K498" i="11"/>
  <c r="B498" i="11"/>
  <c r="F498" i="11"/>
  <c r="F498" i="13"/>
  <c r="B498" i="13"/>
  <c r="K498" i="13"/>
  <c r="A499" i="3"/>
  <c r="F499" i="3" s="1"/>
  <c r="A499" i="13"/>
  <c r="A499" i="12"/>
  <c r="A499" i="11"/>
  <c r="L499" i="6"/>
  <c r="F498" i="12"/>
  <c r="K498" i="12"/>
  <c r="B498" i="12"/>
  <c r="D499" i="6"/>
  <c r="C499" i="6"/>
  <c r="B500" i="6" s="1"/>
  <c r="A500" i="6" s="1"/>
  <c r="N500" i="6" s="1"/>
  <c r="B353" i="3"/>
  <c r="K499" i="3" l="1"/>
  <c r="A500" i="3"/>
  <c r="A500" i="13"/>
  <c r="A500" i="12"/>
  <c r="A500" i="11"/>
  <c r="L500" i="6"/>
  <c r="B499" i="11"/>
  <c r="K499" i="11"/>
  <c r="F499" i="11"/>
  <c r="F499" i="12"/>
  <c r="K499" i="12"/>
  <c r="B499" i="12"/>
  <c r="F499" i="13"/>
  <c r="K499" i="13"/>
  <c r="B499" i="13"/>
  <c r="K500" i="3"/>
  <c r="F500" i="3"/>
  <c r="C500" i="6"/>
  <c r="B501" i="6" s="1"/>
  <c r="A501" i="6" s="1"/>
  <c r="N501" i="6" s="1"/>
  <c r="D500" i="6"/>
  <c r="K500" i="13" l="1"/>
  <c r="F500" i="13"/>
  <c r="B500" i="13"/>
  <c r="B500" i="12"/>
  <c r="K500" i="12"/>
  <c r="F500" i="12"/>
  <c r="B500" i="11"/>
  <c r="K500" i="11"/>
  <c r="F500" i="11"/>
  <c r="A501" i="3"/>
  <c r="F501" i="3" s="1"/>
  <c r="A501" i="13"/>
  <c r="A501" i="12"/>
  <c r="A501" i="11"/>
  <c r="L501" i="6"/>
  <c r="K501" i="3"/>
  <c r="D501" i="6"/>
  <c r="C501" i="6"/>
  <c r="B502" i="6" s="1"/>
  <c r="A502" i="6" s="1"/>
  <c r="N502" i="6" s="1"/>
  <c r="B354" i="3"/>
  <c r="A502" i="3" l="1"/>
  <c r="A502" i="13"/>
  <c r="A502" i="12"/>
  <c r="A502" i="11"/>
  <c r="L502" i="6"/>
  <c r="F501" i="12"/>
  <c r="B501" i="12"/>
  <c r="K501" i="12"/>
  <c r="B501" i="11"/>
  <c r="F501" i="11"/>
  <c r="K501" i="11"/>
  <c r="F501" i="13"/>
  <c r="B501" i="13"/>
  <c r="K501" i="13"/>
  <c r="K502" i="3"/>
  <c r="F502" i="3"/>
  <c r="C502" i="6"/>
  <c r="B503" i="6" s="1"/>
  <c r="A503" i="6" s="1"/>
  <c r="N503" i="6" s="1"/>
  <c r="D502" i="6"/>
  <c r="B355" i="3"/>
  <c r="B502" i="13" l="1"/>
  <c r="K502" i="13"/>
  <c r="F502" i="13"/>
  <c r="K502" i="12"/>
  <c r="F502" i="12"/>
  <c r="B502" i="12"/>
  <c r="K502" i="11"/>
  <c r="F502" i="11"/>
  <c r="B502" i="11"/>
  <c r="A503" i="13"/>
  <c r="A503" i="12"/>
  <c r="A503" i="11"/>
  <c r="L503" i="6"/>
  <c r="D503" i="6"/>
  <c r="A503" i="3"/>
  <c r="C503" i="6"/>
  <c r="B504" i="6" s="1"/>
  <c r="A504" i="6" s="1"/>
  <c r="N504" i="6" s="1"/>
  <c r="B356" i="3"/>
  <c r="K503" i="12" l="1"/>
  <c r="F503" i="12"/>
  <c r="B503" i="12"/>
  <c r="F503" i="13"/>
  <c r="K503" i="13"/>
  <c r="B503" i="13"/>
  <c r="F503" i="11"/>
  <c r="K503" i="11"/>
  <c r="B503" i="11"/>
  <c r="A504" i="13"/>
  <c r="A504" i="12"/>
  <c r="L504" i="6"/>
  <c r="A504" i="11"/>
  <c r="A504" i="3"/>
  <c r="D504" i="6"/>
  <c r="C504" i="6"/>
  <c r="B505" i="6" s="1"/>
  <c r="A505" i="6" s="1"/>
  <c r="N505" i="6" s="1"/>
  <c r="B503" i="3"/>
  <c r="F503" i="3"/>
  <c r="K503" i="3"/>
  <c r="B357" i="3"/>
  <c r="K504" i="11" l="1"/>
  <c r="B504" i="11"/>
  <c r="F504" i="11"/>
  <c r="F504" i="12"/>
  <c r="K504" i="12"/>
  <c r="B504" i="12"/>
  <c r="K504" i="13"/>
  <c r="F504" i="13"/>
  <c r="B504" i="13"/>
  <c r="A505" i="13"/>
  <c r="A505" i="11"/>
  <c r="A505" i="12"/>
  <c r="L505" i="6"/>
  <c r="A505" i="3"/>
  <c r="C505" i="6"/>
  <c r="B506" i="6" s="1"/>
  <c r="A506" i="6" s="1"/>
  <c r="N506" i="6" s="1"/>
  <c r="D505" i="6"/>
  <c r="B504" i="3"/>
  <c r="F504" i="3"/>
  <c r="K504" i="3"/>
  <c r="B358" i="3"/>
  <c r="B505" i="11" l="1"/>
  <c r="K505" i="11"/>
  <c r="F505" i="11"/>
  <c r="F505" i="13"/>
  <c r="B505" i="13"/>
  <c r="K505" i="13"/>
  <c r="A506" i="13"/>
  <c r="A506" i="12"/>
  <c r="A506" i="11"/>
  <c r="L506" i="6"/>
  <c r="K505" i="12"/>
  <c r="B505" i="12"/>
  <c r="F505" i="12"/>
  <c r="A506" i="3"/>
  <c r="C506" i="6"/>
  <c r="B507" i="6" s="1"/>
  <c r="A507" i="6" s="1"/>
  <c r="N507" i="6" s="1"/>
  <c r="D506" i="6"/>
  <c r="B505" i="3"/>
  <c r="F505" i="3"/>
  <c r="K505" i="3"/>
  <c r="B359" i="3"/>
  <c r="A507" i="13" l="1"/>
  <c r="A507" i="12"/>
  <c r="L507" i="6"/>
  <c r="A507" i="11"/>
  <c r="B506" i="11"/>
  <c r="K506" i="11"/>
  <c r="F506" i="11"/>
  <c r="F506" i="13"/>
  <c r="K506" i="13"/>
  <c r="B506" i="13"/>
  <c r="K506" i="12"/>
  <c r="F506" i="12"/>
  <c r="B506" i="12"/>
  <c r="A507" i="3"/>
  <c r="D507" i="6"/>
  <c r="C507" i="6"/>
  <c r="B508" i="6" s="1"/>
  <c r="A508" i="6" s="1"/>
  <c r="N508" i="6" s="1"/>
  <c r="K506" i="3"/>
  <c r="F506" i="3"/>
  <c r="B506" i="3"/>
  <c r="B360" i="3"/>
  <c r="F507" i="11" l="1"/>
  <c r="K507" i="11"/>
  <c r="B507" i="11"/>
  <c r="F507" i="12"/>
  <c r="K507" i="12"/>
  <c r="B507" i="12"/>
  <c r="F507" i="13"/>
  <c r="K507" i="13"/>
  <c r="B507" i="13"/>
  <c r="A508" i="12"/>
  <c r="A508" i="13"/>
  <c r="A508" i="11"/>
  <c r="L508" i="6"/>
  <c r="A508" i="3"/>
  <c r="D508" i="6"/>
  <c r="C508" i="6"/>
  <c r="B509" i="6" s="1"/>
  <c r="A509" i="6" s="1"/>
  <c r="N509" i="6" s="1"/>
  <c r="K507" i="3"/>
  <c r="F507" i="3"/>
  <c r="B507" i="3"/>
  <c r="B361" i="3"/>
  <c r="K508" i="12" l="1"/>
  <c r="B508" i="12"/>
  <c r="F508" i="12"/>
  <c r="K508" i="11"/>
  <c r="F508" i="11"/>
  <c r="B508" i="11"/>
  <c r="B508" i="13"/>
  <c r="K508" i="13"/>
  <c r="F508" i="13"/>
  <c r="A509" i="13"/>
  <c r="A509" i="12"/>
  <c r="A509" i="11"/>
  <c r="L509" i="6"/>
  <c r="A509" i="3"/>
  <c r="D509" i="6"/>
  <c r="C509" i="6"/>
  <c r="B510" i="6" s="1"/>
  <c r="A510" i="6" s="1"/>
  <c r="N510" i="6" s="1"/>
  <c r="B508" i="3"/>
  <c r="F508" i="3"/>
  <c r="K508" i="3"/>
  <c r="B362" i="3"/>
  <c r="F509" i="11" l="1"/>
  <c r="K509" i="11"/>
  <c r="B509" i="11"/>
  <c r="F509" i="13"/>
  <c r="B509" i="13"/>
  <c r="K509" i="13"/>
  <c r="B509" i="12"/>
  <c r="F509" i="12"/>
  <c r="K509" i="12"/>
  <c r="A510" i="13"/>
  <c r="A510" i="12"/>
  <c r="A510" i="11"/>
  <c r="L510" i="6"/>
  <c r="A510" i="3"/>
  <c r="C510" i="6"/>
  <c r="B511" i="6" s="1"/>
  <c r="A511" i="6" s="1"/>
  <c r="N511" i="6" s="1"/>
  <c r="D510" i="6"/>
  <c r="F509" i="3"/>
  <c r="K509" i="3"/>
  <c r="B509" i="3"/>
  <c r="B363" i="3"/>
  <c r="A511" i="13" l="1"/>
  <c r="A511" i="12"/>
  <c r="L511" i="6"/>
  <c r="A511" i="11"/>
  <c r="K510" i="11"/>
  <c r="B510" i="11"/>
  <c r="F510" i="11"/>
  <c r="K510" i="12"/>
  <c r="B510" i="12"/>
  <c r="F510" i="12"/>
  <c r="K510" i="13"/>
  <c r="B510" i="13"/>
  <c r="F510" i="13"/>
  <c r="A511" i="3"/>
  <c r="D511" i="6"/>
  <c r="C511" i="6"/>
  <c r="B512" i="6" s="1"/>
  <c r="A512" i="6" s="1"/>
  <c r="N512" i="6" s="1"/>
  <c r="B510" i="3"/>
  <c r="F510" i="3"/>
  <c r="K510" i="3"/>
  <c r="B364" i="3"/>
  <c r="F511" i="12" l="1"/>
  <c r="K511" i="12"/>
  <c r="B511" i="12"/>
  <c r="F511" i="13"/>
  <c r="K511" i="13"/>
  <c r="B511" i="13"/>
  <c r="K511" i="11"/>
  <c r="F511" i="11"/>
  <c r="B511" i="11"/>
  <c r="A512" i="13"/>
  <c r="A512" i="12"/>
  <c r="L512" i="6"/>
  <c r="A512" i="11"/>
  <c r="A512" i="3"/>
  <c r="C512" i="6"/>
  <c r="B513" i="6" s="1"/>
  <c r="A513" i="6" s="1"/>
  <c r="N513" i="6" s="1"/>
  <c r="D512" i="6"/>
  <c r="F511" i="3"/>
  <c r="K511" i="3"/>
  <c r="B511" i="3"/>
  <c r="B365" i="3"/>
  <c r="A513" i="13" l="1"/>
  <c r="A513" i="11"/>
  <c r="L513" i="6"/>
  <c r="A513" i="12"/>
  <c r="F512" i="11"/>
  <c r="K512" i="11"/>
  <c r="B512" i="11"/>
  <c r="F512" i="12"/>
  <c r="B512" i="12"/>
  <c r="K512" i="12"/>
  <c r="K512" i="13"/>
  <c r="B512" i="13"/>
  <c r="F512" i="13"/>
  <c r="A513" i="3"/>
  <c r="C513" i="6"/>
  <c r="B514" i="6" s="1"/>
  <c r="A514" i="6" s="1"/>
  <c r="N514" i="6" s="1"/>
  <c r="D513" i="6"/>
  <c r="F512" i="3"/>
  <c r="B512" i="3"/>
  <c r="K512" i="3"/>
  <c r="B366" i="3"/>
  <c r="K513" i="11" l="1"/>
  <c r="B513" i="11"/>
  <c r="F513" i="11"/>
  <c r="F513" i="13"/>
  <c r="B513" i="13"/>
  <c r="K513" i="13"/>
  <c r="A514" i="12"/>
  <c r="A514" i="11"/>
  <c r="A514" i="13"/>
  <c r="L514" i="6"/>
  <c r="F513" i="12"/>
  <c r="B513" i="12"/>
  <c r="K513" i="12"/>
  <c r="A514" i="3"/>
  <c r="D514" i="6"/>
  <c r="C514" i="6"/>
  <c r="B515" i="6" s="1"/>
  <c r="A515" i="6" s="1"/>
  <c r="N515" i="6" s="1"/>
  <c r="K513" i="3"/>
  <c r="F513" i="3"/>
  <c r="B513" i="3"/>
  <c r="B367" i="3"/>
  <c r="F514" i="12" l="1"/>
  <c r="B514" i="12"/>
  <c r="K514" i="12"/>
  <c r="K514" i="13"/>
  <c r="F514" i="13"/>
  <c r="B514" i="13"/>
  <c r="A515" i="13"/>
  <c r="A515" i="12"/>
  <c r="L515" i="6"/>
  <c r="A515" i="11"/>
  <c r="B514" i="11"/>
  <c r="K514" i="11"/>
  <c r="F514" i="11"/>
  <c r="A515" i="3"/>
  <c r="D515" i="6"/>
  <c r="C515" i="6"/>
  <c r="B516" i="6" s="1"/>
  <c r="A516" i="6" s="1"/>
  <c r="N516" i="6" s="1"/>
  <c r="F514" i="3"/>
  <c r="B514" i="3"/>
  <c r="K514" i="3"/>
  <c r="B368" i="3"/>
  <c r="F515" i="13" l="1"/>
  <c r="B515" i="13"/>
  <c r="K515" i="13"/>
  <c r="K515" i="11"/>
  <c r="F515" i="11"/>
  <c r="B515" i="11"/>
  <c r="A516" i="13"/>
  <c r="A516" i="11"/>
  <c r="A516" i="12"/>
  <c r="L516" i="6"/>
  <c r="F515" i="12"/>
  <c r="K515" i="12"/>
  <c r="B515" i="12"/>
  <c r="A516" i="3"/>
  <c r="D516" i="6"/>
  <c r="C516" i="6"/>
  <c r="B517" i="6" s="1"/>
  <c r="A517" i="6" s="1"/>
  <c r="N517" i="6" s="1"/>
  <c r="F515" i="3"/>
  <c r="K515" i="3"/>
  <c r="B515" i="3"/>
  <c r="B369" i="3"/>
  <c r="K516" i="13" l="1"/>
  <c r="B516" i="13"/>
  <c r="F516" i="13"/>
  <c r="K516" i="12"/>
  <c r="F516" i="12"/>
  <c r="B516" i="12"/>
  <c r="A517" i="13"/>
  <c r="A517" i="12"/>
  <c r="A517" i="11"/>
  <c r="L517" i="6"/>
  <c r="F516" i="11"/>
  <c r="K516" i="11"/>
  <c r="B516" i="11"/>
  <c r="A517" i="3"/>
  <c r="C517" i="6"/>
  <c r="B518" i="6" s="1"/>
  <c r="A518" i="6" s="1"/>
  <c r="N518" i="6" s="1"/>
  <c r="D517" i="6"/>
  <c r="F516" i="3"/>
  <c r="B516" i="3"/>
  <c r="K516" i="3"/>
  <c r="B370" i="3"/>
  <c r="A518" i="13" l="1"/>
  <c r="A518" i="12"/>
  <c r="L518" i="6"/>
  <c r="A518" i="11"/>
  <c r="F517" i="13"/>
  <c r="B517" i="13"/>
  <c r="K517" i="13"/>
  <c r="K517" i="11"/>
  <c r="F517" i="11"/>
  <c r="B517" i="11"/>
  <c r="F517" i="12"/>
  <c r="K517" i="12"/>
  <c r="B517" i="12"/>
  <c r="A518" i="3"/>
  <c r="C518" i="6"/>
  <c r="B519" i="6" s="1"/>
  <c r="A519" i="6" s="1"/>
  <c r="N519" i="6" s="1"/>
  <c r="D518" i="6"/>
  <c r="F517" i="3"/>
  <c r="K517" i="3"/>
  <c r="B517" i="3"/>
  <c r="B371" i="3"/>
  <c r="A519" i="13" l="1"/>
  <c r="A519" i="11"/>
  <c r="L519" i="6"/>
  <c r="A519" i="12"/>
  <c r="B518" i="11"/>
  <c r="F518" i="11"/>
  <c r="K518" i="11"/>
  <c r="K518" i="12"/>
  <c r="B518" i="12"/>
  <c r="F518" i="12"/>
  <c r="F518" i="13"/>
  <c r="K518" i="13"/>
  <c r="B518" i="13"/>
  <c r="A519" i="3"/>
  <c r="C519" i="6"/>
  <c r="B520" i="6" s="1"/>
  <c r="A520" i="6" s="1"/>
  <c r="N520" i="6" s="1"/>
  <c r="D519" i="6"/>
  <c r="B518" i="3"/>
  <c r="F518" i="3"/>
  <c r="K518" i="3"/>
  <c r="B372" i="3"/>
  <c r="F519" i="11" l="1"/>
  <c r="K519" i="11"/>
  <c r="B519" i="11"/>
  <c r="B519" i="12"/>
  <c r="F519" i="12"/>
  <c r="K519" i="12"/>
  <c r="F519" i="13"/>
  <c r="K519" i="13"/>
  <c r="B519" i="13"/>
  <c r="A520" i="13"/>
  <c r="A520" i="12"/>
  <c r="L520" i="6"/>
  <c r="A520" i="11"/>
  <c r="A520" i="3"/>
  <c r="C520" i="6"/>
  <c r="B521" i="6" s="1"/>
  <c r="A521" i="6" s="1"/>
  <c r="N521" i="6" s="1"/>
  <c r="D520" i="6"/>
  <c r="B519" i="3"/>
  <c r="F519" i="3"/>
  <c r="K519" i="3"/>
  <c r="B373" i="3"/>
  <c r="F520" i="13" l="1"/>
  <c r="K520" i="13"/>
  <c r="B520" i="13"/>
  <c r="A521" i="13"/>
  <c r="A521" i="12"/>
  <c r="A521" i="11"/>
  <c r="L521" i="6"/>
  <c r="F520" i="11"/>
  <c r="B520" i="11"/>
  <c r="K520" i="11"/>
  <c r="K520" i="12"/>
  <c r="F520" i="12"/>
  <c r="B520" i="12"/>
  <c r="A521" i="3"/>
  <c r="D521" i="6"/>
  <c r="C521" i="6"/>
  <c r="B522" i="6" s="1"/>
  <c r="A522" i="6" s="1"/>
  <c r="N522" i="6" s="1"/>
  <c r="B520" i="3"/>
  <c r="F520" i="3"/>
  <c r="K520" i="3"/>
  <c r="B374" i="3"/>
  <c r="K521" i="12" l="1"/>
  <c r="B521" i="12"/>
  <c r="F521" i="12"/>
  <c r="K521" i="11"/>
  <c r="B521" i="11"/>
  <c r="F521" i="11"/>
  <c r="F521" i="13"/>
  <c r="K521" i="13"/>
  <c r="B521" i="13"/>
  <c r="A522" i="13"/>
  <c r="A522" i="12"/>
  <c r="A522" i="11"/>
  <c r="L522" i="6"/>
  <c r="A522" i="3"/>
  <c r="C522" i="6"/>
  <c r="B523" i="6" s="1"/>
  <c r="A523" i="6" s="1"/>
  <c r="N523" i="6" s="1"/>
  <c r="D522" i="6"/>
  <c r="K521" i="3"/>
  <c r="F521" i="3"/>
  <c r="B521" i="3"/>
  <c r="B375" i="3"/>
  <c r="A523" i="13" l="1"/>
  <c r="A523" i="12"/>
  <c r="A523" i="11"/>
  <c r="L523" i="6"/>
  <c r="B522" i="12"/>
  <c r="F522" i="12"/>
  <c r="K522" i="12"/>
  <c r="K522" i="13"/>
  <c r="B522" i="13"/>
  <c r="F522" i="13"/>
  <c r="F522" i="11"/>
  <c r="K522" i="11"/>
  <c r="B522" i="11"/>
  <c r="A523" i="3"/>
  <c r="D523" i="6"/>
  <c r="C523" i="6"/>
  <c r="B524" i="6" s="1"/>
  <c r="A524" i="6" s="1"/>
  <c r="N524" i="6" s="1"/>
  <c r="B522" i="3"/>
  <c r="F522" i="3"/>
  <c r="K522" i="3"/>
  <c r="B376" i="3"/>
  <c r="K523" i="11" l="1"/>
  <c r="B523" i="11"/>
  <c r="F523" i="11"/>
  <c r="K523" i="12"/>
  <c r="B523" i="12"/>
  <c r="F523" i="12"/>
  <c r="F523" i="13"/>
  <c r="K523" i="13"/>
  <c r="B523" i="13"/>
  <c r="A524" i="13"/>
  <c r="A524" i="12"/>
  <c r="A524" i="11"/>
  <c r="L524" i="6"/>
  <c r="A524" i="3"/>
  <c r="D524" i="6"/>
  <c r="C524" i="6"/>
  <c r="B525" i="6" s="1"/>
  <c r="A525" i="6" s="1"/>
  <c r="N525" i="6" s="1"/>
  <c r="F523" i="3"/>
  <c r="B523" i="3"/>
  <c r="K523" i="3"/>
  <c r="B377" i="3"/>
  <c r="K524" i="11" l="1"/>
  <c r="B524" i="11"/>
  <c r="F524" i="11"/>
  <c r="K524" i="13"/>
  <c r="F524" i="13"/>
  <c r="B524" i="13"/>
  <c r="K524" i="12"/>
  <c r="B524" i="12"/>
  <c r="F524" i="12"/>
  <c r="A525" i="13"/>
  <c r="A525" i="12"/>
  <c r="A525" i="11"/>
  <c r="L525" i="6"/>
  <c r="A525" i="3"/>
  <c r="C525" i="6"/>
  <c r="B526" i="6" s="1"/>
  <c r="A526" i="6" s="1"/>
  <c r="N526" i="6" s="1"/>
  <c r="D525" i="6"/>
  <c r="F524" i="3"/>
  <c r="B524" i="3"/>
  <c r="K524" i="3"/>
  <c r="B378" i="3"/>
  <c r="A526" i="13" l="1"/>
  <c r="A526" i="12"/>
  <c r="A526" i="11"/>
  <c r="L526" i="6"/>
  <c r="F525" i="13"/>
  <c r="B525" i="13"/>
  <c r="K525" i="13"/>
  <c r="B525" i="11"/>
  <c r="F525" i="11"/>
  <c r="K525" i="11"/>
  <c r="K525" i="12"/>
  <c r="F525" i="12"/>
  <c r="B525" i="12"/>
  <c r="A526" i="3"/>
  <c r="C526" i="6"/>
  <c r="B527" i="6" s="1"/>
  <c r="A527" i="6" s="1"/>
  <c r="N527" i="6" s="1"/>
  <c r="D526" i="6"/>
  <c r="K525" i="3"/>
  <c r="F525" i="3"/>
  <c r="B525" i="3"/>
  <c r="B379" i="3"/>
  <c r="A527" i="13" l="1"/>
  <c r="A527" i="12"/>
  <c r="L527" i="6"/>
  <c r="A527" i="11"/>
  <c r="F526" i="12"/>
  <c r="K526" i="12"/>
  <c r="B526" i="12"/>
  <c r="K526" i="11"/>
  <c r="B526" i="11"/>
  <c r="F526" i="11"/>
  <c r="K526" i="13"/>
  <c r="B526" i="13"/>
  <c r="F526" i="13"/>
  <c r="A527" i="3"/>
  <c r="C527" i="6"/>
  <c r="B528" i="6" s="1"/>
  <c r="A528" i="6" s="1"/>
  <c r="N528" i="6" s="1"/>
  <c r="D527" i="6"/>
  <c r="F526" i="3"/>
  <c r="B526" i="3"/>
  <c r="K526" i="3"/>
  <c r="B380" i="3"/>
  <c r="A528" i="13" l="1"/>
  <c r="A528" i="12"/>
  <c r="A528" i="11"/>
  <c r="L528" i="6"/>
  <c r="K527" i="11"/>
  <c r="F527" i="11"/>
  <c r="B527" i="11"/>
  <c r="F527" i="12"/>
  <c r="B527" i="12"/>
  <c r="K527" i="12"/>
  <c r="B527" i="13"/>
  <c r="F527" i="13"/>
  <c r="K527" i="13"/>
  <c r="A528" i="3"/>
  <c r="D528" i="6"/>
  <c r="C528" i="6"/>
  <c r="B529" i="6" s="1"/>
  <c r="A529" i="6" s="1"/>
  <c r="N529" i="6" s="1"/>
  <c r="B527" i="3"/>
  <c r="F527" i="3"/>
  <c r="K527" i="3"/>
  <c r="B381" i="3"/>
  <c r="K528" i="12" l="1"/>
  <c r="F528" i="12"/>
  <c r="B528" i="12"/>
  <c r="B528" i="11"/>
  <c r="K528" i="11"/>
  <c r="F528" i="11"/>
  <c r="K528" i="13"/>
  <c r="F528" i="13"/>
  <c r="B528" i="13"/>
  <c r="A529" i="13"/>
  <c r="A529" i="12"/>
  <c r="L529" i="6"/>
  <c r="A529" i="11"/>
  <c r="A529" i="3"/>
  <c r="C529" i="6"/>
  <c r="B530" i="6" s="1"/>
  <c r="A530" i="6" s="1"/>
  <c r="N530" i="6" s="1"/>
  <c r="D529" i="6"/>
  <c r="F528" i="3"/>
  <c r="K528" i="3"/>
  <c r="B528" i="3"/>
  <c r="B382" i="3"/>
  <c r="K529" i="11" l="1"/>
  <c r="F529" i="11"/>
  <c r="B529" i="11"/>
  <c r="F529" i="13"/>
  <c r="K529" i="13"/>
  <c r="B529" i="13"/>
  <c r="A530" i="13"/>
  <c r="A530" i="11"/>
  <c r="A530" i="12"/>
  <c r="L530" i="6"/>
  <c r="K529" i="12"/>
  <c r="F529" i="12"/>
  <c r="B529" i="12"/>
  <c r="A530" i="3"/>
  <c r="C530" i="6"/>
  <c r="B531" i="6" s="1"/>
  <c r="A531" i="6" s="1"/>
  <c r="N531" i="6" s="1"/>
  <c r="D530" i="6"/>
  <c r="F529" i="3"/>
  <c r="B529" i="3"/>
  <c r="K529" i="3"/>
  <c r="B383" i="3"/>
  <c r="F530" i="13" l="1"/>
  <c r="K530" i="13"/>
  <c r="B530" i="13"/>
  <c r="A531" i="12"/>
  <c r="A531" i="13"/>
  <c r="A531" i="11"/>
  <c r="L531" i="6"/>
  <c r="F530" i="12"/>
  <c r="K530" i="12"/>
  <c r="B530" i="12"/>
  <c r="K530" i="11"/>
  <c r="F530" i="11"/>
  <c r="B530" i="11"/>
  <c r="A531" i="3"/>
  <c r="D531" i="6"/>
  <c r="C531" i="6"/>
  <c r="B532" i="6" s="1"/>
  <c r="A532" i="6" s="1"/>
  <c r="N532" i="6" s="1"/>
  <c r="B530" i="3"/>
  <c r="F530" i="3"/>
  <c r="K530" i="3"/>
  <c r="B384" i="3"/>
  <c r="K531" i="11" l="1"/>
  <c r="B531" i="11"/>
  <c r="F531" i="11"/>
  <c r="F531" i="13"/>
  <c r="K531" i="13"/>
  <c r="B531" i="13"/>
  <c r="B531" i="12"/>
  <c r="K531" i="12"/>
  <c r="F531" i="12"/>
  <c r="A532" i="13"/>
  <c r="A532" i="12"/>
  <c r="A532" i="11"/>
  <c r="L532" i="6"/>
  <c r="A532" i="3"/>
  <c r="C532" i="6"/>
  <c r="B533" i="6" s="1"/>
  <c r="A533" i="6" s="1"/>
  <c r="N533" i="6" s="1"/>
  <c r="D532" i="6"/>
  <c r="F531" i="3"/>
  <c r="K531" i="3"/>
  <c r="B531" i="3"/>
  <c r="B385" i="3"/>
  <c r="A533" i="13" l="1"/>
  <c r="A533" i="12"/>
  <c r="A533" i="11"/>
  <c r="L533" i="6"/>
  <c r="K532" i="13"/>
  <c r="B532" i="13"/>
  <c r="F532" i="13"/>
  <c r="K532" i="11"/>
  <c r="B532" i="11"/>
  <c r="F532" i="11"/>
  <c r="F532" i="12"/>
  <c r="B532" i="12"/>
  <c r="K532" i="12"/>
  <c r="A533" i="3"/>
  <c r="D533" i="6"/>
  <c r="C533" i="6"/>
  <c r="B534" i="6" s="1"/>
  <c r="A534" i="6" s="1"/>
  <c r="N534" i="6" s="1"/>
  <c r="F532" i="3"/>
  <c r="K532" i="3"/>
  <c r="B532" i="3"/>
  <c r="B386" i="3"/>
  <c r="F533" i="12" l="1"/>
  <c r="B533" i="12"/>
  <c r="K533" i="12"/>
  <c r="B533" i="11"/>
  <c r="K533" i="11"/>
  <c r="F533" i="11"/>
  <c r="F533" i="13"/>
  <c r="B533" i="13"/>
  <c r="K533" i="13"/>
  <c r="A534" i="13"/>
  <c r="A534" i="12"/>
  <c r="A534" i="11"/>
  <c r="L534" i="6"/>
  <c r="A534" i="3"/>
  <c r="C534" i="6"/>
  <c r="B535" i="6" s="1"/>
  <c r="A535" i="6" s="1"/>
  <c r="N535" i="6" s="1"/>
  <c r="D534" i="6"/>
  <c r="F533" i="3"/>
  <c r="K533" i="3"/>
  <c r="B533" i="3"/>
  <c r="B387" i="3"/>
  <c r="A535" i="13" l="1"/>
  <c r="A535" i="12"/>
  <c r="L535" i="6"/>
  <c r="A535" i="11"/>
  <c r="F534" i="11"/>
  <c r="K534" i="11"/>
  <c r="B534" i="11"/>
  <c r="K534" i="12"/>
  <c r="F534" i="12"/>
  <c r="B534" i="12"/>
  <c r="B534" i="13"/>
  <c r="K534" i="13"/>
  <c r="F534" i="13"/>
  <c r="A535" i="3"/>
  <c r="C535" i="6"/>
  <c r="B536" i="6" s="1"/>
  <c r="A536" i="6" s="1"/>
  <c r="N536" i="6" s="1"/>
  <c r="D535" i="6"/>
  <c r="B534" i="3"/>
  <c r="K534" i="3"/>
  <c r="F534" i="3"/>
  <c r="B388" i="3"/>
  <c r="F535" i="11" l="1"/>
  <c r="K535" i="11"/>
  <c r="B535" i="11"/>
  <c r="K535" i="12"/>
  <c r="F535" i="12"/>
  <c r="B535" i="12"/>
  <c r="F535" i="13"/>
  <c r="K535" i="13"/>
  <c r="B535" i="13"/>
  <c r="A536" i="13"/>
  <c r="A536" i="12"/>
  <c r="L536" i="6"/>
  <c r="A536" i="11"/>
  <c r="A536" i="3"/>
  <c r="C536" i="6"/>
  <c r="B537" i="6" s="1"/>
  <c r="A537" i="6" s="1"/>
  <c r="N537" i="6" s="1"/>
  <c r="D536" i="6"/>
  <c r="F535" i="3"/>
  <c r="B535" i="3"/>
  <c r="K535" i="3"/>
  <c r="B389" i="3"/>
  <c r="F536" i="13" l="1"/>
  <c r="K536" i="13"/>
  <c r="B536" i="13"/>
  <c r="A537" i="13"/>
  <c r="A537" i="12"/>
  <c r="A537" i="11"/>
  <c r="L537" i="6"/>
  <c r="F536" i="12"/>
  <c r="B536" i="12"/>
  <c r="K536" i="12"/>
  <c r="K536" i="11"/>
  <c r="F536" i="11"/>
  <c r="B536" i="11"/>
  <c r="A537" i="3"/>
  <c r="C537" i="6"/>
  <c r="B538" i="6" s="1"/>
  <c r="A538" i="6" s="1"/>
  <c r="N538" i="6" s="1"/>
  <c r="D537" i="6"/>
  <c r="B536" i="3"/>
  <c r="F536" i="3"/>
  <c r="K536" i="3"/>
  <c r="B390" i="3"/>
  <c r="K537" i="12" l="1"/>
  <c r="F537" i="12"/>
  <c r="B537" i="12"/>
  <c r="A538" i="13"/>
  <c r="A538" i="12"/>
  <c r="A538" i="11"/>
  <c r="L538" i="6"/>
  <c r="F537" i="13"/>
  <c r="B537" i="13"/>
  <c r="K537" i="13"/>
  <c r="K537" i="11"/>
  <c r="F537" i="11"/>
  <c r="B537" i="11"/>
  <c r="A538" i="3"/>
  <c r="C538" i="6"/>
  <c r="B539" i="6" s="1"/>
  <c r="A539" i="6" s="1"/>
  <c r="N539" i="6" s="1"/>
  <c r="D538" i="6"/>
  <c r="B537" i="3"/>
  <c r="F537" i="3"/>
  <c r="K537" i="3"/>
  <c r="B391" i="3"/>
  <c r="A539" i="13" l="1"/>
  <c r="A539" i="12"/>
  <c r="A539" i="11"/>
  <c r="L539" i="6"/>
  <c r="B538" i="13"/>
  <c r="F538" i="13"/>
  <c r="K538" i="13"/>
  <c r="K538" i="12"/>
  <c r="B538" i="12"/>
  <c r="F538" i="12"/>
  <c r="K538" i="11"/>
  <c r="F538" i="11"/>
  <c r="B538" i="11"/>
  <c r="A539" i="3"/>
  <c r="C539" i="6"/>
  <c r="B540" i="6" s="1"/>
  <c r="A540" i="6" s="1"/>
  <c r="N540" i="6" s="1"/>
  <c r="D539" i="6"/>
  <c r="F538" i="3"/>
  <c r="K538" i="3"/>
  <c r="B538" i="3"/>
  <c r="B392" i="3"/>
  <c r="K539" i="11" l="1"/>
  <c r="F539" i="11"/>
  <c r="B539" i="11"/>
  <c r="F539" i="12"/>
  <c r="B539" i="12"/>
  <c r="K539" i="12"/>
  <c r="F539" i="13"/>
  <c r="K539" i="13"/>
  <c r="B539" i="13"/>
  <c r="A540" i="13"/>
  <c r="A540" i="12"/>
  <c r="A540" i="11"/>
  <c r="L540" i="6"/>
  <c r="A540" i="3"/>
  <c r="C540" i="6"/>
  <c r="B541" i="6" s="1"/>
  <c r="A541" i="6" s="1"/>
  <c r="N541" i="6" s="1"/>
  <c r="D540" i="6"/>
  <c r="B539" i="3"/>
  <c r="F539" i="3"/>
  <c r="K539" i="3"/>
  <c r="B393" i="3"/>
  <c r="B540" i="13" l="1"/>
  <c r="K540" i="13"/>
  <c r="F540" i="13"/>
  <c r="A541" i="13"/>
  <c r="A541" i="12"/>
  <c r="A541" i="11"/>
  <c r="L541" i="6"/>
  <c r="K540" i="11"/>
  <c r="B540" i="11"/>
  <c r="F540" i="11"/>
  <c r="B540" i="12"/>
  <c r="K540" i="12"/>
  <c r="F540" i="12"/>
  <c r="A541" i="3"/>
  <c r="C541" i="6"/>
  <c r="B542" i="6" s="1"/>
  <c r="A542" i="6" s="1"/>
  <c r="N542" i="6" s="1"/>
  <c r="D541" i="6"/>
  <c r="F540" i="3"/>
  <c r="B540" i="3"/>
  <c r="K540" i="3"/>
  <c r="B394" i="3"/>
  <c r="A542" i="13" l="1"/>
  <c r="A542" i="11"/>
  <c r="A542" i="12"/>
  <c r="L542" i="6"/>
  <c r="K541" i="11"/>
  <c r="F541" i="11"/>
  <c r="B541" i="11"/>
  <c r="K541" i="13"/>
  <c r="F541" i="13"/>
  <c r="B541" i="13"/>
  <c r="B541" i="12"/>
  <c r="F541" i="12"/>
  <c r="K541" i="12"/>
  <c r="A542" i="3"/>
  <c r="D542" i="6"/>
  <c r="C542" i="6"/>
  <c r="B543" i="6" s="1"/>
  <c r="A543" i="6" s="1"/>
  <c r="N543" i="6" s="1"/>
  <c r="F541" i="3"/>
  <c r="K541" i="3"/>
  <c r="B541" i="3"/>
  <c r="B395" i="3"/>
  <c r="K542" i="11" l="1"/>
  <c r="F542" i="11"/>
  <c r="B542" i="11"/>
  <c r="K542" i="12"/>
  <c r="F542" i="12"/>
  <c r="B542" i="12"/>
  <c r="F542" i="13"/>
  <c r="K542" i="13"/>
  <c r="B542" i="13"/>
  <c r="A543" i="13"/>
  <c r="A543" i="11"/>
  <c r="L543" i="6"/>
  <c r="A543" i="12"/>
  <c r="A543" i="3"/>
  <c r="C543" i="6"/>
  <c r="B544" i="6" s="1"/>
  <c r="A544" i="6" s="1"/>
  <c r="N544" i="6" s="1"/>
  <c r="D543" i="6"/>
  <c r="B542" i="3"/>
  <c r="F542" i="3"/>
  <c r="K542" i="3"/>
  <c r="B396" i="3"/>
  <c r="A544" i="13" l="1"/>
  <c r="A544" i="12"/>
  <c r="A544" i="11"/>
  <c r="L544" i="6"/>
  <c r="F543" i="13"/>
  <c r="K543" i="13"/>
  <c r="B543" i="13"/>
  <c r="F543" i="12"/>
  <c r="K543" i="12"/>
  <c r="B543" i="12"/>
  <c r="F543" i="11"/>
  <c r="K543" i="11"/>
  <c r="B543" i="11"/>
  <c r="A544" i="3"/>
  <c r="D544" i="6"/>
  <c r="C544" i="6"/>
  <c r="B545" i="6" s="1"/>
  <c r="A545" i="6" s="1"/>
  <c r="N545" i="6" s="1"/>
  <c r="B543" i="3"/>
  <c r="F543" i="3"/>
  <c r="K543" i="3"/>
  <c r="B397" i="3"/>
  <c r="B544" i="12" l="1"/>
  <c r="K544" i="12"/>
  <c r="F544" i="12"/>
  <c r="F544" i="11"/>
  <c r="K544" i="11"/>
  <c r="B544" i="11"/>
  <c r="K544" i="13"/>
  <c r="F544" i="13"/>
  <c r="B544" i="13"/>
  <c r="A545" i="12"/>
  <c r="A545" i="13"/>
  <c r="L545" i="6"/>
  <c r="A545" i="11"/>
  <c r="A545" i="3"/>
  <c r="C545" i="6"/>
  <c r="B546" i="6" s="1"/>
  <c r="A546" i="6" s="1"/>
  <c r="N546" i="6" s="1"/>
  <c r="D545" i="6"/>
  <c r="F544" i="3"/>
  <c r="B544" i="3"/>
  <c r="K544" i="3"/>
  <c r="B398" i="3"/>
  <c r="A546" i="13" l="1"/>
  <c r="A546" i="12"/>
  <c r="A546" i="11"/>
  <c r="L546" i="6"/>
  <c r="F545" i="12"/>
  <c r="B545" i="12"/>
  <c r="K545" i="12"/>
  <c r="F545" i="11"/>
  <c r="K545" i="11"/>
  <c r="B545" i="11"/>
  <c r="F545" i="13"/>
  <c r="B545" i="13"/>
  <c r="K545" i="13"/>
  <c r="A546" i="3"/>
  <c r="C546" i="6"/>
  <c r="B547" i="6" s="1"/>
  <c r="A547" i="6" s="1"/>
  <c r="N547" i="6" s="1"/>
  <c r="D546" i="6"/>
  <c r="B545" i="3"/>
  <c r="F545" i="3"/>
  <c r="K545" i="3"/>
  <c r="B399" i="3"/>
  <c r="F546" i="12" l="1"/>
  <c r="K546" i="12"/>
  <c r="B546" i="12"/>
  <c r="A547" i="13"/>
  <c r="A547" i="12"/>
  <c r="A547" i="11"/>
  <c r="L547" i="6"/>
  <c r="K546" i="11"/>
  <c r="F546" i="11"/>
  <c r="B546" i="11"/>
  <c r="K546" i="13"/>
  <c r="F546" i="13"/>
  <c r="B546" i="13"/>
  <c r="A547" i="3"/>
  <c r="D547" i="6"/>
  <c r="C547" i="6"/>
  <c r="B548" i="6" s="1"/>
  <c r="A548" i="6" s="1"/>
  <c r="N548" i="6" s="1"/>
  <c r="F546" i="3"/>
  <c r="B546" i="3"/>
  <c r="K546" i="3"/>
  <c r="B400" i="3"/>
  <c r="F547" i="12" l="1"/>
  <c r="B547" i="12"/>
  <c r="K547" i="12"/>
  <c r="F547" i="11"/>
  <c r="B547" i="11"/>
  <c r="K547" i="11"/>
  <c r="B547" i="13"/>
  <c r="K547" i="13"/>
  <c r="F547" i="13"/>
  <c r="A548" i="13"/>
  <c r="A548" i="12"/>
  <c r="A548" i="11"/>
  <c r="L548" i="6"/>
  <c r="A548" i="3"/>
  <c r="C548" i="6"/>
  <c r="B549" i="6" s="1"/>
  <c r="A549" i="6" s="1"/>
  <c r="N549" i="6" s="1"/>
  <c r="D548" i="6"/>
  <c r="F547" i="3"/>
  <c r="K547" i="3"/>
  <c r="B547" i="3"/>
  <c r="B401" i="3"/>
  <c r="K548" i="13" l="1"/>
  <c r="B548" i="13"/>
  <c r="F548" i="13"/>
  <c r="A549" i="13"/>
  <c r="A549" i="12"/>
  <c r="A549" i="11"/>
  <c r="L549" i="6"/>
  <c r="B548" i="11"/>
  <c r="K548" i="11"/>
  <c r="F548" i="11"/>
  <c r="B548" i="12"/>
  <c r="F548" i="12"/>
  <c r="K548" i="12"/>
  <c r="A549" i="3"/>
  <c r="D549" i="6"/>
  <c r="C549" i="6"/>
  <c r="B550" i="6" s="1"/>
  <c r="A550" i="6" s="1"/>
  <c r="N550" i="6" s="1"/>
  <c r="F548" i="3"/>
  <c r="B548" i="3"/>
  <c r="K548" i="3"/>
  <c r="B402" i="3"/>
  <c r="F549" i="12" l="1"/>
  <c r="B549" i="12"/>
  <c r="K549" i="12"/>
  <c r="K549" i="11"/>
  <c r="F549" i="11"/>
  <c r="B549" i="11"/>
  <c r="K549" i="13"/>
  <c r="B549" i="13"/>
  <c r="F549" i="13"/>
  <c r="A550" i="13"/>
  <c r="A550" i="11"/>
  <c r="A550" i="12"/>
  <c r="L550" i="6"/>
  <c r="A550" i="3"/>
  <c r="D550" i="6"/>
  <c r="C550" i="6"/>
  <c r="B551" i="6" s="1"/>
  <c r="A551" i="6" s="1"/>
  <c r="N551" i="6" s="1"/>
  <c r="K549" i="3"/>
  <c r="F549" i="3"/>
  <c r="B549" i="3"/>
  <c r="B403" i="3"/>
  <c r="F550" i="13" l="1"/>
  <c r="K550" i="13"/>
  <c r="B550" i="13"/>
  <c r="K550" i="12"/>
  <c r="B550" i="12"/>
  <c r="F550" i="12"/>
  <c r="B550" i="11"/>
  <c r="K550" i="11"/>
  <c r="F550" i="11"/>
  <c r="A551" i="13"/>
  <c r="A551" i="12"/>
  <c r="L551" i="6"/>
  <c r="A551" i="11"/>
  <c r="A551" i="3"/>
  <c r="C551" i="6"/>
  <c r="B552" i="6" s="1"/>
  <c r="A552" i="6" s="1"/>
  <c r="N552" i="6" s="1"/>
  <c r="D551" i="6"/>
  <c r="K550" i="3"/>
  <c r="B550" i="3"/>
  <c r="F550" i="3"/>
  <c r="B404" i="3"/>
  <c r="A552" i="13" l="1"/>
  <c r="A552" i="12"/>
  <c r="L552" i="6"/>
  <c r="A552" i="11"/>
  <c r="K551" i="12"/>
  <c r="F551" i="12"/>
  <c r="B551" i="12"/>
  <c r="F551" i="13"/>
  <c r="B551" i="13"/>
  <c r="K551" i="13"/>
  <c r="K551" i="11"/>
  <c r="F551" i="11"/>
  <c r="B551" i="11"/>
  <c r="A552" i="3"/>
  <c r="C552" i="6"/>
  <c r="B553" i="6" s="1"/>
  <c r="A553" i="6" s="1"/>
  <c r="N553" i="6" s="1"/>
  <c r="D552" i="6"/>
  <c r="B551" i="3"/>
  <c r="F551" i="3"/>
  <c r="K551" i="3"/>
  <c r="B405" i="3"/>
  <c r="B552" i="11" l="1"/>
  <c r="F552" i="11"/>
  <c r="K552" i="11"/>
  <c r="F552" i="12"/>
  <c r="B552" i="12"/>
  <c r="K552" i="12"/>
  <c r="K552" i="13"/>
  <c r="F552" i="13"/>
  <c r="B552" i="13"/>
  <c r="A553" i="13"/>
  <c r="A553" i="12"/>
  <c r="A553" i="11"/>
  <c r="L553" i="6"/>
  <c r="A553" i="3"/>
  <c r="C553" i="6"/>
  <c r="B554" i="6" s="1"/>
  <c r="A554" i="6" s="1"/>
  <c r="N554" i="6" s="1"/>
  <c r="D553" i="6"/>
  <c r="B552" i="3"/>
  <c r="F552" i="3"/>
  <c r="K552" i="3"/>
  <c r="B406" i="3"/>
  <c r="A554" i="13" l="1"/>
  <c r="A554" i="12"/>
  <c r="A554" i="11"/>
  <c r="L554" i="6"/>
  <c r="F553" i="13"/>
  <c r="K553" i="13"/>
  <c r="B553" i="13"/>
  <c r="B553" i="11"/>
  <c r="F553" i="11"/>
  <c r="K553" i="11"/>
  <c r="K553" i="12"/>
  <c r="B553" i="12"/>
  <c r="F553" i="12"/>
  <c r="A554" i="3"/>
  <c r="C554" i="6"/>
  <c r="B555" i="6" s="1"/>
  <c r="A555" i="6" s="1"/>
  <c r="N555" i="6" s="1"/>
  <c r="D554" i="6"/>
  <c r="F553" i="3"/>
  <c r="K553" i="3"/>
  <c r="B553" i="3"/>
  <c r="B407" i="3"/>
  <c r="A555" i="13" l="1"/>
  <c r="A555" i="12"/>
  <c r="A555" i="11"/>
  <c r="L555" i="6"/>
  <c r="B554" i="12"/>
  <c r="K554" i="12"/>
  <c r="F554" i="12"/>
  <c r="F554" i="13"/>
  <c r="K554" i="13"/>
  <c r="B554" i="13"/>
  <c r="K554" i="11"/>
  <c r="F554" i="11"/>
  <c r="B554" i="11"/>
  <c r="A555" i="3"/>
  <c r="D555" i="6"/>
  <c r="C555" i="6"/>
  <c r="B556" i="6" s="1"/>
  <c r="A556" i="6" s="1"/>
  <c r="N556" i="6" s="1"/>
  <c r="B554" i="3"/>
  <c r="F554" i="3"/>
  <c r="K554" i="3"/>
  <c r="B408" i="3"/>
  <c r="F555" i="12" l="1"/>
  <c r="B555" i="12"/>
  <c r="K555" i="12"/>
  <c r="B555" i="11"/>
  <c r="F555" i="11"/>
  <c r="K555" i="11"/>
  <c r="B555" i="13"/>
  <c r="F555" i="13"/>
  <c r="K555" i="13"/>
  <c r="A556" i="13"/>
  <c r="A556" i="12"/>
  <c r="A556" i="11"/>
  <c r="L556" i="6"/>
  <c r="A556" i="3"/>
  <c r="D556" i="6"/>
  <c r="C556" i="6"/>
  <c r="B557" i="6" s="1"/>
  <c r="A557" i="6" s="1"/>
  <c r="N557" i="6" s="1"/>
  <c r="B555" i="3"/>
  <c r="F555" i="3"/>
  <c r="K555" i="3"/>
  <c r="B409" i="3"/>
  <c r="B556" i="12" l="1"/>
  <c r="F556" i="12"/>
  <c r="K556" i="12"/>
  <c r="F556" i="13"/>
  <c r="B556" i="13"/>
  <c r="K556" i="13"/>
  <c r="K556" i="11"/>
  <c r="F556" i="11"/>
  <c r="B556" i="11"/>
  <c r="A557" i="13"/>
  <c r="A557" i="12"/>
  <c r="A557" i="11"/>
  <c r="L557" i="6"/>
  <c r="A557" i="3"/>
  <c r="C557" i="6"/>
  <c r="B558" i="6" s="1"/>
  <c r="A558" i="6" s="1"/>
  <c r="N558" i="6" s="1"/>
  <c r="D557" i="6"/>
  <c r="F556" i="3"/>
  <c r="B556" i="3"/>
  <c r="K556" i="3"/>
  <c r="B410" i="3"/>
  <c r="A558" i="13" l="1"/>
  <c r="A558" i="12"/>
  <c r="A558" i="11"/>
  <c r="L558" i="6"/>
  <c r="B557" i="13"/>
  <c r="K557" i="13"/>
  <c r="F557" i="13"/>
  <c r="B557" i="11"/>
  <c r="K557" i="11"/>
  <c r="F557" i="11"/>
  <c r="K557" i="12"/>
  <c r="B557" i="12"/>
  <c r="F557" i="12"/>
  <c r="A558" i="3"/>
  <c r="C558" i="6"/>
  <c r="B559" i="6" s="1"/>
  <c r="A559" i="6" s="1"/>
  <c r="N559" i="6" s="1"/>
  <c r="D558" i="6"/>
  <c r="B557" i="3"/>
  <c r="F557" i="3"/>
  <c r="K557" i="3"/>
  <c r="B411" i="3"/>
  <c r="A559" i="13" l="1"/>
  <c r="A559" i="12"/>
  <c r="A559" i="11"/>
  <c r="L559" i="6"/>
  <c r="B558" i="11"/>
  <c r="K558" i="11"/>
  <c r="F558" i="11"/>
  <c r="K558" i="12"/>
  <c r="F558" i="12"/>
  <c r="B558" i="12"/>
  <c r="F558" i="13"/>
  <c r="B558" i="13"/>
  <c r="K558" i="13"/>
  <c r="A559" i="3"/>
  <c r="D559" i="6"/>
  <c r="C559" i="6"/>
  <c r="B560" i="6" s="1"/>
  <c r="A560" i="6" s="1"/>
  <c r="N560" i="6" s="1"/>
  <c r="B558" i="3"/>
  <c r="F558" i="3"/>
  <c r="K558" i="3"/>
  <c r="B412" i="3"/>
  <c r="K559" i="12" l="1"/>
  <c r="F559" i="12"/>
  <c r="B559" i="12"/>
  <c r="B559" i="11"/>
  <c r="F559" i="11"/>
  <c r="K559" i="11"/>
  <c r="F559" i="13"/>
  <c r="K559" i="13"/>
  <c r="B559" i="13"/>
  <c r="A560" i="13"/>
  <c r="A560" i="12"/>
  <c r="A560" i="11"/>
  <c r="L560" i="6"/>
  <c r="A560" i="3"/>
  <c r="C560" i="6"/>
  <c r="B561" i="6" s="1"/>
  <c r="A561" i="6" s="1"/>
  <c r="N561" i="6" s="1"/>
  <c r="D560" i="6"/>
  <c r="K559" i="3"/>
  <c r="F559" i="3"/>
  <c r="B559" i="3"/>
  <c r="B413" i="3"/>
  <c r="A561" i="13" l="1"/>
  <c r="A561" i="12"/>
  <c r="L561" i="6"/>
  <c r="A561" i="11"/>
  <c r="K560" i="13"/>
  <c r="B560" i="13"/>
  <c r="F560" i="13"/>
  <c r="B560" i="12"/>
  <c r="F560" i="12"/>
  <c r="K560" i="12"/>
  <c r="K560" i="11"/>
  <c r="B560" i="11"/>
  <c r="F560" i="11"/>
  <c r="A561" i="3"/>
  <c r="D561" i="6"/>
  <c r="C561" i="6"/>
  <c r="B562" i="6" s="1"/>
  <c r="A562" i="6" s="1"/>
  <c r="N562" i="6" s="1"/>
  <c r="F560" i="3"/>
  <c r="B560" i="3"/>
  <c r="K560" i="3"/>
  <c r="B414" i="3"/>
  <c r="F561" i="11" l="1"/>
  <c r="B561" i="11"/>
  <c r="K561" i="11"/>
  <c r="F561" i="12"/>
  <c r="B561" i="12"/>
  <c r="K561" i="12"/>
  <c r="F561" i="13"/>
  <c r="B561" i="13"/>
  <c r="K561" i="13"/>
  <c r="A562" i="13"/>
  <c r="A562" i="11"/>
  <c r="A562" i="12"/>
  <c r="L562" i="6"/>
  <c r="A562" i="3"/>
  <c r="C562" i="6"/>
  <c r="B563" i="6" s="1"/>
  <c r="A563" i="6" s="1"/>
  <c r="N563" i="6" s="1"/>
  <c r="D562" i="6"/>
  <c r="F561" i="3"/>
  <c r="B561" i="3"/>
  <c r="K561" i="3"/>
  <c r="B415" i="3"/>
  <c r="K562" i="12" l="1"/>
  <c r="B562" i="12"/>
  <c r="F562" i="12"/>
  <c r="B562" i="11"/>
  <c r="F562" i="11"/>
  <c r="K562" i="11"/>
  <c r="A563" i="13"/>
  <c r="A563" i="12"/>
  <c r="A563" i="11"/>
  <c r="L563" i="6"/>
  <c r="F562" i="13"/>
  <c r="K562" i="13"/>
  <c r="B562" i="13"/>
  <c r="A563" i="3"/>
  <c r="C563" i="6"/>
  <c r="B564" i="6" s="1"/>
  <c r="A564" i="6" s="1"/>
  <c r="N564" i="6" s="1"/>
  <c r="D563" i="6"/>
  <c r="F562" i="3"/>
  <c r="K562" i="3"/>
  <c r="B562" i="3"/>
  <c r="B416" i="3"/>
  <c r="A564" i="11" l="1"/>
  <c r="A564" i="13"/>
  <c r="A564" i="12"/>
  <c r="L564" i="6"/>
  <c r="B563" i="11"/>
  <c r="K563" i="11"/>
  <c r="F563" i="11"/>
  <c r="B563" i="13"/>
  <c r="K563" i="13"/>
  <c r="F563" i="13"/>
  <c r="K563" i="12"/>
  <c r="F563" i="12"/>
  <c r="B563" i="12"/>
  <c r="A564" i="3"/>
  <c r="D564" i="6"/>
  <c r="C564" i="6"/>
  <c r="B565" i="6" s="1"/>
  <c r="A565" i="6" s="1"/>
  <c r="N565" i="6" s="1"/>
  <c r="K563" i="3"/>
  <c r="F563" i="3"/>
  <c r="B563" i="3"/>
  <c r="B417" i="3"/>
  <c r="B564" i="12" l="1"/>
  <c r="K564" i="12"/>
  <c r="F564" i="12"/>
  <c r="K564" i="13"/>
  <c r="B564" i="13"/>
  <c r="F564" i="13"/>
  <c r="K564" i="11"/>
  <c r="F564" i="11"/>
  <c r="B564" i="11"/>
  <c r="A565" i="13"/>
  <c r="A565" i="12"/>
  <c r="L565" i="6"/>
  <c r="A565" i="11"/>
  <c r="A565" i="3"/>
  <c r="C565" i="6"/>
  <c r="B566" i="6" s="1"/>
  <c r="A566" i="6" s="1"/>
  <c r="N566" i="6" s="1"/>
  <c r="D565" i="6"/>
  <c r="B564" i="3"/>
  <c r="F564" i="3"/>
  <c r="K564" i="3"/>
  <c r="B418" i="3"/>
  <c r="K565" i="13" l="1"/>
  <c r="B565" i="13"/>
  <c r="F565" i="13"/>
  <c r="B565" i="12"/>
  <c r="F565" i="12"/>
  <c r="K565" i="12"/>
  <c r="A566" i="13"/>
  <c r="A566" i="12"/>
  <c r="A566" i="11"/>
  <c r="L566" i="6"/>
  <c r="K565" i="11"/>
  <c r="F565" i="11"/>
  <c r="B565" i="11"/>
  <c r="A566" i="3"/>
  <c r="D566" i="6"/>
  <c r="C566" i="6"/>
  <c r="B567" i="6" s="1"/>
  <c r="A567" i="6" s="1"/>
  <c r="N567" i="6" s="1"/>
  <c r="F565" i="3"/>
  <c r="B565" i="3"/>
  <c r="K565" i="3"/>
  <c r="B419" i="3"/>
  <c r="K566" i="11" l="1"/>
  <c r="F566" i="11"/>
  <c r="B566" i="11"/>
  <c r="F566" i="13"/>
  <c r="K566" i="13"/>
  <c r="B566" i="13"/>
  <c r="A567" i="13"/>
  <c r="A567" i="12"/>
  <c r="L567" i="6"/>
  <c r="A567" i="11"/>
  <c r="B566" i="12"/>
  <c r="K566" i="12"/>
  <c r="F566" i="12"/>
  <c r="A567" i="3"/>
  <c r="D567" i="6"/>
  <c r="C567" i="6"/>
  <c r="B568" i="6" s="1"/>
  <c r="A568" i="6" s="1"/>
  <c r="N568" i="6" s="1"/>
  <c r="K566" i="3"/>
  <c r="F566" i="3"/>
  <c r="B566" i="3"/>
  <c r="B420" i="3"/>
  <c r="F567" i="13" l="1"/>
  <c r="K567" i="13"/>
  <c r="B567" i="13"/>
  <c r="B567" i="11"/>
  <c r="F567" i="11"/>
  <c r="K567" i="11"/>
  <c r="A568" i="13"/>
  <c r="A568" i="12"/>
  <c r="A568" i="11"/>
  <c r="L568" i="6"/>
  <c r="F567" i="12"/>
  <c r="B567" i="12"/>
  <c r="K567" i="12"/>
  <c r="A568" i="3"/>
  <c r="D568" i="6"/>
  <c r="C568" i="6"/>
  <c r="B569" i="6" s="1"/>
  <c r="A569" i="6" s="1"/>
  <c r="N569" i="6" s="1"/>
  <c r="K567" i="3"/>
  <c r="F567" i="3"/>
  <c r="B567" i="3"/>
  <c r="B421" i="3"/>
  <c r="K568" i="13" l="1"/>
  <c r="B568" i="13"/>
  <c r="F568" i="13"/>
  <c r="F568" i="11"/>
  <c r="K568" i="11"/>
  <c r="B568" i="11"/>
  <c r="A569" i="13"/>
  <c r="A569" i="12"/>
  <c r="A569" i="11"/>
  <c r="L569" i="6"/>
  <c r="F568" i="12"/>
  <c r="B568" i="12"/>
  <c r="K568" i="12"/>
  <c r="A569" i="3"/>
  <c r="D569" i="6"/>
  <c r="C569" i="6"/>
  <c r="B570" i="6" s="1"/>
  <c r="A570" i="6" s="1"/>
  <c r="N570" i="6" s="1"/>
  <c r="B568" i="3"/>
  <c r="F568" i="3"/>
  <c r="K568" i="3"/>
  <c r="B422" i="3"/>
  <c r="F569" i="13" l="1"/>
  <c r="B569" i="13"/>
  <c r="K569" i="13"/>
  <c r="F569" i="11"/>
  <c r="B569" i="11"/>
  <c r="K569" i="11"/>
  <c r="A570" i="13"/>
  <c r="A570" i="12"/>
  <c r="L570" i="6"/>
  <c r="A570" i="11"/>
  <c r="F569" i="12"/>
  <c r="B569" i="12"/>
  <c r="K569" i="12"/>
  <c r="A570" i="3"/>
  <c r="C570" i="6"/>
  <c r="B571" i="6" s="1"/>
  <c r="A571" i="6" s="1"/>
  <c r="N571" i="6" s="1"/>
  <c r="D570" i="6"/>
  <c r="F569" i="3"/>
  <c r="B569" i="3"/>
  <c r="K569" i="3"/>
  <c r="B423" i="3"/>
  <c r="A571" i="12" l="1"/>
  <c r="A571" i="13"/>
  <c r="A571" i="11"/>
  <c r="L571" i="6"/>
  <c r="K570" i="11"/>
  <c r="B570" i="11"/>
  <c r="F570" i="11"/>
  <c r="F570" i="13"/>
  <c r="K570" i="13"/>
  <c r="B570" i="13"/>
  <c r="B570" i="12"/>
  <c r="F570" i="12"/>
  <c r="K570" i="12"/>
  <c r="A571" i="3"/>
  <c r="C571" i="6"/>
  <c r="B572" i="6" s="1"/>
  <c r="A572" i="6" s="1"/>
  <c r="N572" i="6" s="1"/>
  <c r="D571" i="6"/>
  <c r="F570" i="3"/>
  <c r="K570" i="3"/>
  <c r="B570" i="3"/>
  <c r="B424" i="3"/>
  <c r="F571" i="13" l="1"/>
  <c r="K571" i="13"/>
  <c r="B571" i="13"/>
  <c r="F571" i="12"/>
  <c r="K571" i="12"/>
  <c r="B571" i="12"/>
  <c r="A572" i="13"/>
  <c r="A572" i="12"/>
  <c r="A572" i="11"/>
  <c r="L572" i="6"/>
  <c r="B571" i="11"/>
  <c r="K571" i="11"/>
  <c r="F571" i="11"/>
  <c r="A572" i="3"/>
  <c r="C572" i="6"/>
  <c r="B573" i="6" s="1"/>
  <c r="A573" i="6" s="1"/>
  <c r="N573" i="6" s="1"/>
  <c r="D572" i="6"/>
  <c r="F571" i="3"/>
  <c r="B571" i="3"/>
  <c r="K571" i="3"/>
  <c r="B425" i="3"/>
  <c r="A573" i="13" l="1"/>
  <c r="A573" i="11"/>
  <c r="A573" i="12"/>
  <c r="L573" i="6"/>
  <c r="B572" i="11"/>
  <c r="K572" i="11"/>
  <c r="F572" i="11"/>
  <c r="B572" i="13"/>
  <c r="K572" i="13"/>
  <c r="F572" i="13"/>
  <c r="F572" i="12"/>
  <c r="B572" i="12"/>
  <c r="K572" i="12"/>
  <c r="A573" i="3"/>
  <c r="D573" i="6"/>
  <c r="C573" i="6"/>
  <c r="B574" i="6" s="1"/>
  <c r="A574" i="6" s="1"/>
  <c r="N574" i="6" s="1"/>
  <c r="K572" i="3"/>
  <c r="F572" i="3"/>
  <c r="B572" i="3"/>
  <c r="B426" i="3"/>
  <c r="F573" i="12" l="1"/>
  <c r="K573" i="12"/>
  <c r="B573" i="12"/>
  <c r="K573" i="11"/>
  <c r="F573" i="11"/>
  <c r="B573" i="11"/>
  <c r="B573" i="13"/>
  <c r="F573" i="13"/>
  <c r="K573" i="13"/>
  <c r="A574" i="13"/>
  <c r="A574" i="12"/>
  <c r="A574" i="11"/>
  <c r="L574" i="6"/>
  <c r="A574" i="3"/>
  <c r="C574" i="6"/>
  <c r="B575" i="6" s="1"/>
  <c r="A575" i="6" s="1"/>
  <c r="N575" i="6" s="1"/>
  <c r="D574" i="6"/>
  <c r="F573" i="3"/>
  <c r="B573" i="3"/>
  <c r="K573" i="3"/>
  <c r="B427" i="3"/>
  <c r="A575" i="13" l="1"/>
  <c r="A575" i="11"/>
  <c r="A575" i="12"/>
  <c r="L575" i="6"/>
  <c r="K574" i="13"/>
  <c r="B574" i="13"/>
  <c r="F574" i="13"/>
  <c r="B574" i="11"/>
  <c r="K574" i="11"/>
  <c r="F574" i="11"/>
  <c r="B574" i="12"/>
  <c r="K574" i="12"/>
  <c r="F574" i="12"/>
  <c r="A575" i="3"/>
  <c r="C575" i="6"/>
  <c r="B576" i="6" s="1"/>
  <c r="A576" i="6" s="1"/>
  <c r="N576" i="6" s="1"/>
  <c r="D575" i="6"/>
  <c r="F574" i="3"/>
  <c r="K574" i="3"/>
  <c r="B574" i="3"/>
  <c r="B428" i="3"/>
  <c r="A576" i="13" l="1"/>
  <c r="A576" i="12"/>
  <c r="A576" i="11"/>
  <c r="L576" i="6"/>
  <c r="B575" i="11"/>
  <c r="F575" i="11"/>
  <c r="K575" i="11"/>
  <c r="F575" i="12"/>
  <c r="B575" i="12"/>
  <c r="K575" i="12"/>
  <c r="K575" i="13"/>
  <c r="F575" i="13"/>
  <c r="B575" i="13"/>
  <c r="A576" i="3"/>
  <c r="D576" i="6"/>
  <c r="C576" i="6"/>
  <c r="B577" i="6" s="1"/>
  <c r="A577" i="6" s="1"/>
  <c r="N577" i="6" s="1"/>
  <c r="F575" i="3"/>
  <c r="B575" i="3"/>
  <c r="K575" i="3"/>
  <c r="B429" i="3"/>
  <c r="F576" i="11" l="1"/>
  <c r="B576" i="11"/>
  <c r="K576" i="11"/>
  <c r="K576" i="12"/>
  <c r="B576" i="12"/>
  <c r="F576" i="12"/>
  <c r="B576" i="13"/>
  <c r="K576" i="13"/>
  <c r="F576" i="13"/>
  <c r="A577" i="13"/>
  <c r="A577" i="11"/>
  <c r="L577" i="6"/>
  <c r="A577" i="12"/>
  <c r="A577" i="3"/>
  <c r="D577" i="6"/>
  <c r="C577" i="6"/>
  <c r="B578" i="6" s="1"/>
  <c r="A578" i="6" s="1"/>
  <c r="N578" i="6" s="1"/>
  <c r="F576" i="3"/>
  <c r="B576" i="3"/>
  <c r="K576" i="3"/>
  <c r="B430" i="3"/>
  <c r="K577" i="13" l="1"/>
  <c r="F577" i="13"/>
  <c r="B577" i="13"/>
  <c r="F577" i="12"/>
  <c r="K577" i="12"/>
  <c r="B577" i="12"/>
  <c r="K577" i="11"/>
  <c r="F577" i="11"/>
  <c r="B577" i="11"/>
  <c r="A578" i="13"/>
  <c r="A578" i="12"/>
  <c r="A578" i="11"/>
  <c r="L578" i="6"/>
  <c r="A578" i="3"/>
  <c r="C578" i="6"/>
  <c r="B579" i="6" s="1"/>
  <c r="A579" i="6" s="1"/>
  <c r="N579" i="6" s="1"/>
  <c r="D578" i="6"/>
  <c r="K577" i="3"/>
  <c r="F577" i="3"/>
  <c r="B577" i="3"/>
  <c r="B431" i="3"/>
  <c r="A579" i="13" l="1"/>
  <c r="A579" i="11"/>
  <c r="L579" i="6"/>
  <c r="A579" i="12"/>
  <c r="B578" i="11"/>
  <c r="K578" i="11"/>
  <c r="F578" i="11"/>
  <c r="K578" i="12"/>
  <c r="B578" i="12"/>
  <c r="F578" i="12"/>
  <c r="K578" i="13"/>
  <c r="F578" i="13"/>
  <c r="B578" i="13"/>
  <c r="A579" i="3"/>
  <c r="D579" i="6"/>
  <c r="C579" i="6"/>
  <c r="B580" i="6" s="1"/>
  <c r="A580" i="6" s="1"/>
  <c r="N580" i="6" s="1"/>
  <c r="B578" i="3"/>
  <c r="F578" i="3"/>
  <c r="K578" i="3"/>
  <c r="B432" i="3"/>
  <c r="B579" i="11" l="1"/>
  <c r="F579" i="11"/>
  <c r="K579" i="11"/>
  <c r="F579" i="12"/>
  <c r="B579" i="12"/>
  <c r="K579" i="12"/>
  <c r="F579" i="13"/>
  <c r="B579" i="13"/>
  <c r="K579" i="13"/>
  <c r="A580" i="13"/>
  <c r="A580" i="12"/>
  <c r="L580" i="6"/>
  <c r="A580" i="11"/>
  <c r="A580" i="3"/>
  <c r="C580" i="6"/>
  <c r="B581" i="6" s="1"/>
  <c r="A581" i="6" s="1"/>
  <c r="N581" i="6" s="1"/>
  <c r="D580" i="6"/>
  <c r="F579" i="3"/>
  <c r="K579" i="3"/>
  <c r="B579" i="3"/>
  <c r="B433" i="3"/>
  <c r="A581" i="13" l="1"/>
  <c r="A581" i="12"/>
  <c r="A581" i="11"/>
  <c r="L581" i="6"/>
  <c r="F580" i="11"/>
  <c r="K580" i="11"/>
  <c r="B580" i="11"/>
  <c r="K580" i="13"/>
  <c r="F580" i="13"/>
  <c r="B580" i="13"/>
  <c r="F580" i="12"/>
  <c r="B580" i="12"/>
  <c r="K580" i="12"/>
  <c r="A581" i="3"/>
  <c r="C581" i="6"/>
  <c r="B582" i="6" s="1"/>
  <c r="A582" i="6" s="1"/>
  <c r="N582" i="6" s="1"/>
  <c r="D581" i="6"/>
  <c r="K580" i="3"/>
  <c r="F580" i="3"/>
  <c r="B580" i="3"/>
  <c r="B434" i="3"/>
  <c r="A582" i="12" l="1"/>
  <c r="A582" i="13"/>
  <c r="A582" i="11"/>
  <c r="L582" i="6"/>
  <c r="F581" i="12"/>
  <c r="K581" i="12"/>
  <c r="B581" i="12"/>
  <c r="B581" i="11"/>
  <c r="K581" i="11"/>
  <c r="F581" i="11"/>
  <c r="K581" i="13"/>
  <c r="F581" i="13"/>
  <c r="B581" i="13"/>
  <c r="A582" i="3"/>
  <c r="C582" i="6"/>
  <c r="B583" i="6" s="1"/>
  <c r="A583" i="6" s="1"/>
  <c r="N583" i="6" s="1"/>
  <c r="D582" i="6"/>
  <c r="F581" i="3"/>
  <c r="B581" i="3"/>
  <c r="K581" i="3"/>
  <c r="B435" i="3"/>
  <c r="K582" i="11" l="1"/>
  <c r="F582" i="11"/>
  <c r="B582" i="11"/>
  <c r="F582" i="13"/>
  <c r="K582" i="13"/>
  <c r="B582" i="13"/>
  <c r="B582" i="12"/>
  <c r="K582" i="12"/>
  <c r="F582" i="12"/>
  <c r="A583" i="13"/>
  <c r="A583" i="11"/>
  <c r="A583" i="12"/>
  <c r="L583" i="6"/>
  <c r="A583" i="3"/>
  <c r="C583" i="6"/>
  <c r="B584" i="6" s="1"/>
  <c r="A584" i="6" s="1"/>
  <c r="N584" i="6" s="1"/>
  <c r="D583" i="6"/>
  <c r="K582" i="3"/>
  <c r="F582" i="3"/>
  <c r="B582" i="3"/>
  <c r="B436" i="3"/>
  <c r="A584" i="13" l="1"/>
  <c r="A584" i="11"/>
  <c r="A584" i="12"/>
  <c r="L584" i="6"/>
  <c r="K583" i="13"/>
  <c r="F583" i="13"/>
  <c r="B583" i="13"/>
  <c r="F583" i="12"/>
  <c r="K583" i="12"/>
  <c r="B583" i="12"/>
  <c r="K583" i="11"/>
  <c r="B583" i="11"/>
  <c r="F583" i="11"/>
  <c r="A584" i="3"/>
  <c r="C584" i="6"/>
  <c r="B585" i="6" s="1"/>
  <c r="A585" i="6" s="1"/>
  <c r="N585" i="6" s="1"/>
  <c r="D584" i="6"/>
  <c r="B583" i="3"/>
  <c r="F583" i="3"/>
  <c r="K583" i="3"/>
  <c r="B437" i="3"/>
  <c r="K584" i="11" l="1"/>
  <c r="F584" i="11"/>
  <c r="B584" i="11"/>
  <c r="B584" i="13"/>
  <c r="F584" i="13"/>
  <c r="K584" i="13"/>
  <c r="A585" i="13"/>
  <c r="A585" i="12"/>
  <c r="A585" i="11"/>
  <c r="L585" i="6"/>
  <c r="F584" i="12"/>
  <c r="K584" i="12"/>
  <c r="B584" i="12"/>
  <c r="A585" i="3"/>
  <c r="C585" i="6"/>
  <c r="B586" i="6" s="1"/>
  <c r="A586" i="6" s="1"/>
  <c r="N586" i="6" s="1"/>
  <c r="D585" i="6"/>
  <c r="B584" i="3"/>
  <c r="F584" i="3"/>
  <c r="K584" i="3"/>
  <c r="B438" i="3"/>
  <c r="K585" i="13" l="1"/>
  <c r="F585" i="13"/>
  <c r="B585" i="13"/>
  <c r="A586" i="12"/>
  <c r="A586" i="13"/>
  <c r="A586" i="11"/>
  <c r="L586" i="6"/>
  <c r="K585" i="11"/>
  <c r="F585" i="11"/>
  <c r="B585" i="11"/>
  <c r="B585" i="12"/>
  <c r="F585" i="12"/>
  <c r="K585" i="12"/>
  <c r="A586" i="3"/>
  <c r="C586" i="6"/>
  <c r="B587" i="6" s="1"/>
  <c r="A587" i="6" s="1"/>
  <c r="N587" i="6" s="1"/>
  <c r="D586" i="6"/>
  <c r="K585" i="3"/>
  <c r="F585" i="3"/>
  <c r="B585" i="3"/>
  <c r="B439" i="3"/>
  <c r="B586" i="12" l="1"/>
  <c r="K586" i="12"/>
  <c r="F586" i="12"/>
  <c r="A587" i="13"/>
  <c r="A587" i="12"/>
  <c r="A587" i="11"/>
  <c r="L587" i="6"/>
  <c r="K586" i="11"/>
  <c r="F586" i="11"/>
  <c r="B586" i="11"/>
  <c r="F586" i="13"/>
  <c r="B586" i="13"/>
  <c r="K586" i="13"/>
  <c r="A587" i="3"/>
  <c r="C587" i="6"/>
  <c r="B588" i="6" s="1"/>
  <c r="A588" i="6" s="1"/>
  <c r="N588" i="6" s="1"/>
  <c r="D587" i="6"/>
  <c r="B586" i="3"/>
  <c r="F586" i="3"/>
  <c r="K586" i="3"/>
  <c r="B440" i="3"/>
  <c r="F587" i="13" l="1"/>
  <c r="B587" i="13"/>
  <c r="K587" i="13"/>
  <c r="B587" i="11"/>
  <c r="K587" i="11"/>
  <c r="F587" i="11"/>
  <c r="F587" i="12"/>
  <c r="B587" i="12"/>
  <c r="K587" i="12"/>
  <c r="A588" i="13"/>
  <c r="A588" i="12"/>
  <c r="A588" i="11"/>
  <c r="L588" i="6"/>
  <c r="A588" i="3"/>
  <c r="C588" i="6"/>
  <c r="B589" i="6" s="1"/>
  <c r="A589" i="6" s="1"/>
  <c r="N589" i="6" s="1"/>
  <c r="D588" i="6"/>
  <c r="F587" i="3"/>
  <c r="B587" i="3"/>
  <c r="K587" i="3"/>
  <c r="B441" i="3"/>
  <c r="A589" i="13" l="1"/>
  <c r="A589" i="12"/>
  <c r="A589" i="11"/>
  <c r="L589" i="6"/>
  <c r="B588" i="12"/>
  <c r="K588" i="12"/>
  <c r="F588" i="12"/>
  <c r="K588" i="13"/>
  <c r="B588" i="13"/>
  <c r="F588" i="13"/>
  <c r="K588" i="11"/>
  <c r="F588" i="11"/>
  <c r="B588" i="11"/>
  <c r="A589" i="3"/>
  <c r="C589" i="6"/>
  <c r="B590" i="6" s="1"/>
  <c r="A590" i="6" s="1"/>
  <c r="N590" i="6" s="1"/>
  <c r="D589" i="6"/>
  <c r="F588" i="3"/>
  <c r="K588" i="3"/>
  <c r="B588" i="3"/>
  <c r="B442" i="3"/>
  <c r="A590" i="13" l="1"/>
  <c r="A590" i="12"/>
  <c r="A590" i="11"/>
  <c r="L590" i="6"/>
  <c r="K589" i="12"/>
  <c r="F589" i="12"/>
  <c r="B589" i="12"/>
  <c r="F589" i="11"/>
  <c r="B589" i="11"/>
  <c r="K589" i="11"/>
  <c r="B589" i="13"/>
  <c r="F589" i="13"/>
  <c r="K589" i="13"/>
  <c r="A590" i="3"/>
  <c r="D590" i="6"/>
  <c r="C590" i="6"/>
  <c r="B591" i="6" s="1"/>
  <c r="A591" i="6" s="1"/>
  <c r="N591" i="6" s="1"/>
  <c r="B589" i="3"/>
  <c r="F589" i="3"/>
  <c r="K589" i="3"/>
  <c r="B443" i="3"/>
  <c r="K590" i="12" l="1"/>
  <c r="F590" i="12"/>
  <c r="B590" i="12"/>
  <c r="B590" i="11"/>
  <c r="K590" i="11"/>
  <c r="F590" i="11"/>
  <c r="K590" i="13"/>
  <c r="F590" i="13"/>
  <c r="B590" i="13"/>
  <c r="A591" i="13"/>
  <c r="A591" i="12"/>
  <c r="A591" i="11"/>
  <c r="L591" i="6"/>
  <c r="A591" i="3"/>
  <c r="D591" i="6"/>
  <c r="C591" i="6"/>
  <c r="B592" i="6" s="1"/>
  <c r="A592" i="6" s="1"/>
  <c r="N592" i="6" s="1"/>
  <c r="B590" i="3"/>
  <c r="F590" i="3"/>
  <c r="K590" i="3"/>
  <c r="B444" i="3"/>
  <c r="K591" i="12" l="1"/>
  <c r="F591" i="12"/>
  <c r="B591" i="12"/>
  <c r="F591" i="13"/>
  <c r="B591" i="13"/>
  <c r="K591" i="13"/>
  <c r="B591" i="11"/>
  <c r="K591" i="11"/>
  <c r="F591" i="11"/>
  <c r="A592" i="13"/>
  <c r="A592" i="12"/>
  <c r="L592" i="6"/>
  <c r="A592" i="11"/>
  <c r="A592" i="3"/>
  <c r="D592" i="6"/>
  <c r="C592" i="6"/>
  <c r="B593" i="6" s="1"/>
  <c r="A593" i="6" s="1"/>
  <c r="N593" i="6" s="1"/>
  <c r="F591" i="3"/>
  <c r="K591" i="3"/>
  <c r="B591" i="3"/>
  <c r="B445" i="3"/>
  <c r="B592" i="11" l="1"/>
  <c r="F592" i="11"/>
  <c r="K592" i="11"/>
  <c r="B592" i="13"/>
  <c r="F592" i="13"/>
  <c r="K592" i="13"/>
  <c r="K592" i="12"/>
  <c r="F592" i="12"/>
  <c r="B592" i="12"/>
  <c r="A593" i="13"/>
  <c r="A593" i="12"/>
  <c r="A593" i="11"/>
  <c r="L593" i="6"/>
  <c r="A593" i="3"/>
  <c r="C593" i="6"/>
  <c r="B594" i="6" s="1"/>
  <c r="A594" i="6" s="1"/>
  <c r="N594" i="6" s="1"/>
  <c r="D593" i="6"/>
  <c r="B592" i="3"/>
  <c r="F592" i="3"/>
  <c r="K592" i="3"/>
  <c r="B446" i="3"/>
  <c r="A594" i="13" l="1"/>
  <c r="A594" i="12"/>
  <c r="A594" i="11"/>
  <c r="L594" i="6"/>
  <c r="K593" i="12"/>
  <c r="B593" i="12"/>
  <c r="F593" i="12"/>
  <c r="B593" i="13"/>
  <c r="F593" i="13"/>
  <c r="K593" i="13"/>
  <c r="K593" i="11"/>
  <c r="B593" i="11"/>
  <c r="F593" i="11"/>
  <c r="A594" i="3"/>
  <c r="C594" i="6"/>
  <c r="B595" i="6" s="1"/>
  <c r="A595" i="6" s="1"/>
  <c r="N595" i="6" s="1"/>
  <c r="D594" i="6"/>
  <c r="K593" i="3"/>
  <c r="F593" i="3"/>
  <c r="B593" i="3"/>
  <c r="B447" i="3"/>
  <c r="F594" i="12" l="1"/>
  <c r="B594" i="12"/>
  <c r="K594" i="12"/>
  <c r="A595" i="13"/>
  <c r="A595" i="12"/>
  <c r="A595" i="11"/>
  <c r="L595" i="6"/>
  <c r="K594" i="11"/>
  <c r="B594" i="11"/>
  <c r="F594" i="11"/>
  <c r="B594" i="13"/>
  <c r="K594" i="13"/>
  <c r="F594" i="13"/>
  <c r="A595" i="3"/>
  <c r="C595" i="6"/>
  <c r="B596" i="6" s="1"/>
  <c r="A596" i="6" s="1"/>
  <c r="N596" i="6" s="1"/>
  <c r="D595" i="6"/>
  <c r="F594" i="3"/>
  <c r="B594" i="3"/>
  <c r="K594" i="3"/>
  <c r="B448" i="3"/>
  <c r="B595" i="11" l="1"/>
  <c r="K595" i="11"/>
  <c r="F595" i="11"/>
  <c r="F595" i="12"/>
  <c r="K595" i="12"/>
  <c r="B595" i="12"/>
  <c r="A596" i="13"/>
  <c r="A596" i="11"/>
  <c r="A596" i="12"/>
  <c r="L596" i="6"/>
  <c r="K595" i="13"/>
  <c r="F595" i="13"/>
  <c r="B595" i="13"/>
  <c r="A596" i="3"/>
  <c r="C596" i="6"/>
  <c r="B597" i="6" s="1"/>
  <c r="A597" i="6" s="1"/>
  <c r="N597" i="6" s="1"/>
  <c r="D596" i="6"/>
  <c r="F595" i="3"/>
  <c r="K595" i="3"/>
  <c r="B595" i="3"/>
  <c r="B449" i="3"/>
  <c r="A597" i="13" l="1"/>
  <c r="A597" i="12"/>
  <c r="A597" i="11"/>
  <c r="L597" i="6"/>
  <c r="K596" i="13"/>
  <c r="B596" i="13"/>
  <c r="F596" i="13"/>
  <c r="K596" i="12"/>
  <c r="F596" i="12"/>
  <c r="B596" i="12"/>
  <c r="K596" i="11"/>
  <c r="F596" i="11"/>
  <c r="B596" i="11"/>
  <c r="A597" i="3"/>
  <c r="D597" i="6"/>
  <c r="C597" i="6"/>
  <c r="B598" i="6" s="1"/>
  <c r="A598" i="6" s="1"/>
  <c r="N598" i="6" s="1"/>
  <c r="B596" i="3"/>
  <c r="F596" i="3"/>
  <c r="K596" i="3"/>
  <c r="B450" i="3"/>
  <c r="B597" i="12" l="1"/>
  <c r="F597" i="12"/>
  <c r="K597" i="12"/>
  <c r="F597" i="11"/>
  <c r="B597" i="11"/>
  <c r="K597" i="11"/>
  <c r="B597" i="13"/>
  <c r="F597" i="13"/>
  <c r="K597" i="13"/>
  <c r="A598" i="13"/>
  <c r="A598" i="12"/>
  <c r="L598" i="6"/>
  <c r="A598" i="11"/>
  <c r="A598" i="3"/>
  <c r="D598" i="6"/>
  <c r="C598" i="6"/>
  <c r="B599" i="6" s="1"/>
  <c r="A599" i="6" s="1"/>
  <c r="N599" i="6" s="1"/>
  <c r="F597" i="3"/>
  <c r="B597" i="3"/>
  <c r="K597" i="3"/>
  <c r="B451" i="3"/>
  <c r="K598" i="13" l="1"/>
  <c r="F598" i="13"/>
  <c r="B598" i="13"/>
  <c r="B598" i="11"/>
  <c r="F598" i="11"/>
  <c r="K598" i="11"/>
  <c r="F598" i="12"/>
  <c r="K598" i="12"/>
  <c r="B598" i="12"/>
  <c r="A599" i="13"/>
  <c r="A599" i="12"/>
  <c r="A599" i="11"/>
  <c r="L599" i="6"/>
  <c r="A599" i="3"/>
  <c r="C599" i="6"/>
  <c r="B600" i="6" s="1"/>
  <c r="A600" i="6" s="1"/>
  <c r="N600" i="6" s="1"/>
  <c r="D599" i="6"/>
  <c r="F598" i="3"/>
  <c r="B598" i="3"/>
  <c r="K598" i="3"/>
  <c r="B452" i="3"/>
  <c r="A600" i="13" l="1"/>
  <c r="A600" i="11"/>
  <c r="A600" i="12"/>
  <c r="L600" i="6"/>
  <c r="F599" i="12"/>
  <c r="B599" i="12"/>
  <c r="K599" i="12"/>
  <c r="B599" i="13"/>
  <c r="K599" i="13"/>
  <c r="F599" i="13"/>
  <c r="K599" i="11"/>
  <c r="B599" i="11"/>
  <c r="F599" i="11"/>
  <c r="A600" i="3"/>
  <c r="C600" i="6"/>
  <c r="B601" i="6" s="1"/>
  <c r="A601" i="6" s="1"/>
  <c r="N601" i="6" s="1"/>
  <c r="D600" i="6"/>
  <c r="B599" i="3"/>
  <c r="F599" i="3"/>
  <c r="K599" i="3"/>
  <c r="B453" i="3"/>
  <c r="A601" i="13" l="1"/>
  <c r="A601" i="12"/>
  <c r="A601" i="11"/>
  <c r="L601" i="6"/>
  <c r="F600" i="11"/>
  <c r="K600" i="11"/>
  <c r="B600" i="11"/>
  <c r="B600" i="13"/>
  <c r="F600" i="13"/>
  <c r="K600" i="13"/>
  <c r="F600" i="12"/>
  <c r="K600" i="12"/>
  <c r="B600" i="12"/>
  <c r="A601" i="3"/>
  <c r="D601" i="6"/>
  <c r="C601" i="6"/>
  <c r="B602" i="6" s="1"/>
  <c r="A602" i="6" s="1"/>
  <c r="N602" i="6" s="1"/>
  <c r="B600" i="3"/>
  <c r="F600" i="3"/>
  <c r="K600" i="3"/>
  <c r="B454" i="3"/>
  <c r="K601" i="12" l="1"/>
  <c r="F601" i="12"/>
  <c r="B601" i="12"/>
  <c r="K601" i="11"/>
  <c r="F601" i="11"/>
  <c r="B601" i="11"/>
  <c r="K601" i="13"/>
  <c r="F601" i="13"/>
  <c r="B601" i="13"/>
  <c r="A602" i="13"/>
  <c r="A602" i="12"/>
  <c r="A602" i="11"/>
  <c r="L602" i="6"/>
  <c r="A602" i="3"/>
  <c r="C602" i="6"/>
  <c r="B603" i="6" s="1"/>
  <c r="A603" i="6" s="1"/>
  <c r="N603" i="6" s="1"/>
  <c r="D602" i="6"/>
  <c r="F601" i="3"/>
  <c r="B601" i="3"/>
  <c r="K601" i="3"/>
  <c r="B455" i="3"/>
  <c r="F602" i="12" l="1"/>
  <c r="B602" i="12"/>
  <c r="K602" i="12"/>
  <c r="F602" i="13"/>
  <c r="B602" i="13"/>
  <c r="K602" i="13"/>
  <c r="K602" i="11"/>
  <c r="F602" i="11"/>
  <c r="B602" i="11"/>
  <c r="A603" i="13"/>
  <c r="A603" i="11"/>
  <c r="A603" i="12"/>
  <c r="L603" i="6"/>
  <c r="A603" i="3"/>
  <c r="D603" i="6"/>
  <c r="C603" i="6"/>
  <c r="B604" i="6" s="1"/>
  <c r="A604" i="6" s="1"/>
  <c r="N604" i="6" s="1"/>
  <c r="B602" i="3"/>
  <c r="F602" i="3"/>
  <c r="K602" i="3"/>
  <c r="B456" i="3"/>
  <c r="K603" i="11" l="1"/>
  <c r="F603" i="11"/>
  <c r="B603" i="11"/>
  <c r="F603" i="13"/>
  <c r="B603" i="13"/>
  <c r="K603" i="13"/>
  <c r="B603" i="12"/>
  <c r="K603" i="12"/>
  <c r="F603" i="12"/>
  <c r="A604" i="12"/>
  <c r="A604" i="13"/>
  <c r="L604" i="6"/>
  <c r="A604" i="11"/>
  <c r="A604" i="3"/>
  <c r="C604" i="6"/>
  <c r="B605" i="6" s="1"/>
  <c r="A605" i="6" s="1"/>
  <c r="N605" i="6" s="1"/>
  <c r="D604" i="6"/>
  <c r="F603" i="3"/>
  <c r="K603" i="3"/>
  <c r="B603" i="3"/>
  <c r="B457" i="3"/>
  <c r="A605" i="13" l="1"/>
  <c r="A605" i="12"/>
  <c r="A605" i="11"/>
  <c r="L605" i="6"/>
  <c r="F604" i="11"/>
  <c r="K604" i="11"/>
  <c r="B604" i="11"/>
  <c r="K604" i="13"/>
  <c r="B604" i="13"/>
  <c r="F604" i="13"/>
  <c r="K604" i="12"/>
  <c r="B604" i="12"/>
  <c r="F604" i="12"/>
  <c r="A605" i="3"/>
  <c r="C605" i="6"/>
  <c r="B606" i="6" s="1"/>
  <c r="A606" i="6" s="1"/>
  <c r="N606" i="6" s="1"/>
  <c r="D605" i="6"/>
  <c r="F604" i="3"/>
  <c r="B604" i="3"/>
  <c r="K604" i="3"/>
  <c r="B458" i="3"/>
  <c r="K605" i="12" l="1"/>
  <c r="B605" i="12"/>
  <c r="F605" i="12"/>
  <c r="A606" i="13"/>
  <c r="A606" i="12"/>
  <c r="A606" i="11"/>
  <c r="L606" i="6"/>
  <c r="F605" i="11"/>
  <c r="K605" i="11"/>
  <c r="B605" i="11"/>
  <c r="K605" i="13"/>
  <c r="B605" i="13"/>
  <c r="F605" i="13"/>
  <c r="A606" i="3"/>
  <c r="C606" i="6"/>
  <c r="B607" i="6" s="1"/>
  <c r="A607" i="6" s="1"/>
  <c r="N607" i="6" s="1"/>
  <c r="D606" i="6"/>
  <c r="B605" i="3"/>
  <c r="F605" i="3"/>
  <c r="K605" i="3"/>
  <c r="B459" i="3"/>
  <c r="K606" i="11" l="1"/>
  <c r="F606" i="11"/>
  <c r="B606" i="11"/>
  <c r="A607" i="13"/>
  <c r="A607" i="11"/>
  <c r="A607" i="12"/>
  <c r="L607" i="6"/>
  <c r="K606" i="12"/>
  <c r="F606" i="12"/>
  <c r="B606" i="12"/>
  <c r="K606" i="13"/>
  <c r="B606" i="13"/>
  <c r="F606" i="13"/>
  <c r="A607" i="3"/>
  <c r="C607" i="6"/>
  <c r="B608" i="6" s="1"/>
  <c r="A608" i="6" s="1"/>
  <c r="N608" i="6" s="1"/>
  <c r="D607" i="6"/>
  <c r="F606" i="3"/>
  <c r="K606" i="3"/>
  <c r="B606" i="3"/>
  <c r="B460" i="3"/>
  <c r="A608" i="13" l="1"/>
  <c r="A608" i="12"/>
  <c r="A608" i="11"/>
  <c r="L608" i="6"/>
  <c r="B607" i="11"/>
  <c r="K607" i="11"/>
  <c r="F607" i="11"/>
  <c r="F607" i="13"/>
  <c r="B607" i="13"/>
  <c r="K607" i="13"/>
  <c r="K607" i="12"/>
  <c r="F607" i="12"/>
  <c r="B607" i="12"/>
  <c r="A608" i="3"/>
  <c r="C608" i="6"/>
  <c r="B609" i="6" s="1"/>
  <c r="A609" i="6" s="1"/>
  <c r="N609" i="6" s="1"/>
  <c r="D608" i="6"/>
  <c r="F607" i="3"/>
  <c r="K607" i="3"/>
  <c r="B607" i="3"/>
  <c r="B461" i="3"/>
  <c r="A609" i="13" l="1"/>
  <c r="A609" i="12"/>
  <c r="A609" i="11"/>
  <c r="L609" i="6"/>
  <c r="K608" i="12"/>
  <c r="F608" i="12"/>
  <c r="B608" i="12"/>
  <c r="F608" i="11"/>
  <c r="B608" i="11"/>
  <c r="K608" i="11"/>
  <c r="B608" i="13"/>
  <c r="K608" i="13"/>
  <c r="F608" i="13"/>
  <c r="A609" i="3"/>
  <c r="D609" i="6"/>
  <c r="C609" i="6"/>
  <c r="B610" i="6" s="1"/>
  <c r="A610" i="6" s="1"/>
  <c r="N610" i="6" s="1"/>
  <c r="K608" i="3"/>
  <c r="F608" i="3"/>
  <c r="B608" i="3"/>
  <c r="B462" i="3"/>
  <c r="B609" i="12" l="1"/>
  <c r="F609" i="12"/>
  <c r="K609" i="12"/>
  <c r="K609" i="13"/>
  <c r="B609" i="13"/>
  <c r="F609" i="13"/>
  <c r="K609" i="11"/>
  <c r="F609" i="11"/>
  <c r="B609" i="11"/>
  <c r="A610" i="13"/>
  <c r="A610" i="11"/>
  <c r="A610" i="12"/>
  <c r="L610" i="6"/>
  <c r="A610" i="3"/>
  <c r="C610" i="6"/>
  <c r="B611" i="6" s="1"/>
  <c r="A611" i="6" s="1"/>
  <c r="N611" i="6" s="1"/>
  <c r="D610" i="6"/>
  <c r="B609" i="3"/>
  <c r="F609" i="3"/>
  <c r="K609" i="3"/>
  <c r="B463" i="3"/>
  <c r="A611" i="13" l="1"/>
  <c r="A611" i="12"/>
  <c r="A611" i="11"/>
  <c r="L611" i="6"/>
  <c r="F610" i="12"/>
  <c r="K610" i="12"/>
  <c r="B610" i="12"/>
  <c r="F610" i="13"/>
  <c r="K610" i="13"/>
  <c r="B610" i="13"/>
  <c r="B610" i="11"/>
  <c r="K610" i="11"/>
  <c r="F610" i="11"/>
  <c r="A611" i="3"/>
  <c r="C611" i="6"/>
  <c r="B612" i="6" s="1"/>
  <c r="A612" i="6" s="1"/>
  <c r="N612" i="6" s="1"/>
  <c r="D611" i="6"/>
  <c r="F610" i="3"/>
  <c r="B610" i="3"/>
  <c r="K610" i="3"/>
  <c r="B464" i="3"/>
  <c r="A612" i="13" l="1"/>
  <c r="A612" i="11"/>
  <c r="A612" i="12"/>
  <c r="L612" i="6"/>
  <c r="B611" i="12"/>
  <c r="F611" i="12"/>
  <c r="K611" i="12"/>
  <c r="B611" i="13"/>
  <c r="K611" i="13"/>
  <c r="F611" i="13"/>
  <c r="B611" i="11"/>
  <c r="F611" i="11"/>
  <c r="K611" i="11"/>
  <c r="A612" i="3"/>
  <c r="D612" i="6"/>
  <c r="C612" i="6"/>
  <c r="B613" i="6" s="1"/>
  <c r="A613" i="6" s="1"/>
  <c r="N613" i="6" s="1"/>
  <c r="F611" i="3"/>
  <c r="K611" i="3"/>
  <c r="B611" i="3"/>
  <c r="B465" i="3"/>
  <c r="K612" i="11" l="1"/>
  <c r="F612" i="11"/>
  <c r="B612" i="11"/>
  <c r="K612" i="12"/>
  <c r="B612" i="12"/>
  <c r="F612" i="12"/>
  <c r="K612" i="13"/>
  <c r="B612" i="13"/>
  <c r="F612" i="13"/>
  <c r="A613" i="13"/>
  <c r="A613" i="12"/>
  <c r="A613" i="11"/>
  <c r="L613" i="6"/>
  <c r="A613" i="3"/>
  <c r="D613" i="6"/>
  <c r="C613" i="6"/>
  <c r="B614" i="6" s="1"/>
  <c r="A614" i="6" s="1"/>
  <c r="N614" i="6" s="1"/>
  <c r="F612" i="3"/>
  <c r="B612" i="3"/>
  <c r="K612" i="3"/>
  <c r="B466" i="3"/>
  <c r="K613" i="11" l="1"/>
  <c r="F613" i="11"/>
  <c r="B613" i="11"/>
  <c r="F613" i="12"/>
  <c r="K613" i="12"/>
  <c r="B613" i="12"/>
  <c r="K613" i="13"/>
  <c r="B613" i="13"/>
  <c r="F613" i="13"/>
  <c r="A614" i="13"/>
  <c r="A614" i="12"/>
  <c r="A614" i="11"/>
  <c r="L614" i="6"/>
  <c r="A614" i="3"/>
  <c r="C614" i="6"/>
  <c r="B615" i="6" s="1"/>
  <c r="A615" i="6" s="1"/>
  <c r="N615" i="6" s="1"/>
  <c r="D614" i="6"/>
  <c r="F613" i="3"/>
  <c r="K613" i="3"/>
  <c r="B613" i="3"/>
  <c r="B467" i="3"/>
  <c r="A615" i="13" l="1"/>
  <c r="A615" i="12"/>
  <c r="A615" i="11"/>
  <c r="L615" i="6"/>
  <c r="F614" i="12"/>
  <c r="K614" i="12"/>
  <c r="B614" i="12"/>
  <c r="B614" i="11"/>
  <c r="K614" i="11"/>
  <c r="F614" i="11"/>
  <c r="K614" i="13"/>
  <c r="B614" i="13"/>
  <c r="F614" i="13"/>
  <c r="A615" i="3"/>
  <c r="D615" i="6"/>
  <c r="C615" i="6"/>
  <c r="B616" i="6" s="1"/>
  <c r="A616" i="6" s="1"/>
  <c r="N616" i="6" s="1"/>
  <c r="B614" i="3"/>
  <c r="F614" i="3"/>
  <c r="K614" i="3"/>
  <c r="B468" i="3"/>
  <c r="K615" i="11" l="1"/>
  <c r="F615" i="11"/>
  <c r="B615" i="11"/>
  <c r="K615" i="12"/>
  <c r="F615" i="12"/>
  <c r="B615" i="12"/>
  <c r="B615" i="13"/>
  <c r="F615" i="13"/>
  <c r="K615" i="13"/>
  <c r="A616" i="13"/>
  <c r="A616" i="12"/>
  <c r="A616" i="11"/>
  <c r="L616" i="6"/>
  <c r="A616" i="3"/>
  <c r="C616" i="6"/>
  <c r="B617" i="6" s="1"/>
  <c r="A617" i="6" s="1"/>
  <c r="N617" i="6" s="1"/>
  <c r="D616" i="6"/>
  <c r="F615" i="3"/>
  <c r="K615" i="3"/>
  <c r="B615" i="3"/>
  <c r="B469" i="3"/>
  <c r="A617" i="13" l="1"/>
  <c r="A617" i="11"/>
  <c r="A617" i="12"/>
  <c r="L617" i="6"/>
  <c r="K616" i="13"/>
  <c r="F616" i="13"/>
  <c r="B616" i="13"/>
  <c r="B616" i="12"/>
  <c r="F616" i="12"/>
  <c r="K616" i="12"/>
  <c r="B616" i="11"/>
  <c r="K616" i="11"/>
  <c r="F616" i="11"/>
  <c r="A617" i="3"/>
  <c r="C617" i="6"/>
  <c r="B618" i="6" s="1"/>
  <c r="A618" i="6" s="1"/>
  <c r="N618" i="6" s="1"/>
  <c r="D617" i="6"/>
  <c r="K616" i="3"/>
  <c r="F616" i="3"/>
  <c r="B616" i="3"/>
  <c r="B470" i="3"/>
  <c r="A618" i="13" l="1"/>
  <c r="A618" i="11"/>
  <c r="A618" i="12"/>
  <c r="L618" i="6"/>
  <c r="K617" i="11"/>
  <c r="F617" i="11"/>
  <c r="B617" i="11"/>
  <c r="K617" i="13"/>
  <c r="B617" i="13"/>
  <c r="F617" i="13"/>
  <c r="K617" i="12"/>
  <c r="F617" i="12"/>
  <c r="B617" i="12"/>
  <c r="A618" i="3"/>
  <c r="D618" i="6"/>
  <c r="C618" i="6"/>
  <c r="B619" i="6" s="1"/>
  <c r="A619" i="6" s="1"/>
  <c r="N619" i="6" s="1"/>
  <c r="B617" i="3"/>
  <c r="F617" i="3"/>
  <c r="K617" i="3"/>
  <c r="B471" i="3"/>
  <c r="K618" i="12" l="1"/>
  <c r="F618" i="12"/>
  <c r="B618" i="12"/>
  <c r="K618" i="11"/>
  <c r="B618" i="11"/>
  <c r="F618" i="11"/>
  <c r="F618" i="13"/>
  <c r="B618" i="13"/>
  <c r="K618" i="13"/>
  <c r="A619" i="13"/>
  <c r="A619" i="11"/>
  <c r="A619" i="12"/>
  <c r="L619" i="6"/>
  <c r="A619" i="3"/>
  <c r="D619" i="6"/>
  <c r="C619" i="6"/>
  <c r="B620" i="6" s="1"/>
  <c r="A620" i="6" s="1"/>
  <c r="N620" i="6" s="1"/>
  <c r="B618" i="3"/>
  <c r="F618" i="3"/>
  <c r="K618" i="3"/>
  <c r="B472" i="3"/>
  <c r="K619" i="11" l="1"/>
  <c r="F619" i="11"/>
  <c r="B619" i="11"/>
  <c r="B619" i="13"/>
  <c r="K619" i="13"/>
  <c r="F619" i="13"/>
  <c r="F619" i="12"/>
  <c r="K619" i="12"/>
  <c r="B619" i="12"/>
  <c r="A620" i="13"/>
  <c r="A620" i="12"/>
  <c r="L620" i="6"/>
  <c r="A620" i="11"/>
  <c r="A620" i="3"/>
  <c r="C620" i="6"/>
  <c r="B621" i="6" s="1"/>
  <c r="A621" i="6" s="1"/>
  <c r="N621" i="6" s="1"/>
  <c r="D620" i="6"/>
  <c r="B619" i="3"/>
  <c r="F619" i="3"/>
  <c r="K619" i="3"/>
  <c r="B473" i="3"/>
  <c r="F620" i="11" l="1"/>
  <c r="K620" i="11"/>
  <c r="B620" i="11"/>
  <c r="F620" i="12"/>
  <c r="B620" i="12"/>
  <c r="K620" i="12"/>
  <c r="F620" i="13"/>
  <c r="B620" i="13"/>
  <c r="K620" i="13"/>
  <c r="A621" i="12"/>
  <c r="A621" i="13"/>
  <c r="A621" i="11"/>
  <c r="L621" i="6"/>
  <c r="A621" i="3"/>
  <c r="D621" i="6"/>
  <c r="C621" i="6"/>
  <c r="B622" i="6" s="1"/>
  <c r="A622" i="6" s="1"/>
  <c r="N622" i="6" s="1"/>
  <c r="B620" i="3"/>
  <c r="F620" i="3"/>
  <c r="K620" i="3"/>
  <c r="B474" i="3"/>
  <c r="K621" i="12" l="1"/>
  <c r="B621" i="12"/>
  <c r="F621" i="12"/>
  <c r="B621" i="11"/>
  <c r="K621" i="11"/>
  <c r="F621" i="11"/>
  <c r="F621" i="13"/>
  <c r="B621" i="13"/>
  <c r="K621" i="13"/>
  <c r="A622" i="13"/>
  <c r="A622" i="12"/>
  <c r="A622" i="11"/>
  <c r="L622" i="6"/>
  <c r="A622" i="3"/>
  <c r="C622" i="6"/>
  <c r="B623" i="6" s="1"/>
  <c r="A623" i="6" s="1"/>
  <c r="N623" i="6" s="1"/>
  <c r="D622" i="6"/>
  <c r="B621" i="3"/>
  <c r="F621" i="3"/>
  <c r="K621" i="3"/>
  <c r="B475" i="3"/>
  <c r="A623" i="13" l="1"/>
  <c r="A623" i="12"/>
  <c r="L623" i="6"/>
  <c r="A623" i="11"/>
  <c r="F622" i="11"/>
  <c r="B622" i="11"/>
  <c r="K622" i="11"/>
  <c r="K622" i="13"/>
  <c r="F622" i="13"/>
  <c r="B622" i="13"/>
  <c r="F622" i="12"/>
  <c r="K622" i="12"/>
  <c r="B622" i="12"/>
  <c r="A623" i="3"/>
  <c r="C623" i="6"/>
  <c r="B624" i="6" s="1"/>
  <c r="A624" i="6" s="1"/>
  <c r="N624" i="6" s="1"/>
  <c r="D623" i="6"/>
  <c r="B622" i="3"/>
  <c r="F622" i="3"/>
  <c r="K622" i="3"/>
  <c r="B476" i="3"/>
  <c r="A624" i="13" l="1"/>
  <c r="A624" i="11"/>
  <c r="L624" i="6"/>
  <c r="A624" i="12"/>
  <c r="K623" i="12"/>
  <c r="B623" i="12"/>
  <c r="F623" i="12"/>
  <c r="F623" i="13"/>
  <c r="B623" i="13"/>
  <c r="K623" i="13"/>
  <c r="F623" i="11"/>
  <c r="B623" i="11"/>
  <c r="K623" i="11"/>
  <c r="A624" i="3"/>
  <c r="C624" i="6"/>
  <c r="B625" i="6" s="1"/>
  <c r="A625" i="6" s="1"/>
  <c r="N625" i="6" s="1"/>
  <c r="D624" i="6"/>
  <c r="F623" i="3"/>
  <c r="B623" i="3"/>
  <c r="K623" i="3"/>
  <c r="B477" i="3"/>
  <c r="K624" i="11" l="1"/>
  <c r="F624" i="11"/>
  <c r="B624" i="11"/>
  <c r="A625" i="13"/>
  <c r="A625" i="12"/>
  <c r="A625" i="11"/>
  <c r="L625" i="6"/>
  <c r="B624" i="12"/>
  <c r="F624" i="12"/>
  <c r="K624" i="12"/>
  <c r="F624" i="13"/>
  <c r="K624" i="13"/>
  <c r="B624" i="13"/>
  <c r="A625" i="3"/>
  <c r="C625" i="6"/>
  <c r="B626" i="6" s="1"/>
  <c r="A626" i="6" s="1"/>
  <c r="N626" i="6" s="1"/>
  <c r="D625" i="6"/>
  <c r="B624" i="3"/>
  <c r="F624" i="3"/>
  <c r="K624" i="3"/>
  <c r="B478" i="3"/>
  <c r="K625" i="11" l="1"/>
  <c r="F625" i="11"/>
  <c r="B625" i="11"/>
  <c r="A626" i="13"/>
  <c r="A626" i="12"/>
  <c r="A626" i="11"/>
  <c r="L626" i="6"/>
  <c r="K625" i="12"/>
  <c r="F625" i="12"/>
  <c r="B625" i="12"/>
  <c r="F625" i="13"/>
  <c r="K625" i="13"/>
  <c r="B625" i="13"/>
  <c r="A626" i="3"/>
  <c r="C626" i="6"/>
  <c r="B627" i="6" s="1"/>
  <c r="A627" i="6" s="1"/>
  <c r="N627" i="6" s="1"/>
  <c r="D626" i="6"/>
  <c r="F625" i="3"/>
  <c r="B625" i="3"/>
  <c r="K625" i="3"/>
  <c r="B479" i="3"/>
  <c r="K626" i="13" l="1"/>
  <c r="B626" i="13"/>
  <c r="F626" i="13"/>
  <c r="A627" i="13"/>
  <c r="A627" i="12"/>
  <c r="A627" i="11"/>
  <c r="L627" i="6"/>
  <c r="K626" i="11"/>
  <c r="F626" i="11"/>
  <c r="B626" i="11"/>
  <c r="B626" i="12"/>
  <c r="F626" i="12"/>
  <c r="K626" i="12"/>
  <c r="A627" i="3"/>
  <c r="C627" i="6"/>
  <c r="B628" i="6" s="1"/>
  <c r="A628" i="6" s="1"/>
  <c r="N628" i="6" s="1"/>
  <c r="D627" i="6"/>
  <c r="F626" i="3"/>
  <c r="B626" i="3"/>
  <c r="K626" i="3"/>
  <c r="B480" i="3"/>
  <c r="A628" i="13" l="1"/>
  <c r="A628" i="12"/>
  <c r="A628" i="11"/>
  <c r="L628" i="6"/>
  <c r="K627" i="11"/>
  <c r="F627" i="11"/>
  <c r="B627" i="11"/>
  <c r="F627" i="12"/>
  <c r="K627" i="12"/>
  <c r="B627" i="12"/>
  <c r="K627" i="13"/>
  <c r="F627" i="13"/>
  <c r="B627" i="13"/>
  <c r="A628" i="3"/>
  <c r="D628" i="6"/>
  <c r="C628" i="6"/>
  <c r="B629" i="6" s="1"/>
  <c r="A629" i="6" s="1"/>
  <c r="N629" i="6" s="1"/>
  <c r="F627" i="3"/>
  <c r="K627" i="3"/>
  <c r="B627" i="3"/>
  <c r="B481" i="3"/>
  <c r="K628" i="12" l="1"/>
  <c r="F628" i="12"/>
  <c r="B628" i="12"/>
  <c r="F628" i="11"/>
  <c r="B628" i="11"/>
  <c r="K628" i="11"/>
  <c r="K628" i="13"/>
  <c r="B628" i="13"/>
  <c r="F628" i="13"/>
  <c r="A629" i="13"/>
  <c r="A629" i="11"/>
  <c r="A629" i="12"/>
  <c r="L629" i="6"/>
  <c r="A629" i="3"/>
  <c r="D629" i="6"/>
  <c r="C629" i="6"/>
  <c r="B630" i="6" s="1"/>
  <c r="A630" i="6" s="1"/>
  <c r="N630" i="6" s="1"/>
  <c r="K628" i="3"/>
  <c r="F628" i="3"/>
  <c r="B628" i="3"/>
  <c r="B482" i="3"/>
  <c r="B629" i="12" l="1"/>
  <c r="K629" i="12"/>
  <c r="F629" i="12"/>
  <c r="B629" i="11"/>
  <c r="F629" i="11"/>
  <c r="K629" i="11"/>
  <c r="B629" i="13"/>
  <c r="K629" i="13"/>
  <c r="F629" i="13"/>
  <c r="A630" i="13"/>
  <c r="A630" i="12"/>
  <c r="A630" i="11"/>
  <c r="L630" i="6"/>
  <c r="A630" i="3"/>
  <c r="C630" i="6"/>
  <c r="B631" i="6" s="1"/>
  <c r="A631" i="6" s="1"/>
  <c r="N631" i="6" s="1"/>
  <c r="D630" i="6"/>
  <c r="B629" i="3"/>
  <c r="F629" i="3"/>
  <c r="K629" i="3"/>
  <c r="B483" i="3"/>
  <c r="A631" i="13" l="1"/>
  <c r="A631" i="12"/>
  <c r="A631" i="11"/>
  <c r="L631" i="6"/>
  <c r="K630" i="13"/>
  <c r="B630" i="13"/>
  <c r="F630" i="13"/>
  <c r="K630" i="11"/>
  <c r="F630" i="11"/>
  <c r="B630" i="11"/>
  <c r="F630" i="12"/>
  <c r="K630" i="12"/>
  <c r="B630" i="12"/>
  <c r="A631" i="3"/>
  <c r="C631" i="6"/>
  <c r="B632" i="6" s="1"/>
  <c r="A632" i="6" s="1"/>
  <c r="N632" i="6" s="1"/>
  <c r="D631" i="6"/>
  <c r="K630" i="3"/>
  <c r="F630" i="3"/>
  <c r="B630" i="3"/>
  <c r="B484" i="3"/>
  <c r="B631" i="12" l="1"/>
  <c r="K631" i="12"/>
  <c r="F631" i="12"/>
  <c r="A632" i="13"/>
  <c r="A632" i="12"/>
  <c r="A632" i="11"/>
  <c r="L632" i="6"/>
  <c r="F631" i="13"/>
  <c r="K631" i="13"/>
  <c r="B631" i="13"/>
  <c r="B631" i="11"/>
  <c r="F631" i="11"/>
  <c r="K631" i="11"/>
  <c r="A632" i="3"/>
  <c r="D632" i="6"/>
  <c r="C632" i="6"/>
  <c r="B633" i="6" s="1"/>
  <c r="A633" i="6" s="1"/>
  <c r="N633" i="6" s="1"/>
  <c r="B631" i="3"/>
  <c r="F631" i="3"/>
  <c r="K631" i="3"/>
  <c r="B485" i="3"/>
  <c r="F632" i="12" l="1"/>
  <c r="B632" i="12"/>
  <c r="K632" i="12"/>
  <c r="K632" i="11"/>
  <c r="F632" i="11"/>
  <c r="B632" i="11"/>
  <c r="K632" i="13"/>
  <c r="F632" i="13"/>
  <c r="B632" i="13"/>
  <c r="A633" i="13"/>
  <c r="A633" i="11"/>
  <c r="A633" i="12"/>
  <c r="L633" i="6"/>
  <c r="A633" i="3"/>
  <c r="D633" i="6"/>
  <c r="C633" i="6"/>
  <c r="B634" i="6" s="1"/>
  <c r="A634" i="6" s="1"/>
  <c r="N634" i="6" s="1"/>
  <c r="K632" i="3"/>
  <c r="F632" i="3"/>
  <c r="B632" i="3"/>
  <c r="B486" i="3"/>
  <c r="F633" i="12" l="1"/>
  <c r="K633" i="12"/>
  <c r="B633" i="12"/>
  <c r="F633" i="11"/>
  <c r="B633" i="11"/>
  <c r="K633" i="11"/>
  <c r="K633" i="13"/>
  <c r="F633" i="13"/>
  <c r="B633" i="13"/>
  <c r="A634" i="13"/>
  <c r="A634" i="12"/>
  <c r="A634" i="11"/>
  <c r="L634" i="6"/>
  <c r="A634" i="3"/>
  <c r="D634" i="6"/>
  <c r="C634" i="6"/>
  <c r="B635" i="6" s="1"/>
  <c r="A635" i="6" s="1"/>
  <c r="N635" i="6" s="1"/>
  <c r="F633" i="3"/>
  <c r="B633" i="3"/>
  <c r="K633" i="3"/>
  <c r="B487" i="3"/>
  <c r="K634" i="13" l="1"/>
  <c r="B634" i="13"/>
  <c r="F634" i="13"/>
  <c r="B634" i="11"/>
  <c r="F634" i="11"/>
  <c r="K634" i="11"/>
  <c r="B634" i="12"/>
  <c r="K634" i="12"/>
  <c r="F634" i="12"/>
  <c r="A635" i="11"/>
  <c r="A635" i="13"/>
  <c r="A635" i="12"/>
  <c r="L635" i="6"/>
  <c r="A635" i="3"/>
  <c r="D635" i="6"/>
  <c r="C635" i="6"/>
  <c r="B636" i="6" s="1"/>
  <c r="A636" i="6" s="1"/>
  <c r="N636" i="6" s="1"/>
  <c r="B634" i="3"/>
  <c r="F634" i="3"/>
  <c r="K634" i="3"/>
  <c r="B488" i="3"/>
  <c r="F635" i="11" l="1"/>
  <c r="K635" i="11"/>
  <c r="B635" i="11"/>
  <c r="F635" i="12"/>
  <c r="B635" i="12"/>
  <c r="K635" i="12"/>
  <c r="B635" i="13"/>
  <c r="K635" i="13"/>
  <c r="F635" i="13"/>
  <c r="A636" i="13"/>
  <c r="A636" i="12"/>
  <c r="A636" i="11"/>
  <c r="L636" i="6"/>
  <c r="A636" i="3"/>
  <c r="D636" i="6"/>
  <c r="C636" i="6"/>
  <c r="B637" i="6" s="1"/>
  <c r="A637" i="6" s="1"/>
  <c r="N637" i="6" s="1"/>
  <c r="K635" i="3"/>
  <c r="F635" i="3"/>
  <c r="B635" i="3"/>
  <c r="B489" i="3"/>
  <c r="B636" i="13" l="1"/>
  <c r="F636" i="13"/>
  <c r="K636" i="13"/>
  <c r="B636" i="11"/>
  <c r="K636" i="11"/>
  <c r="F636" i="11"/>
  <c r="K636" i="12"/>
  <c r="B636" i="12"/>
  <c r="F636" i="12"/>
  <c r="A637" i="13"/>
  <c r="A637" i="12"/>
  <c r="A637" i="11"/>
  <c r="L637" i="6"/>
  <c r="A637" i="3"/>
  <c r="C637" i="6"/>
  <c r="B638" i="6" s="1"/>
  <c r="A638" i="6" s="1"/>
  <c r="N638" i="6" s="1"/>
  <c r="D637" i="6"/>
  <c r="B636" i="3"/>
  <c r="F636" i="3"/>
  <c r="K636" i="3"/>
  <c r="B490" i="3"/>
  <c r="A638" i="13" l="1"/>
  <c r="A638" i="12"/>
  <c r="A638" i="11"/>
  <c r="L638" i="6"/>
  <c r="F637" i="13"/>
  <c r="B637" i="13"/>
  <c r="K637" i="13"/>
  <c r="K637" i="11"/>
  <c r="F637" i="11"/>
  <c r="B637" i="11"/>
  <c r="B637" i="12"/>
  <c r="K637" i="12"/>
  <c r="F637" i="12"/>
  <c r="A638" i="3"/>
  <c r="C638" i="6"/>
  <c r="B639" i="6" s="1"/>
  <c r="A639" i="6" s="1"/>
  <c r="N639" i="6" s="1"/>
  <c r="D638" i="6"/>
  <c r="F637" i="3"/>
  <c r="K637" i="3"/>
  <c r="B637" i="3"/>
  <c r="B491" i="3"/>
  <c r="A639" i="13" l="1"/>
  <c r="A639" i="12"/>
  <c r="L639" i="6"/>
  <c r="A639" i="11"/>
  <c r="K638" i="12"/>
  <c r="F638" i="12"/>
  <c r="B638" i="12"/>
  <c r="B638" i="13"/>
  <c r="K638" i="13"/>
  <c r="F638" i="13"/>
  <c r="K638" i="11"/>
  <c r="F638" i="11"/>
  <c r="B638" i="11"/>
  <c r="A639" i="3"/>
  <c r="D639" i="6"/>
  <c r="C639" i="6"/>
  <c r="B640" i="6" s="1"/>
  <c r="A640" i="6" s="1"/>
  <c r="N640" i="6" s="1"/>
  <c r="B638" i="3"/>
  <c r="F638" i="3"/>
  <c r="K638" i="3"/>
  <c r="B492" i="3"/>
  <c r="F639" i="12" l="1"/>
  <c r="K639" i="12"/>
  <c r="B639" i="12"/>
  <c r="K639" i="13"/>
  <c r="F639" i="13"/>
  <c r="B639" i="13"/>
  <c r="F639" i="11"/>
  <c r="K639" i="11"/>
  <c r="B639" i="11"/>
  <c r="A640" i="13"/>
  <c r="A640" i="11"/>
  <c r="A640" i="12"/>
  <c r="L640" i="6"/>
  <c r="A640" i="3"/>
  <c r="C640" i="6"/>
  <c r="B641" i="6" s="1"/>
  <c r="A641" i="6" s="1"/>
  <c r="N641" i="6" s="1"/>
  <c r="D640" i="6"/>
  <c r="F639" i="3"/>
  <c r="B639" i="3"/>
  <c r="K639" i="3"/>
  <c r="B493" i="3"/>
  <c r="B640" i="13" l="1"/>
  <c r="F640" i="13"/>
  <c r="K640" i="13"/>
  <c r="A641" i="13"/>
  <c r="A641" i="12"/>
  <c r="A641" i="11"/>
  <c r="L641" i="6"/>
  <c r="K640" i="11"/>
  <c r="B640" i="11"/>
  <c r="F640" i="11"/>
  <c r="K640" i="12"/>
  <c r="F640" i="12"/>
  <c r="B640" i="12"/>
  <c r="A641" i="3"/>
  <c r="D641" i="6"/>
  <c r="C641" i="6"/>
  <c r="B642" i="6" s="1"/>
  <c r="A642" i="6" s="1"/>
  <c r="N642" i="6" s="1"/>
  <c r="F640" i="3"/>
  <c r="K640" i="3"/>
  <c r="B640" i="3"/>
  <c r="B494" i="3"/>
  <c r="F641" i="12" l="1"/>
  <c r="K641" i="12"/>
  <c r="B641" i="12"/>
  <c r="K641" i="11"/>
  <c r="F641" i="11"/>
  <c r="B641" i="11"/>
  <c r="K641" i="13"/>
  <c r="B641" i="13"/>
  <c r="F641" i="13"/>
  <c r="A642" i="13"/>
  <c r="A642" i="12"/>
  <c r="A642" i="11"/>
  <c r="L642" i="6"/>
  <c r="A642" i="3"/>
  <c r="C642" i="6"/>
  <c r="B643" i="6" s="1"/>
  <c r="A643" i="6" s="1"/>
  <c r="N643" i="6" s="1"/>
  <c r="D642" i="6"/>
  <c r="F641" i="3"/>
  <c r="K641" i="3"/>
  <c r="B641" i="3"/>
  <c r="B495" i="3"/>
  <c r="A643" i="13" l="1"/>
  <c r="A643" i="12"/>
  <c r="A643" i="11"/>
  <c r="L643" i="6"/>
  <c r="K642" i="11"/>
  <c r="F642" i="11"/>
  <c r="B642" i="11"/>
  <c r="B642" i="12"/>
  <c r="K642" i="12"/>
  <c r="F642" i="12"/>
  <c r="K642" i="13"/>
  <c r="F642" i="13"/>
  <c r="B642" i="13"/>
  <c r="A643" i="3"/>
  <c r="C643" i="6"/>
  <c r="B644" i="6" s="1"/>
  <c r="A644" i="6" s="1"/>
  <c r="N644" i="6" s="1"/>
  <c r="D643" i="6"/>
  <c r="K642" i="3"/>
  <c r="F642" i="3"/>
  <c r="B642" i="3"/>
  <c r="B496" i="3"/>
  <c r="A644" i="13" l="1"/>
  <c r="A644" i="12"/>
  <c r="A644" i="11"/>
  <c r="L644" i="6"/>
  <c r="B643" i="11"/>
  <c r="F643" i="11"/>
  <c r="K643" i="11"/>
  <c r="K643" i="12"/>
  <c r="F643" i="12"/>
  <c r="B643" i="12"/>
  <c r="B643" i="13"/>
  <c r="K643" i="13"/>
  <c r="F643" i="13"/>
  <c r="A644" i="3"/>
  <c r="D644" i="6"/>
  <c r="C644" i="6"/>
  <c r="B645" i="6" s="1"/>
  <c r="A645" i="6" s="1"/>
  <c r="N645" i="6" s="1"/>
  <c r="B643" i="3"/>
  <c r="F643" i="3"/>
  <c r="K643" i="3"/>
  <c r="B497" i="3"/>
  <c r="K644" i="12" l="1"/>
  <c r="B644" i="12"/>
  <c r="F644" i="12"/>
  <c r="F644" i="11"/>
  <c r="B644" i="11"/>
  <c r="K644" i="11"/>
  <c r="K644" i="13"/>
  <c r="B644" i="13"/>
  <c r="F644" i="13"/>
  <c r="A645" i="13"/>
  <c r="A645" i="12"/>
  <c r="A645" i="11"/>
  <c r="L645" i="6"/>
  <c r="A645" i="3"/>
  <c r="D645" i="6"/>
  <c r="C645" i="6"/>
  <c r="B646" i="6" s="1"/>
  <c r="A646" i="6" s="1"/>
  <c r="N646" i="6" s="1"/>
  <c r="F644" i="3"/>
  <c r="K644" i="3"/>
  <c r="B644" i="3"/>
  <c r="B498" i="3"/>
  <c r="F645" i="13" l="1"/>
  <c r="B645" i="13"/>
  <c r="K645" i="13"/>
  <c r="B645" i="11"/>
  <c r="K645" i="11"/>
  <c r="F645" i="11"/>
  <c r="K645" i="12"/>
  <c r="B645" i="12"/>
  <c r="F645" i="12"/>
  <c r="A646" i="13"/>
  <c r="A646" i="12"/>
  <c r="A646" i="11"/>
  <c r="L646" i="6"/>
  <c r="A646" i="3"/>
  <c r="D646" i="6"/>
  <c r="C646" i="6"/>
  <c r="B647" i="6" s="1"/>
  <c r="A647" i="6" s="1"/>
  <c r="N647" i="6" s="1"/>
  <c r="F645" i="3"/>
  <c r="B645" i="3"/>
  <c r="K645" i="3"/>
  <c r="B499" i="3"/>
  <c r="F646" i="13" l="1"/>
  <c r="K646" i="13"/>
  <c r="B646" i="13"/>
  <c r="K646" i="11"/>
  <c r="F646" i="11"/>
  <c r="B646" i="11"/>
  <c r="F646" i="12"/>
  <c r="B646" i="12"/>
  <c r="K646" i="12"/>
  <c r="A647" i="13"/>
  <c r="A647" i="12"/>
  <c r="L647" i="6"/>
  <c r="A647" i="11"/>
  <c r="A647" i="3"/>
  <c r="C647" i="6"/>
  <c r="B648" i="6" s="1"/>
  <c r="A648" i="6" s="1"/>
  <c r="N648" i="6" s="1"/>
  <c r="D647" i="6"/>
  <c r="K646" i="3"/>
  <c r="F646" i="3"/>
  <c r="B646" i="3"/>
  <c r="B500" i="3"/>
  <c r="A648" i="13" l="1"/>
  <c r="A648" i="11"/>
  <c r="L648" i="6"/>
  <c r="A648" i="12"/>
  <c r="K647" i="13"/>
  <c r="B647" i="13"/>
  <c r="F647" i="13"/>
  <c r="K647" i="11"/>
  <c r="F647" i="11"/>
  <c r="B647" i="11"/>
  <c r="F647" i="12"/>
  <c r="B647" i="12"/>
  <c r="K647" i="12"/>
  <c r="A648" i="3"/>
  <c r="C648" i="6"/>
  <c r="B649" i="6" s="1"/>
  <c r="A649" i="6" s="1"/>
  <c r="N649" i="6" s="1"/>
  <c r="D648" i="6"/>
  <c r="B647" i="3"/>
  <c r="F647" i="3"/>
  <c r="K647" i="3"/>
  <c r="B501" i="3"/>
  <c r="A649" i="13" l="1"/>
  <c r="A649" i="12"/>
  <c r="A649" i="11"/>
  <c r="L649" i="6"/>
  <c r="B648" i="12"/>
  <c r="F648" i="12"/>
  <c r="K648" i="12"/>
  <c r="K648" i="11"/>
  <c r="B648" i="11"/>
  <c r="F648" i="11"/>
  <c r="B648" i="13"/>
  <c r="K648" i="13"/>
  <c r="F648" i="13"/>
  <c r="A649" i="3"/>
  <c r="D649" i="6"/>
  <c r="C649" i="6"/>
  <c r="B650" i="6" s="1"/>
  <c r="A650" i="6" s="1"/>
  <c r="N650" i="6" s="1"/>
  <c r="F648" i="3"/>
  <c r="B648" i="3"/>
  <c r="K648" i="3"/>
  <c r="B502" i="3"/>
  <c r="K649" i="12" l="1"/>
  <c r="B649" i="12"/>
  <c r="F649" i="12"/>
  <c r="B649" i="11"/>
  <c r="K649" i="11"/>
  <c r="F649" i="11"/>
  <c r="F649" i="13"/>
  <c r="K649" i="13"/>
  <c r="B649" i="13"/>
  <c r="A650" i="13"/>
  <c r="A650" i="12"/>
  <c r="A650" i="11"/>
  <c r="L650" i="6"/>
  <c r="A650" i="3"/>
  <c r="C650" i="6"/>
  <c r="B651" i="6" s="1"/>
  <c r="A651" i="6" s="1"/>
  <c r="N651" i="6" s="1"/>
  <c r="D650" i="6"/>
  <c r="B649" i="3"/>
  <c r="F649" i="3"/>
  <c r="K649" i="3"/>
  <c r="K650" i="12" l="1"/>
  <c r="F650" i="12"/>
  <c r="B650" i="12"/>
  <c r="F650" i="13"/>
  <c r="K650" i="13"/>
  <c r="B650" i="13"/>
  <c r="A651" i="13"/>
  <c r="A651" i="11"/>
  <c r="A651" i="12"/>
  <c r="L651" i="6"/>
  <c r="F650" i="11"/>
  <c r="B650" i="11"/>
  <c r="K650" i="11"/>
  <c r="A651" i="3"/>
  <c r="D651" i="6"/>
  <c r="C651" i="6"/>
  <c r="B652" i="6" s="1"/>
  <c r="A652" i="6" s="1"/>
  <c r="N652" i="6" s="1"/>
  <c r="K650" i="3"/>
  <c r="F650" i="3"/>
  <c r="B650" i="3"/>
  <c r="K651" i="12" l="1"/>
  <c r="F651" i="12"/>
  <c r="B651" i="12"/>
  <c r="F651" i="13"/>
  <c r="K651" i="13"/>
  <c r="B651" i="13"/>
  <c r="A652" i="13"/>
  <c r="A652" i="12"/>
  <c r="A652" i="11"/>
  <c r="L652" i="6"/>
  <c r="K651" i="11"/>
  <c r="B651" i="11"/>
  <c r="F651" i="11"/>
  <c r="A652" i="3"/>
  <c r="C652" i="6"/>
  <c r="B653" i="6" s="1"/>
  <c r="A653" i="6" s="1"/>
  <c r="N653" i="6" s="1"/>
  <c r="D652" i="6"/>
  <c r="F651" i="3"/>
  <c r="K651" i="3"/>
  <c r="B651" i="3"/>
  <c r="A653" i="11" l="1"/>
  <c r="A653" i="12"/>
  <c r="A653" i="13"/>
  <c r="L653" i="6"/>
  <c r="K652" i="13"/>
  <c r="B652" i="13"/>
  <c r="F652" i="13"/>
  <c r="B652" i="11"/>
  <c r="F652" i="11"/>
  <c r="K652" i="11"/>
  <c r="K652" i="12"/>
  <c r="B652" i="12"/>
  <c r="F652" i="12"/>
  <c r="A653" i="3"/>
  <c r="D653" i="6"/>
  <c r="C653" i="6"/>
  <c r="B654" i="6" s="1"/>
  <c r="A654" i="6" s="1"/>
  <c r="N654" i="6" s="1"/>
  <c r="F652" i="3"/>
  <c r="K652" i="3"/>
  <c r="B652" i="3"/>
  <c r="K653" i="12" l="1"/>
  <c r="F653" i="12"/>
  <c r="B653" i="12"/>
  <c r="B653" i="13"/>
  <c r="F653" i="13"/>
  <c r="K653" i="13"/>
  <c r="B653" i="11"/>
  <c r="K653" i="11"/>
  <c r="F653" i="11"/>
  <c r="A654" i="13"/>
  <c r="A654" i="12"/>
  <c r="A654" i="11"/>
  <c r="L654" i="6"/>
  <c r="A654" i="3"/>
  <c r="D654" i="6"/>
  <c r="C654" i="6"/>
  <c r="B655" i="6" s="1"/>
  <c r="A655" i="6" s="1"/>
  <c r="N655" i="6" s="1"/>
  <c r="B653" i="3"/>
  <c r="F653" i="3"/>
  <c r="K653" i="3"/>
  <c r="B654" i="13" l="1"/>
  <c r="K654" i="13"/>
  <c r="F654" i="13"/>
  <c r="B654" i="11"/>
  <c r="K654" i="11"/>
  <c r="F654" i="11"/>
  <c r="K654" i="12"/>
  <c r="B654" i="12"/>
  <c r="F654" i="12"/>
  <c r="A655" i="13"/>
  <c r="A655" i="12"/>
  <c r="A655" i="11"/>
  <c r="L655" i="6"/>
  <c r="A655" i="3"/>
  <c r="C655" i="6"/>
  <c r="B656" i="6" s="1"/>
  <c r="A656" i="6" s="1"/>
  <c r="N656" i="6" s="1"/>
  <c r="D655" i="6"/>
  <c r="F654" i="3"/>
  <c r="K654" i="3"/>
  <c r="B654" i="3"/>
  <c r="A656" i="13" l="1"/>
  <c r="A656" i="12"/>
  <c r="A656" i="11"/>
  <c r="L656" i="6"/>
  <c r="F655" i="13"/>
  <c r="B655" i="13"/>
  <c r="K655" i="13"/>
  <c r="B655" i="11"/>
  <c r="F655" i="11"/>
  <c r="K655" i="11"/>
  <c r="K655" i="12"/>
  <c r="B655" i="12"/>
  <c r="F655" i="12"/>
  <c r="A656" i="3"/>
  <c r="C656" i="6"/>
  <c r="B657" i="6" s="1"/>
  <c r="A657" i="6" s="1"/>
  <c r="N657" i="6" s="1"/>
  <c r="D656" i="6"/>
  <c r="B655" i="3"/>
  <c r="F655" i="3"/>
  <c r="K655" i="3"/>
  <c r="B656" i="12" l="1"/>
  <c r="F656" i="12"/>
  <c r="K656" i="12"/>
  <c r="A657" i="12"/>
  <c r="A657" i="13"/>
  <c r="L657" i="6"/>
  <c r="A657" i="11"/>
  <c r="K656" i="13"/>
  <c r="F656" i="13"/>
  <c r="B656" i="13"/>
  <c r="B656" i="11"/>
  <c r="K656" i="11"/>
  <c r="F656" i="11"/>
  <c r="A657" i="3"/>
  <c r="D657" i="6"/>
  <c r="C657" i="6"/>
  <c r="B658" i="6" s="1"/>
  <c r="A658" i="6" s="1"/>
  <c r="N658" i="6" s="1"/>
  <c r="F656" i="3"/>
  <c r="B656" i="3"/>
  <c r="K656" i="3"/>
  <c r="B657" i="11" l="1"/>
  <c r="K657" i="11"/>
  <c r="F657" i="11"/>
  <c r="K657" i="12"/>
  <c r="B657" i="12"/>
  <c r="F657" i="12"/>
  <c r="F657" i="13"/>
  <c r="K657" i="13"/>
  <c r="B657" i="13"/>
  <c r="A658" i="13"/>
  <c r="A658" i="12"/>
  <c r="A658" i="11"/>
  <c r="L658" i="6"/>
  <c r="A658" i="3"/>
  <c r="D658" i="6"/>
  <c r="C658" i="6"/>
  <c r="B659" i="6" s="1"/>
  <c r="A659" i="6" s="1"/>
  <c r="N659" i="6" s="1"/>
  <c r="F657" i="3"/>
  <c r="B657" i="3"/>
  <c r="K657" i="3"/>
  <c r="F658" i="12" l="1"/>
  <c r="K658" i="12"/>
  <c r="B658" i="12"/>
  <c r="F658" i="13"/>
  <c r="K658" i="13"/>
  <c r="B658" i="13"/>
  <c r="K658" i="11"/>
  <c r="B658" i="11"/>
  <c r="F658" i="11"/>
  <c r="A659" i="13"/>
  <c r="A659" i="12"/>
  <c r="A659" i="11"/>
  <c r="L659" i="6"/>
  <c r="A659" i="3"/>
  <c r="D659" i="6"/>
  <c r="C659" i="6"/>
  <c r="B660" i="6" s="1"/>
  <c r="A660" i="6" s="1"/>
  <c r="N660" i="6" s="1"/>
  <c r="F658" i="3"/>
  <c r="K658" i="3"/>
  <c r="B658" i="3"/>
  <c r="K659" i="11" l="1"/>
  <c r="F659" i="11"/>
  <c r="B659" i="11"/>
  <c r="K659" i="12"/>
  <c r="B659" i="12"/>
  <c r="F659" i="12"/>
  <c r="F659" i="13"/>
  <c r="K659" i="13"/>
  <c r="B659" i="13"/>
  <c r="A660" i="13"/>
  <c r="A660" i="12"/>
  <c r="A660" i="11"/>
  <c r="L660" i="6"/>
  <c r="A660" i="3"/>
  <c r="D660" i="6"/>
  <c r="C660" i="6"/>
  <c r="B661" i="6" s="1"/>
  <c r="A661" i="6" s="1"/>
  <c r="N661" i="6" s="1"/>
  <c r="B659" i="3"/>
  <c r="F659" i="3"/>
  <c r="K659" i="3"/>
  <c r="F660" i="12" l="1"/>
  <c r="B660" i="12"/>
  <c r="K660" i="12"/>
  <c r="K660" i="13"/>
  <c r="B660" i="13"/>
  <c r="F660" i="13"/>
  <c r="F660" i="11"/>
  <c r="B660" i="11"/>
  <c r="K660" i="11"/>
  <c r="A661" i="13"/>
  <c r="A661" i="12"/>
  <c r="L661" i="6"/>
  <c r="A661" i="11"/>
  <c r="A661" i="3"/>
  <c r="C661" i="6"/>
  <c r="B662" i="6" s="1"/>
  <c r="A662" i="6" s="1"/>
  <c r="N662" i="6" s="1"/>
  <c r="D661" i="6"/>
  <c r="F660" i="3"/>
  <c r="B660" i="3"/>
  <c r="K660" i="3"/>
  <c r="K661" i="13" l="1"/>
  <c r="B661" i="13"/>
  <c r="F661" i="13"/>
  <c r="A662" i="13"/>
  <c r="A662" i="12"/>
  <c r="L662" i="6"/>
  <c r="A662" i="11"/>
  <c r="K661" i="11"/>
  <c r="F661" i="11"/>
  <c r="B661" i="11"/>
  <c r="B661" i="12"/>
  <c r="K661" i="12"/>
  <c r="F661" i="12"/>
  <c r="A662" i="3"/>
  <c r="C662" i="6"/>
  <c r="B663" i="6" s="1"/>
  <c r="A663" i="6" s="1"/>
  <c r="N663" i="6" s="1"/>
  <c r="D662" i="6"/>
  <c r="B661" i="3"/>
  <c r="F661" i="3"/>
  <c r="K661" i="3"/>
  <c r="B662" i="11" l="1"/>
  <c r="K662" i="11"/>
  <c r="F662" i="11"/>
  <c r="F662" i="12"/>
  <c r="K662" i="12"/>
  <c r="B662" i="12"/>
  <c r="K662" i="13"/>
  <c r="B662" i="13"/>
  <c r="F662" i="13"/>
  <c r="A663" i="13"/>
  <c r="A663" i="12"/>
  <c r="L663" i="6"/>
  <c r="A663" i="11"/>
  <c r="A663" i="3"/>
  <c r="C663" i="6"/>
  <c r="B664" i="6" s="1"/>
  <c r="A664" i="6" s="1"/>
  <c r="N664" i="6" s="1"/>
  <c r="D663" i="6"/>
  <c r="F662" i="3"/>
  <c r="K662" i="3"/>
  <c r="B662" i="3"/>
  <c r="K663" i="13" l="1"/>
  <c r="F663" i="13"/>
  <c r="B663" i="13"/>
  <c r="A664" i="13"/>
  <c r="A664" i="11"/>
  <c r="A664" i="12"/>
  <c r="L664" i="6"/>
  <c r="F663" i="12"/>
  <c r="B663" i="12"/>
  <c r="K663" i="12"/>
  <c r="K663" i="11"/>
  <c r="B663" i="11"/>
  <c r="F663" i="11"/>
  <c r="A664" i="3"/>
  <c r="D664" i="6"/>
  <c r="C664" i="6"/>
  <c r="B665" i="6" s="1"/>
  <c r="A665" i="6" s="1"/>
  <c r="N665" i="6" s="1"/>
  <c r="B663" i="3"/>
  <c r="F663" i="3"/>
  <c r="K663" i="3"/>
  <c r="K664" i="11" l="1"/>
  <c r="F664" i="11"/>
  <c r="B664" i="11"/>
  <c r="F664" i="12"/>
  <c r="B664" i="12"/>
  <c r="K664" i="12"/>
  <c r="K664" i="13"/>
  <c r="F664" i="13"/>
  <c r="B664" i="13"/>
  <c r="A665" i="13"/>
  <c r="A665" i="11"/>
  <c r="A665" i="12"/>
  <c r="L665" i="6"/>
  <c r="A665" i="3"/>
  <c r="C665" i="6"/>
  <c r="B666" i="6" s="1"/>
  <c r="A666" i="6" s="1"/>
  <c r="N666" i="6" s="1"/>
  <c r="D665" i="6"/>
  <c r="K664" i="3"/>
  <c r="F664" i="3"/>
  <c r="B664" i="3"/>
  <c r="K665" i="13" l="1"/>
  <c r="B665" i="13"/>
  <c r="F665" i="13"/>
  <c r="A666" i="13"/>
  <c r="A666" i="12"/>
  <c r="A666" i="11"/>
  <c r="L666" i="6"/>
  <c r="F665" i="12"/>
  <c r="B665" i="12"/>
  <c r="K665" i="12"/>
  <c r="K665" i="11"/>
  <c r="F665" i="11"/>
  <c r="B665" i="11"/>
  <c r="A666" i="3"/>
  <c r="D666" i="6"/>
  <c r="C666" i="6"/>
  <c r="B667" i="6" s="1"/>
  <c r="A667" i="6" s="1"/>
  <c r="N667" i="6" s="1"/>
  <c r="B665" i="3"/>
  <c r="F665" i="3"/>
  <c r="K665" i="3"/>
  <c r="F666" i="11" l="1"/>
  <c r="K666" i="11"/>
  <c r="B666" i="11"/>
  <c r="F666" i="13"/>
  <c r="B666" i="13"/>
  <c r="K666" i="13"/>
  <c r="B666" i="12"/>
  <c r="F666" i="12"/>
  <c r="K666" i="12"/>
  <c r="A667" i="13"/>
  <c r="A667" i="12"/>
  <c r="A667" i="11"/>
  <c r="L667" i="6"/>
  <c r="A667" i="3"/>
  <c r="D667" i="6"/>
  <c r="C667" i="6"/>
  <c r="B668" i="6" s="1"/>
  <c r="A668" i="6" s="1"/>
  <c r="N668" i="6" s="1"/>
  <c r="B666" i="3"/>
  <c r="F666" i="3"/>
  <c r="K666" i="3"/>
  <c r="F667" i="11" l="1"/>
  <c r="K667" i="11"/>
  <c r="B667" i="11"/>
  <c r="B667" i="12"/>
  <c r="F667" i="12"/>
  <c r="K667" i="12"/>
  <c r="B667" i="13"/>
  <c r="F667" i="13"/>
  <c r="K667" i="13"/>
  <c r="A668" i="13"/>
  <c r="A668" i="12"/>
  <c r="A668" i="11"/>
  <c r="L668" i="6"/>
  <c r="A668" i="3"/>
  <c r="D668" i="6"/>
  <c r="C668" i="6"/>
  <c r="B669" i="6" s="1"/>
  <c r="A669" i="6" s="1"/>
  <c r="N669" i="6" s="1"/>
  <c r="K667" i="3"/>
  <c r="F667" i="3"/>
  <c r="B667" i="3"/>
  <c r="K668" i="11" l="1"/>
  <c r="B668" i="11"/>
  <c r="F668" i="11"/>
  <c r="K668" i="12"/>
  <c r="B668" i="12"/>
  <c r="F668" i="12"/>
  <c r="B668" i="13"/>
  <c r="K668" i="13"/>
  <c r="F668" i="13"/>
  <c r="A669" i="13"/>
  <c r="A669" i="12"/>
  <c r="A669" i="11"/>
  <c r="L669" i="6"/>
  <c r="A669" i="3"/>
  <c r="D669" i="6"/>
  <c r="C669" i="6"/>
  <c r="B670" i="6" s="1"/>
  <c r="A670" i="6" s="1"/>
  <c r="N670" i="6" s="1"/>
  <c r="F668" i="3"/>
  <c r="K668" i="3"/>
  <c r="B668" i="3"/>
  <c r="B669" i="11" l="1"/>
  <c r="K669" i="11"/>
  <c r="F669" i="11"/>
  <c r="F669" i="13"/>
  <c r="B669" i="13"/>
  <c r="K669" i="13"/>
  <c r="B669" i="12"/>
  <c r="F669" i="12"/>
  <c r="K669" i="12"/>
  <c r="A670" i="13"/>
  <c r="A670" i="12"/>
  <c r="A670" i="11"/>
  <c r="L670" i="6"/>
  <c r="A670" i="3"/>
  <c r="D670" i="6"/>
  <c r="C670" i="6"/>
  <c r="B671" i="6" s="1"/>
  <c r="A671" i="6" s="1"/>
  <c r="N671" i="6" s="1"/>
  <c r="F669" i="3"/>
  <c r="B669" i="3"/>
  <c r="K669" i="3"/>
  <c r="K670" i="11" l="1"/>
  <c r="B670" i="11"/>
  <c r="F670" i="11"/>
  <c r="K670" i="13"/>
  <c r="F670" i="13"/>
  <c r="B670" i="13"/>
  <c r="K670" i="12"/>
  <c r="F670" i="12"/>
  <c r="B670" i="12"/>
  <c r="A671" i="13"/>
  <c r="A671" i="12"/>
  <c r="L671" i="6"/>
  <c r="A671" i="11"/>
  <c r="A671" i="3"/>
  <c r="C671" i="6"/>
  <c r="B672" i="6" s="1"/>
  <c r="A672" i="6" s="1"/>
  <c r="N672" i="6" s="1"/>
  <c r="D671" i="6"/>
  <c r="K670" i="3"/>
  <c r="F670" i="3"/>
  <c r="B670" i="3"/>
  <c r="B671" i="13" l="1"/>
  <c r="K671" i="13"/>
  <c r="F671" i="13"/>
  <c r="B671" i="11"/>
  <c r="F671" i="11"/>
  <c r="K671" i="11"/>
  <c r="A672" i="13"/>
  <c r="A672" i="11"/>
  <c r="A672" i="12"/>
  <c r="L672" i="6"/>
  <c r="F671" i="12"/>
  <c r="B671" i="12"/>
  <c r="K671" i="12"/>
  <c r="A672" i="3"/>
  <c r="D672" i="6"/>
  <c r="C672" i="6"/>
  <c r="B673" i="6" s="1"/>
  <c r="A673" i="6" s="1"/>
  <c r="N673" i="6" s="1"/>
  <c r="F671" i="3"/>
  <c r="K671" i="3"/>
  <c r="B671" i="3"/>
  <c r="K672" i="12" l="1"/>
  <c r="F672" i="12"/>
  <c r="B672" i="12"/>
  <c r="K672" i="13"/>
  <c r="F672" i="13"/>
  <c r="B672" i="13"/>
  <c r="A673" i="13"/>
  <c r="A673" i="12"/>
  <c r="A673" i="11"/>
  <c r="L673" i="6"/>
  <c r="F672" i="11"/>
  <c r="B672" i="11"/>
  <c r="K672" i="11"/>
  <c r="A673" i="3"/>
  <c r="C673" i="6"/>
  <c r="B674" i="6" s="1"/>
  <c r="A674" i="6" s="1"/>
  <c r="N674" i="6" s="1"/>
  <c r="D673" i="6"/>
  <c r="B672" i="3"/>
  <c r="F672" i="3"/>
  <c r="K672" i="3"/>
  <c r="A674" i="13" l="1"/>
  <c r="A674" i="12"/>
  <c r="A674" i="11"/>
  <c r="L674" i="6"/>
  <c r="K673" i="13"/>
  <c r="F673" i="13"/>
  <c r="B673" i="13"/>
  <c r="F673" i="11"/>
  <c r="K673" i="11"/>
  <c r="B673" i="11"/>
  <c r="F673" i="12"/>
  <c r="K673" i="12"/>
  <c r="B673" i="12"/>
  <c r="A674" i="3"/>
  <c r="D674" i="6"/>
  <c r="C674" i="6"/>
  <c r="B675" i="6" s="1"/>
  <c r="A675" i="6" s="1"/>
  <c r="N675" i="6" s="1"/>
  <c r="F673" i="3"/>
  <c r="K673" i="3"/>
  <c r="B673" i="3"/>
  <c r="K674" i="12" l="1"/>
  <c r="B674" i="12"/>
  <c r="F674" i="12"/>
  <c r="K674" i="11"/>
  <c r="B674" i="11"/>
  <c r="F674" i="11"/>
  <c r="B674" i="13"/>
  <c r="F674" i="13"/>
  <c r="K674" i="13"/>
  <c r="A675" i="13"/>
  <c r="A675" i="12"/>
  <c r="A675" i="11"/>
  <c r="L675" i="6"/>
  <c r="D675" i="6"/>
  <c r="A675" i="3"/>
  <c r="C675" i="6"/>
  <c r="B676" i="6" s="1"/>
  <c r="A676" i="6" s="1"/>
  <c r="N676" i="6" s="1"/>
  <c r="B674" i="3"/>
  <c r="F674" i="3"/>
  <c r="K674" i="3"/>
  <c r="K675" i="11" l="1"/>
  <c r="F675" i="11"/>
  <c r="B675" i="11"/>
  <c r="F675" i="13"/>
  <c r="B675" i="13"/>
  <c r="K675" i="13"/>
  <c r="K675" i="12"/>
  <c r="F675" i="12"/>
  <c r="B675" i="12"/>
  <c r="A676" i="13"/>
  <c r="A676" i="11"/>
  <c r="A676" i="12"/>
  <c r="L676" i="6"/>
  <c r="A676" i="3"/>
  <c r="D676" i="6"/>
  <c r="C676" i="6"/>
  <c r="B677" i="6" s="1"/>
  <c r="A677" i="6" s="1"/>
  <c r="N677" i="6" s="1"/>
  <c r="K675" i="3"/>
  <c r="F675" i="3"/>
  <c r="B675" i="3"/>
  <c r="K676" i="12" l="1"/>
  <c r="F676" i="12"/>
  <c r="B676" i="12"/>
  <c r="B676" i="11"/>
  <c r="F676" i="11"/>
  <c r="K676" i="11"/>
  <c r="K676" i="13"/>
  <c r="B676" i="13"/>
  <c r="F676" i="13"/>
  <c r="A677" i="13"/>
  <c r="A677" i="12"/>
  <c r="A677" i="11"/>
  <c r="L677" i="6"/>
  <c r="A677" i="3"/>
  <c r="D677" i="6"/>
  <c r="C677" i="6"/>
  <c r="B678" i="6" s="1"/>
  <c r="A678" i="6" s="1"/>
  <c r="N678" i="6" s="1"/>
  <c r="F676" i="3"/>
  <c r="B676" i="3"/>
  <c r="K676" i="3"/>
  <c r="K677" i="13" l="1"/>
  <c r="B677" i="13"/>
  <c r="F677" i="13"/>
  <c r="B677" i="11"/>
  <c r="K677" i="11"/>
  <c r="F677" i="11"/>
  <c r="K677" i="12"/>
  <c r="F677" i="12"/>
  <c r="B677" i="12"/>
  <c r="A678" i="13"/>
  <c r="A678" i="12"/>
  <c r="A678" i="11"/>
  <c r="L678" i="6"/>
  <c r="A678" i="3"/>
  <c r="C678" i="6"/>
  <c r="B679" i="6" s="1"/>
  <c r="A679" i="6" s="1"/>
  <c r="N679" i="6" s="1"/>
  <c r="D678" i="6"/>
  <c r="F677" i="3"/>
  <c r="K677" i="3"/>
  <c r="B677" i="3"/>
  <c r="F678" i="13" l="1"/>
  <c r="B678" i="13"/>
  <c r="K678" i="13"/>
  <c r="A679" i="13"/>
  <c r="A679" i="12"/>
  <c r="A679" i="11"/>
  <c r="L679" i="6"/>
  <c r="F678" i="12"/>
  <c r="K678" i="12"/>
  <c r="B678" i="12"/>
  <c r="F678" i="11"/>
  <c r="K678" i="11"/>
  <c r="B678" i="11"/>
  <c r="A679" i="3"/>
  <c r="D679" i="6"/>
  <c r="C679" i="6"/>
  <c r="B680" i="6" s="1"/>
  <c r="A680" i="6" s="1"/>
  <c r="N680" i="6" s="1"/>
  <c r="F678" i="3"/>
  <c r="K678" i="3"/>
  <c r="B678" i="3"/>
  <c r="B679" i="11" l="1"/>
  <c r="F679" i="11"/>
  <c r="K679" i="11"/>
  <c r="F679" i="13"/>
  <c r="K679" i="13"/>
  <c r="B679" i="13"/>
  <c r="B679" i="12"/>
  <c r="K679" i="12"/>
  <c r="F679" i="12"/>
  <c r="A680" i="13"/>
  <c r="A680" i="12"/>
  <c r="A680" i="11"/>
  <c r="L680" i="6"/>
  <c r="A680" i="3"/>
  <c r="C680" i="6"/>
  <c r="B681" i="6" s="1"/>
  <c r="A681" i="6" s="1"/>
  <c r="N681" i="6" s="1"/>
  <c r="D680" i="6"/>
  <c r="B679" i="3"/>
  <c r="F679" i="3"/>
  <c r="K679" i="3"/>
  <c r="A681" i="13" l="1"/>
  <c r="A681" i="12"/>
  <c r="A681" i="11"/>
  <c r="L681" i="6"/>
  <c r="K680" i="13"/>
  <c r="F680" i="13"/>
  <c r="B680" i="13"/>
  <c r="B680" i="11"/>
  <c r="K680" i="11"/>
  <c r="F680" i="11"/>
  <c r="B680" i="12"/>
  <c r="F680" i="12"/>
  <c r="K680" i="12"/>
  <c r="A681" i="3"/>
  <c r="C681" i="6"/>
  <c r="B682" i="6" s="1"/>
  <c r="A682" i="6" s="1"/>
  <c r="N682" i="6" s="1"/>
  <c r="D681" i="6"/>
  <c r="F680" i="3"/>
  <c r="B680" i="3"/>
  <c r="K680" i="3"/>
  <c r="A682" i="13" l="1"/>
  <c r="A682" i="11"/>
  <c r="A682" i="12"/>
  <c r="L682" i="6"/>
  <c r="K681" i="11"/>
  <c r="F681" i="11"/>
  <c r="B681" i="11"/>
  <c r="K681" i="12"/>
  <c r="F681" i="12"/>
  <c r="B681" i="12"/>
  <c r="F681" i="13"/>
  <c r="K681" i="13"/>
  <c r="B681" i="13"/>
  <c r="A682" i="3"/>
  <c r="C682" i="6"/>
  <c r="B683" i="6" s="1"/>
  <c r="A683" i="6" s="1"/>
  <c r="N683" i="6" s="1"/>
  <c r="D682" i="6"/>
  <c r="F681" i="3"/>
  <c r="K681" i="3"/>
  <c r="B681" i="3"/>
  <c r="A683" i="13" l="1"/>
  <c r="A683" i="12"/>
  <c r="A683" i="11"/>
  <c r="L683" i="6"/>
  <c r="B682" i="11"/>
  <c r="F682" i="11"/>
  <c r="K682" i="11"/>
  <c r="K682" i="12"/>
  <c r="F682" i="12"/>
  <c r="B682" i="12"/>
  <c r="F682" i="13"/>
  <c r="B682" i="13"/>
  <c r="K682" i="13"/>
  <c r="A683" i="3"/>
  <c r="C683" i="6"/>
  <c r="B684" i="6" s="1"/>
  <c r="A684" i="6" s="1"/>
  <c r="N684" i="6" s="1"/>
  <c r="D683" i="6"/>
  <c r="B682" i="3"/>
  <c r="F682" i="3"/>
  <c r="K682" i="3"/>
  <c r="K683" i="12" l="1"/>
  <c r="F683" i="12"/>
  <c r="B683" i="12"/>
  <c r="A684" i="13"/>
  <c r="A684" i="12"/>
  <c r="L684" i="6"/>
  <c r="A684" i="11"/>
  <c r="K683" i="11"/>
  <c r="B683" i="11"/>
  <c r="F683" i="11"/>
  <c r="K683" i="13"/>
  <c r="F683" i="13"/>
  <c r="B683" i="13"/>
  <c r="A684" i="3"/>
  <c r="D684" i="6"/>
  <c r="C684" i="6"/>
  <c r="B685" i="6" s="1"/>
  <c r="A685" i="6" s="1"/>
  <c r="N685" i="6" s="1"/>
  <c r="B683" i="3"/>
  <c r="F683" i="3"/>
  <c r="K683" i="3"/>
  <c r="F684" i="12" l="1"/>
  <c r="B684" i="12"/>
  <c r="K684" i="12"/>
  <c r="B684" i="11"/>
  <c r="F684" i="11"/>
  <c r="K684" i="11"/>
  <c r="F684" i="13"/>
  <c r="B684" i="13"/>
  <c r="K684" i="13"/>
  <c r="A685" i="13"/>
  <c r="A685" i="11"/>
  <c r="A685" i="12"/>
  <c r="L685" i="6"/>
  <c r="A685" i="3"/>
  <c r="C685" i="6"/>
  <c r="B686" i="6" s="1"/>
  <c r="A686" i="6" s="1"/>
  <c r="N686" i="6" s="1"/>
  <c r="D685" i="6"/>
  <c r="B684" i="3"/>
  <c r="F684" i="3"/>
  <c r="K684" i="3"/>
  <c r="A686" i="13" l="1"/>
  <c r="A686" i="11"/>
  <c r="A686" i="12"/>
  <c r="L686" i="6"/>
  <c r="F685" i="13"/>
  <c r="K685" i="13"/>
  <c r="B685" i="13"/>
  <c r="K685" i="12"/>
  <c r="B685" i="12"/>
  <c r="F685" i="12"/>
  <c r="B685" i="11"/>
  <c r="F685" i="11"/>
  <c r="K685" i="11"/>
  <c r="A686" i="3"/>
  <c r="C686" i="6"/>
  <c r="B687" i="6" s="1"/>
  <c r="A687" i="6" s="1"/>
  <c r="N687" i="6" s="1"/>
  <c r="D686" i="6"/>
  <c r="F685" i="3"/>
  <c r="B685" i="3"/>
  <c r="K685" i="3"/>
  <c r="K686" i="11" l="1"/>
  <c r="F686" i="11"/>
  <c r="B686" i="11"/>
  <c r="K686" i="12"/>
  <c r="F686" i="12"/>
  <c r="B686" i="12"/>
  <c r="K686" i="13"/>
  <c r="B686" i="13"/>
  <c r="F686" i="13"/>
  <c r="A687" i="13"/>
  <c r="A687" i="12"/>
  <c r="A687" i="11"/>
  <c r="L687" i="6"/>
  <c r="A687" i="3"/>
  <c r="D687" i="6"/>
  <c r="C687" i="6"/>
  <c r="B688" i="6" s="1"/>
  <c r="A688" i="6" s="1"/>
  <c r="N688" i="6" s="1"/>
  <c r="B686" i="3"/>
  <c r="F686" i="3"/>
  <c r="K686" i="3"/>
  <c r="B687" i="13" l="1"/>
  <c r="F687" i="13"/>
  <c r="K687" i="13"/>
  <c r="K687" i="11"/>
  <c r="B687" i="11"/>
  <c r="F687" i="11"/>
  <c r="K687" i="12"/>
  <c r="F687" i="12"/>
  <c r="B687" i="12"/>
  <c r="A688" i="13"/>
  <c r="A688" i="12"/>
  <c r="L688" i="6"/>
  <c r="A688" i="11"/>
  <c r="A688" i="3"/>
  <c r="D688" i="6"/>
  <c r="C688" i="6"/>
  <c r="B689" i="6" s="1"/>
  <c r="A689" i="6" s="1"/>
  <c r="N689" i="6" s="1"/>
  <c r="F687" i="3"/>
  <c r="B687" i="3"/>
  <c r="K687" i="3"/>
  <c r="F688" i="11" l="1"/>
  <c r="B688" i="11"/>
  <c r="K688" i="11"/>
  <c r="K688" i="13"/>
  <c r="F688" i="13"/>
  <c r="B688" i="13"/>
  <c r="B688" i="12"/>
  <c r="F688" i="12"/>
  <c r="K688" i="12"/>
  <c r="A689" i="13"/>
  <c r="A689" i="12"/>
  <c r="L689" i="6"/>
  <c r="A689" i="11"/>
  <c r="A689" i="3"/>
  <c r="C689" i="6"/>
  <c r="B690" i="6" s="1"/>
  <c r="A690" i="6" s="1"/>
  <c r="N690" i="6" s="1"/>
  <c r="D689" i="6"/>
  <c r="F688" i="3"/>
  <c r="K688" i="3"/>
  <c r="B688" i="3"/>
  <c r="A690" i="13" l="1"/>
  <c r="A690" i="12"/>
  <c r="A690" i="11"/>
  <c r="L690" i="6"/>
  <c r="B689" i="11"/>
  <c r="F689" i="11"/>
  <c r="K689" i="11"/>
  <c r="K689" i="12"/>
  <c r="B689" i="12"/>
  <c r="F689" i="12"/>
  <c r="K689" i="13"/>
  <c r="B689" i="13"/>
  <c r="F689" i="13"/>
  <c r="A690" i="3"/>
  <c r="C690" i="6"/>
  <c r="B691" i="6" s="1"/>
  <c r="A691" i="6" s="1"/>
  <c r="N691" i="6" s="1"/>
  <c r="D690" i="6"/>
  <c r="B689" i="3"/>
  <c r="F689" i="3"/>
  <c r="K689" i="3"/>
  <c r="A691" i="13" l="1"/>
  <c r="A691" i="12"/>
  <c r="A691" i="11"/>
  <c r="L691" i="6"/>
  <c r="K690" i="11"/>
  <c r="F690" i="11"/>
  <c r="B690" i="11"/>
  <c r="F690" i="12"/>
  <c r="K690" i="12"/>
  <c r="B690" i="12"/>
  <c r="K690" i="13"/>
  <c r="F690" i="13"/>
  <c r="B690" i="13"/>
  <c r="A691" i="3"/>
  <c r="C691" i="6"/>
  <c r="B692" i="6" s="1"/>
  <c r="A692" i="6" s="1"/>
  <c r="N692" i="6" s="1"/>
  <c r="D691" i="6"/>
  <c r="F690" i="3"/>
  <c r="K690" i="3"/>
  <c r="B690" i="3"/>
  <c r="F691" i="12" l="1"/>
  <c r="B691" i="12"/>
  <c r="K691" i="12"/>
  <c r="K691" i="11"/>
  <c r="B691" i="11"/>
  <c r="F691" i="11"/>
  <c r="K691" i="13"/>
  <c r="B691" i="13"/>
  <c r="F691" i="13"/>
  <c r="A692" i="13"/>
  <c r="A692" i="12"/>
  <c r="A692" i="11"/>
  <c r="L692" i="6"/>
  <c r="A692" i="3"/>
  <c r="C692" i="6"/>
  <c r="B693" i="6" s="1"/>
  <c r="A693" i="6" s="1"/>
  <c r="N693" i="6" s="1"/>
  <c r="D692" i="6"/>
  <c r="F691" i="3"/>
  <c r="B691" i="3"/>
  <c r="K691" i="3"/>
  <c r="A693" i="13" l="1"/>
  <c r="A693" i="12"/>
  <c r="A693" i="11"/>
  <c r="L693" i="6"/>
  <c r="F692" i="11"/>
  <c r="K692" i="11"/>
  <c r="B692" i="11"/>
  <c r="F692" i="13"/>
  <c r="B692" i="13"/>
  <c r="K692" i="13"/>
  <c r="F692" i="12"/>
  <c r="B692" i="12"/>
  <c r="K692" i="12"/>
  <c r="A693" i="3"/>
  <c r="C693" i="6"/>
  <c r="B694" i="6" s="1"/>
  <c r="A694" i="6" s="1"/>
  <c r="N694" i="6" s="1"/>
  <c r="D693" i="6"/>
  <c r="F692" i="3"/>
  <c r="K692" i="3"/>
  <c r="B692" i="3"/>
  <c r="A694" i="13" l="1"/>
  <c r="A694" i="12"/>
  <c r="A694" i="11"/>
  <c r="L694" i="6"/>
  <c r="F693" i="11"/>
  <c r="K693" i="11"/>
  <c r="B693" i="11"/>
  <c r="B693" i="12"/>
  <c r="F693" i="12"/>
  <c r="K693" i="12"/>
  <c r="K693" i="13"/>
  <c r="B693" i="13"/>
  <c r="F693" i="13"/>
  <c r="A694" i="3"/>
  <c r="C694" i="6"/>
  <c r="B695" i="6" s="1"/>
  <c r="A695" i="6" s="1"/>
  <c r="N695" i="6" s="1"/>
  <c r="D694" i="6"/>
  <c r="F693" i="3"/>
  <c r="K693" i="3"/>
  <c r="B693" i="3"/>
  <c r="A695" i="13" l="1"/>
  <c r="A695" i="12"/>
  <c r="A695" i="11"/>
  <c r="L695" i="6"/>
  <c r="B694" i="11"/>
  <c r="F694" i="11"/>
  <c r="K694" i="11"/>
  <c r="F694" i="12"/>
  <c r="B694" i="12"/>
  <c r="K694" i="12"/>
  <c r="F694" i="13"/>
  <c r="K694" i="13"/>
  <c r="B694" i="13"/>
  <c r="A695" i="3"/>
  <c r="C695" i="6"/>
  <c r="B696" i="6" s="1"/>
  <c r="A696" i="6" s="1"/>
  <c r="N696" i="6" s="1"/>
  <c r="D695" i="6"/>
  <c r="B694" i="3"/>
  <c r="F694" i="3"/>
  <c r="K694" i="3"/>
  <c r="A696" i="13" l="1"/>
  <c r="A696" i="12"/>
  <c r="A696" i="11"/>
  <c r="L696" i="6"/>
  <c r="B695" i="13"/>
  <c r="K695" i="13"/>
  <c r="F695" i="13"/>
  <c r="B695" i="11"/>
  <c r="K695" i="11"/>
  <c r="F695" i="11"/>
  <c r="F695" i="12"/>
  <c r="B695" i="12"/>
  <c r="K695" i="12"/>
  <c r="A696" i="3"/>
  <c r="D696" i="6"/>
  <c r="C696" i="6"/>
  <c r="B697" i="6" s="1"/>
  <c r="A697" i="6" s="1"/>
  <c r="N697" i="6" s="1"/>
  <c r="F695" i="3"/>
  <c r="K695" i="3"/>
  <c r="B695" i="3"/>
  <c r="B696" i="11" l="1"/>
  <c r="K696" i="11"/>
  <c r="F696" i="11"/>
  <c r="K696" i="12"/>
  <c r="B696" i="12"/>
  <c r="F696" i="12"/>
  <c r="A697" i="13"/>
  <c r="A697" i="12"/>
  <c r="A697" i="11"/>
  <c r="L697" i="6"/>
  <c r="B696" i="13"/>
  <c r="K696" i="13"/>
  <c r="F696" i="13"/>
  <c r="A697" i="3"/>
  <c r="C697" i="6"/>
  <c r="B698" i="6" s="1"/>
  <c r="A698" i="6" s="1"/>
  <c r="N698" i="6" s="1"/>
  <c r="D697" i="6"/>
  <c r="B696" i="3"/>
  <c r="F696" i="3"/>
  <c r="K696" i="3"/>
  <c r="A698" i="13" l="1"/>
  <c r="A698" i="12"/>
  <c r="L698" i="6"/>
  <c r="A698" i="11"/>
  <c r="K697" i="13"/>
  <c r="F697" i="13"/>
  <c r="B697" i="13"/>
  <c r="F697" i="11"/>
  <c r="B697" i="11"/>
  <c r="K697" i="11"/>
  <c r="F697" i="12"/>
  <c r="B697" i="12"/>
  <c r="K697" i="12"/>
  <c r="A698" i="3"/>
  <c r="C698" i="6"/>
  <c r="B699" i="6" s="1"/>
  <c r="A699" i="6" s="1"/>
  <c r="N699" i="6" s="1"/>
  <c r="D698" i="6"/>
  <c r="B697" i="3"/>
  <c r="F697" i="3"/>
  <c r="K697" i="3"/>
  <c r="A699" i="13" l="1"/>
  <c r="A699" i="12"/>
  <c r="A699" i="11"/>
  <c r="L699" i="6"/>
  <c r="K698" i="11"/>
  <c r="B698" i="11"/>
  <c r="F698" i="11"/>
  <c r="F698" i="12"/>
  <c r="B698" i="12"/>
  <c r="K698" i="12"/>
  <c r="K698" i="13"/>
  <c r="B698" i="13"/>
  <c r="F698" i="13"/>
  <c r="A699" i="3"/>
  <c r="D699" i="6"/>
  <c r="C699" i="6"/>
  <c r="B700" i="6" s="1"/>
  <c r="A700" i="6" s="1"/>
  <c r="N700" i="6" s="1"/>
  <c r="B698" i="3"/>
  <c r="F698" i="3"/>
  <c r="K698" i="3"/>
  <c r="K699" i="11" l="1"/>
  <c r="B699" i="11"/>
  <c r="F699" i="11"/>
  <c r="F699" i="12"/>
  <c r="B699" i="12"/>
  <c r="K699" i="12"/>
  <c r="B699" i="13"/>
  <c r="F699" i="13"/>
  <c r="K699" i="13"/>
  <c r="A700" i="13"/>
  <c r="A700" i="12"/>
  <c r="A700" i="11"/>
  <c r="L700" i="6"/>
  <c r="A700" i="3"/>
  <c r="D700" i="6"/>
  <c r="C700" i="6"/>
  <c r="B701" i="6" s="1"/>
  <c r="A701" i="6" s="1"/>
  <c r="N701" i="6" s="1"/>
  <c r="K699" i="3"/>
  <c r="F699" i="3"/>
  <c r="B699" i="3"/>
  <c r="F700" i="12" l="1"/>
  <c r="B700" i="12"/>
  <c r="K700" i="12"/>
  <c r="F700" i="13"/>
  <c r="B700" i="13"/>
  <c r="K700" i="13"/>
  <c r="B700" i="11"/>
  <c r="K700" i="11"/>
  <c r="F700" i="11"/>
  <c r="A701" i="13"/>
  <c r="A701" i="11"/>
  <c r="A701" i="12"/>
  <c r="L701" i="6"/>
  <c r="A701" i="3"/>
  <c r="C701" i="6"/>
  <c r="B702" i="6" s="1"/>
  <c r="A702" i="6" s="1"/>
  <c r="N702" i="6" s="1"/>
  <c r="D701" i="6"/>
  <c r="F700" i="3"/>
  <c r="K700" i="3"/>
  <c r="B700" i="3"/>
  <c r="K701" i="12" l="1"/>
  <c r="F701" i="12"/>
  <c r="B701" i="12"/>
  <c r="A702" i="13"/>
  <c r="A702" i="12"/>
  <c r="A702" i="11"/>
  <c r="L702" i="6"/>
  <c r="B701" i="11"/>
  <c r="K701" i="11"/>
  <c r="F701" i="11"/>
  <c r="K701" i="13"/>
  <c r="B701" i="13"/>
  <c r="F701" i="13"/>
  <c r="A702" i="3"/>
  <c r="D702" i="6"/>
  <c r="C702" i="6"/>
  <c r="B703" i="6" s="1"/>
  <c r="A703" i="6" s="1"/>
  <c r="N703" i="6" s="1"/>
  <c r="F701" i="3"/>
  <c r="B701" i="3"/>
  <c r="K701" i="3"/>
  <c r="K702" i="12" l="1"/>
  <c r="B702" i="12"/>
  <c r="F702" i="12"/>
  <c r="F702" i="13"/>
  <c r="K702" i="13"/>
  <c r="B702" i="13"/>
  <c r="K702" i="11"/>
  <c r="B702" i="11"/>
  <c r="F702" i="11"/>
  <c r="A703" i="13"/>
  <c r="A703" i="12"/>
  <c r="A703" i="11"/>
  <c r="L703" i="6"/>
  <c r="A703" i="3"/>
  <c r="D703" i="6"/>
  <c r="C703" i="6"/>
  <c r="B704" i="6" s="1"/>
  <c r="A704" i="6" s="1"/>
  <c r="N704" i="6" s="1"/>
  <c r="K702" i="3"/>
  <c r="F702" i="3"/>
  <c r="B702" i="3"/>
  <c r="F703" i="12" l="1"/>
  <c r="B703" i="12"/>
  <c r="K703" i="12"/>
  <c r="K703" i="13"/>
  <c r="F703" i="13"/>
  <c r="B703" i="13"/>
  <c r="F703" i="11"/>
  <c r="B703" i="11"/>
  <c r="K703" i="11"/>
  <c r="A704" i="13"/>
  <c r="A704" i="12"/>
  <c r="A704" i="11"/>
  <c r="L704" i="6"/>
  <c r="A704" i="3"/>
  <c r="C704" i="6"/>
  <c r="B705" i="6" s="1"/>
  <c r="A705" i="6" s="1"/>
  <c r="N705" i="6" s="1"/>
  <c r="D704" i="6"/>
  <c r="B703" i="3"/>
  <c r="F703" i="3"/>
  <c r="K703" i="3"/>
  <c r="A705" i="13" l="1"/>
  <c r="A705" i="12"/>
  <c r="L705" i="6"/>
  <c r="A705" i="11"/>
  <c r="K704" i="11"/>
  <c r="B704" i="11"/>
  <c r="F704" i="11"/>
  <c r="F704" i="13"/>
  <c r="K704" i="13"/>
  <c r="B704" i="13"/>
  <c r="B704" i="12"/>
  <c r="K704" i="12"/>
  <c r="F704" i="12"/>
  <c r="A705" i="3"/>
  <c r="C705" i="6"/>
  <c r="B706" i="6" s="1"/>
  <c r="A706" i="6" s="1"/>
  <c r="N706" i="6" s="1"/>
  <c r="D705" i="6"/>
  <c r="B704" i="3"/>
  <c r="F704" i="3"/>
  <c r="K704" i="3"/>
  <c r="A706" i="13" l="1"/>
  <c r="A706" i="12"/>
  <c r="A706" i="11"/>
  <c r="L706" i="6"/>
  <c r="F705" i="12"/>
  <c r="K705" i="12"/>
  <c r="B705" i="12"/>
  <c r="K705" i="13"/>
  <c r="F705" i="13"/>
  <c r="B705" i="13"/>
  <c r="F705" i="11"/>
  <c r="B705" i="11"/>
  <c r="K705" i="11"/>
  <c r="A706" i="3"/>
  <c r="D706" i="6"/>
  <c r="C706" i="6"/>
  <c r="B707" i="6" s="1"/>
  <c r="A707" i="6" s="1"/>
  <c r="N707" i="6" s="1"/>
  <c r="F705" i="3"/>
  <c r="B705" i="3"/>
  <c r="K705" i="3"/>
  <c r="F706" i="12" l="1"/>
  <c r="B706" i="12"/>
  <c r="K706" i="12"/>
  <c r="K706" i="11"/>
  <c r="B706" i="11"/>
  <c r="F706" i="11"/>
  <c r="F706" i="13"/>
  <c r="B706" i="13"/>
  <c r="K706" i="13"/>
  <c r="A707" i="13"/>
  <c r="A707" i="12"/>
  <c r="L707" i="6"/>
  <c r="A707" i="11"/>
  <c r="A707" i="3"/>
  <c r="C707" i="6"/>
  <c r="B708" i="6" s="1"/>
  <c r="A708" i="6" s="1"/>
  <c r="N708" i="6" s="1"/>
  <c r="D707" i="6"/>
  <c r="F706" i="3"/>
  <c r="B706" i="3"/>
  <c r="K706" i="3"/>
  <c r="A708" i="13" l="1"/>
  <c r="A708" i="12"/>
  <c r="A708" i="11"/>
  <c r="L708" i="6"/>
  <c r="F707" i="11"/>
  <c r="K707" i="11"/>
  <c r="B707" i="11"/>
  <c r="K707" i="12"/>
  <c r="F707" i="12"/>
  <c r="B707" i="12"/>
  <c r="F707" i="13"/>
  <c r="K707" i="13"/>
  <c r="B707" i="13"/>
  <c r="A708" i="3"/>
  <c r="C708" i="6"/>
  <c r="B709" i="6" s="1"/>
  <c r="A709" i="6" s="1"/>
  <c r="N709" i="6" s="1"/>
  <c r="D708" i="6"/>
  <c r="B707" i="3"/>
  <c r="F707" i="3"/>
  <c r="K707" i="3"/>
  <c r="K708" i="12" l="1"/>
  <c r="F708" i="12"/>
  <c r="B708" i="12"/>
  <c r="K708" i="13"/>
  <c r="B708" i="13"/>
  <c r="F708" i="13"/>
  <c r="A709" i="13"/>
  <c r="A709" i="12"/>
  <c r="A709" i="11"/>
  <c r="L709" i="6"/>
  <c r="F708" i="11"/>
  <c r="K708" i="11"/>
  <c r="B708" i="11"/>
  <c r="A709" i="3"/>
  <c r="D709" i="6"/>
  <c r="C709" i="6"/>
  <c r="B710" i="6" s="1"/>
  <c r="A710" i="6" s="1"/>
  <c r="N710" i="6" s="1"/>
  <c r="F708" i="3"/>
  <c r="K708" i="3"/>
  <c r="B708" i="3"/>
  <c r="K709" i="13" l="1"/>
  <c r="F709" i="13"/>
  <c r="B709" i="13"/>
  <c r="B709" i="11"/>
  <c r="F709" i="11"/>
  <c r="K709" i="11"/>
  <c r="A710" i="13"/>
  <c r="A710" i="11"/>
  <c r="A710" i="12"/>
  <c r="L710" i="6"/>
  <c r="F709" i="12"/>
  <c r="B709" i="12"/>
  <c r="K709" i="12"/>
  <c r="A710" i="3"/>
  <c r="D710" i="6"/>
  <c r="C710" i="6"/>
  <c r="B711" i="6" s="1"/>
  <c r="A711" i="6" s="1"/>
  <c r="N711" i="6" s="1"/>
  <c r="F709" i="3"/>
  <c r="B709" i="3"/>
  <c r="K709" i="3"/>
  <c r="F710" i="13" l="1"/>
  <c r="K710" i="13"/>
  <c r="B710" i="13"/>
  <c r="F710" i="12"/>
  <c r="B710" i="12"/>
  <c r="K710" i="12"/>
  <c r="A711" i="13"/>
  <c r="A711" i="11"/>
  <c r="L711" i="6"/>
  <c r="A711" i="12"/>
  <c r="B710" i="11"/>
  <c r="K710" i="11"/>
  <c r="F710" i="11"/>
  <c r="A711" i="3"/>
  <c r="C711" i="6"/>
  <c r="B712" i="6" s="1"/>
  <c r="A712" i="6" s="1"/>
  <c r="N712" i="6" s="1"/>
  <c r="D711" i="6"/>
  <c r="F710" i="3"/>
  <c r="B710" i="3"/>
  <c r="K710" i="3"/>
  <c r="A712" i="12" l="1"/>
  <c r="A712" i="13"/>
  <c r="A712" i="11"/>
  <c r="L712" i="6"/>
  <c r="K711" i="13"/>
  <c r="B711" i="13"/>
  <c r="F711" i="13"/>
  <c r="F711" i="12"/>
  <c r="B711" i="12"/>
  <c r="K711" i="12"/>
  <c r="B711" i="11"/>
  <c r="F711" i="11"/>
  <c r="K711" i="11"/>
  <c r="A712" i="3"/>
  <c r="C712" i="6"/>
  <c r="B713" i="6" s="1"/>
  <c r="A713" i="6" s="1"/>
  <c r="N713" i="6" s="1"/>
  <c r="D712" i="6"/>
  <c r="B711" i="3"/>
  <c r="F711" i="3"/>
  <c r="K711" i="3"/>
  <c r="B712" i="13" l="1"/>
  <c r="K712" i="13"/>
  <c r="F712" i="13"/>
  <c r="A713" i="13"/>
  <c r="A713" i="12"/>
  <c r="A713" i="11"/>
  <c r="L713" i="6"/>
  <c r="K712" i="12"/>
  <c r="B712" i="12"/>
  <c r="F712" i="12"/>
  <c r="B712" i="11"/>
  <c r="F712" i="11"/>
  <c r="K712" i="11"/>
  <c r="A713" i="3"/>
  <c r="C713" i="6"/>
  <c r="B714" i="6" s="1"/>
  <c r="A714" i="6" s="1"/>
  <c r="N714" i="6" s="1"/>
  <c r="D713" i="6"/>
  <c r="B712" i="3"/>
  <c r="F712" i="3"/>
  <c r="K712" i="3"/>
  <c r="A714" i="13" l="1"/>
  <c r="A714" i="12"/>
  <c r="A714" i="11"/>
  <c r="L714" i="6"/>
  <c r="F713" i="12"/>
  <c r="K713" i="12"/>
  <c r="B713" i="12"/>
  <c r="K713" i="11"/>
  <c r="F713" i="11"/>
  <c r="B713" i="11"/>
  <c r="B713" i="13"/>
  <c r="F713" i="13"/>
  <c r="K713" i="13"/>
  <c r="A714" i="3"/>
  <c r="C714" i="6"/>
  <c r="B715" i="6" s="1"/>
  <c r="A715" i="6" s="1"/>
  <c r="N715" i="6" s="1"/>
  <c r="D714" i="6"/>
  <c r="B713" i="3"/>
  <c r="F713" i="3"/>
  <c r="K713" i="3"/>
  <c r="A715" i="13" l="1"/>
  <c r="A715" i="12"/>
  <c r="A715" i="11"/>
  <c r="L715" i="6"/>
  <c r="F714" i="12"/>
  <c r="K714" i="12"/>
  <c r="B714" i="12"/>
  <c r="K714" i="13"/>
  <c r="B714" i="13"/>
  <c r="F714" i="13"/>
  <c r="F714" i="11"/>
  <c r="K714" i="11"/>
  <c r="B714" i="11"/>
  <c r="A715" i="3"/>
  <c r="D715" i="6"/>
  <c r="C715" i="6"/>
  <c r="B716" i="6" s="1"/>
  <c r="A716" i="6" s="1"/>
  <c r="N716" i="6" s="1"/>
  <c r="K714" i="3"/>
  <c r="F714" i="3"/>
  <c r="B714" i="3"/>
  <c r="K715" i="11" l="1"/>
  <c r="B715" i="11"/>
  <c r="F715" i="11"/>
  <c r="K715" i="12"/>
  <c r="B715" i="12"/>
  <c r="F715" i="12"/>
  <c r="B715" i="13"/>
  <c r="K715" i="13"/>
  <c r="F715" i="13"/>
  <c r="A716" i="13"/>
  <c r="A716" i="11"/>
  <c r="A716" i="12"/>
  <c r="L716" i="6"/>
  <c r="A716" i="3"/>
  <c r="D716" i="6"/>
  <c r="C716" i="6"/>
  <c r="B717" i="6" s="1"/>
  <c r="A717" i="6" s="1"/>
  <c r="N717" i="6" s="1"/>
  <c r="F715" i="3"/>
  <c r="K715" i="3"/>
  <c r="B715" i="3"/>
  <c r="B716" i="13" l="1"/>
  <c r="K716" i="13"/>
  <c r="F716" i="13"/>
  <c r="B716" i="11"/>
  <c r="F716" i="11"/>
  <c r="K716" i="11"/>
  <c r="B716" i="12"/>
  <c r="F716" i="12"/>
  <c r="K716" i="12"/>
  <c r="A717" i="13"/>
  <c r="A717" i="12"/>
  <c r="A717" i="11"/>
  <c r="L717" i="6"/>
  <c r="A717" i="3"/>
  <c r="C717" i="6"/>
  <c r="B718" i="6" s="1"/>
  <c r="A718" i="6" s="1"/>
  <c r="N718" i="6" s="1"/>
  <c r="D717" i="6"/>
  <c r="K716" i="3"/>
  <c r="F716" i="3"/>
  <c r="B716" i="3"/>
  <c r="A718" i="13" l="1"/>
  <c r="A718" i="12"/>
  <c r="A718" i="11"/>
  <c r="L718" i="6"/>
  <c r="F717" i="13"/>
  <c r="K717" i="13"/>
  <c r="B717" i="13"/>
  <c r="B717" i="12"/>
  <c r="F717" i="12"/>
  <c r="K717" i="12"/>
  <c r="K717" i="11"/>
  <c r="F717" i="11"/>
  <c r="B717" i="11"/>
  <c r="A718" i="3"/>
  <c r="C718" i="6"/>
  <c r="B719" i="6" s="1"/>
  <c r="A719" i="6" s="1"/>
  <c r="N719" i="6" s="1"/>
  <c r="D718" i="6"/>
  <c r="B717" i="3"/>
  <c r="F717" i="3"/>
  <c r="K717" i="3"/>
  <c r="A719" i="13" l="1"/>
  <c r="A719" i="12"/>
  <c r="L719" i="6"/>
  <c r="A719" i="11"/>
  <c r="B718" i="12"/>
  <c r="K718" i="12"/>
  <c r="F718" i="12"/>
  <c r="K718" i="13"/>
  <c r="F718" i="13"/>
  <c r="B718" i="13"/>
  <c r="K718" i="11"/>
  <c r="F718" i="11"/>
  <c r="B718" i="11"/>
  <c r="A719" i="3"/>
  <c r="D719" i="6"/>
  <c r="C719" i="6"/>
  <c r="B720" i="6" s="1"/>
  <c r="A720" i="6" s="1"/>
  <c r="N720" i="6" s="1"/>
  <c r="F718" i="3"/>
  <c r="B718" i="3"/>
  <c r="K718" i="3"/>
  <c r="F719" i="12" l="1"/>
  <c r="B719" i="12"/>
  <c r="K719" i="12"/>
  <c r="K719" i="11"/>
  <c r="B719" i="11"/>
  <c r="F719" i="11"/>
  <c r="F719" i="13"/>
  <c r="B719" i="13"/>
  <c r="K719" i="13"/>
  <c r="A720" i="13"/>
  <c r="A720" i="12"/>
  <c r="A720" i="11"/>
  <c r="L720" i="6"/>
  <c r="A720" i="3"/>
  <c r="C720" i="6"/>
  <c r="B721" i="6" s="1"/>
  <c r="A721" i="6" s="1"/>
  <c r="N721" i="6" s="1"/>
  <c r="D720" i="6"/>
  <c r="F719" i="3"/>
  <c r="K719" i="3"/>
  <c r="B719" i="3"/>
  <c r="F720" i="11" l="1"/>
  <c r="B720" i="11"/>
  <c r="K720" i="11"/>
  <c r="B720" i="12"/>
  <c r="K720" i="12"/>
  <c r="F720" i="12"/>
  <c r="A721" i="13"/>
  <c r="A721" i="11"/>
  <c r="A721" i="12"/>
  <c r="L721" i="6"/>
  <c r="K720" i="13"/>
  <c r="B720" i="13"/>
  <c r="F720" i="13"/>
  <c r="A721" i="3"/>
  <c r="C721" i="6"/>
  <c r="B722" i="6" s="1"/>
  <c r="A722" i="6" s="1"/>
  <c r="N722" i="6" s="1"/>
  <c r="D721" i="6"/>
  <c r="F720" i="3"/>
  <c r="K720" i="3"/>
  <c r="B720" i="3"/>
  <c r="A722" i="13" l="1"/>
  <c r="A722" i="12"/>
  <c r="A722" i="11"/>
  <c r="L722" i="6"/>
  <c r="F721" i="12"/>
  <c r="K721" i="12"/>
  <c r="B721" i="12"/>
  <c r="K721" i="13"/>
  <c r="B721" i="13"/>
  <c r="F721" i="13"/>
  <c r="F721" i="11"/>
  <c r="K721" i="11"/>
  <c r="B721" i="11"/>
  <c r="A722" i="3"/>
  <c r="C722" i="6"/>
  <c r="B723" i="6" s="1"/>
  <c r="A723" i="6" s="1"/>
  <c r="N723" i="6" s="1"/>
  <c r="D722" i="6"/>
  <c r="B721" i="3"/>
  <c r="F721" i="3"/>
  <c r="K721" i="3"/>
  <c r="K722" i="11" l="1"/>
  <c r="F722" i="11"/>
  <c r="B722" i="11"/>
  <c r="F722" i="12"/>
  <c r="B722" i="12"/>
  <c r="K722" i="12"/>
  <c r="A723" i="13"/>
  <c r="A723" i="12"/>
  <c r="A723" i="11"/>
  <c r="L723" i="6"/>
  <c r="B722" i="13"/>
  <c r="K722" i="13"/>
  <c r="F722" i="13"/>
  <c r="A723" i="3"/>
  <c r="D723" i="6"/>
  <c r="C723" i="6"/>
  <c r="B724" i="6" s="1"/>
  <c r="A724" i="6" s="1"/>
  <c r="N724" i="6" s="1"/>
  <c r="B722" i="3"/>
  <c r="F722" i="3"/>
  <c r="K722" i="3"/>
  <c r="F723" i="11" l="1"/>
  <c r="K723" i="11"/>
  <c r="B723" i="11"/>
  <c r="F723" i="13"/>
  <c r="K723" i="13"/>
  <c r="B723" i="13"/>
  <c r="A724" i="13"/>
  <c r="A724" i="12"/>
  <c r="A724" i="11"/>
  <c r="L724" i="6"/>
  <c r="K723" i="12"/>
  <c r="F723" i="12"/>
  <c r="B723" i="12"/>
  <c r="A724" i="3"/>
  <c r="D724" i="6"/>
  <c r="C724" i="6"/>
  <c r="B725" i="6" s="1"/>
  <c r="A725" i="6" s="1"/>
  <c r="N725" i="6" s="1"/>
  <c r="B723" i="3"/>
  <c r="K723" i="3"/>
  <c r="F723" i="3"/>
  <c r="B724" i="13" l="1"/>
  <c r="K724" i="13"/>
  <c r="F724" i="13"/>
  <c r="K724" i="11"/>
  <c r="B724" i="11"/>
  <c r="F724" i="11"/>
  <c r="A725" i="13"/>
  <c r="A725" i="12"/>
  <c r="A725" i="11"/>
  <c r="L725" i="6"/>
  <c r="K724" i="12"/>
  <c r="F724" i="12"/>
  <c r="B724" i="12"/>
  <c r="A725" i="3"/>
  <c r="C725" i="6"/>
  <c r="B726" i="6" s="1"/>
  <c r="A726" i="6" s="1"/>
  <c r="N726" i="6" s="1"/>
  <c r="D725" i="6"/>
  <c r="B724" i="3"/>
  <c r="F724" i="3"/>
  <c r="K724" i="3"/>
  <c r="K725" i="13" l="1"/>
  <c r="F725" i="13"/>
  <c r="B725" i="13"/>
  <c r="K725" i="11"/>
  <c r="F725" i="11"/>
  <c r="B725" i="11"/>
  <c r="A726" i="13"/>
  <c r="A726" i="12"/>
  <c r="A726" i="11"/>
  <c r="L726" i="6"/>
  <c r="F725" i="12"/>
  <c r="K725" i="12"/>
  <c r="B725" i="12"/>
  <c r="A726" i="3"/>
  <c r="C726" i="6"/>
  <c r="B727" i="6" s="1"/>
  <c r="A727" i="6" s="1"/>
  <c r="N727" i="6" s="1"/>
  <c r="D726" i="6"/>
  <c r="B725" i="3"/>
  <c r="F725" i="3"/>
  <c r="K725" i="3"/>
  <c r="A727" i="13" l="1"/>
  <c r="A727" i="12"/>
  <c r="L727" i="6"/>
  <c r="A727" i="11"/>
  <c r="F726" i="13"/>
  <c r="K726" i="13"/>
  <c r="B726" i="13"/>
  <c r="F726" i="11"/>
  <c r="K726" i="11"/>
  <c r="B726" i="11"/>
  <c r="K726" i="12"/>
  <c r="F726" i="12"/>
  <c r="B726" i="12"/>
  <c r="A727" i="3"/>
  <c r="D727" i="6"/>
  <c r="C727" i="6"/>
  <c r="B728" i="6" s="1"/>
  <c r="A728" i="6" s="1"/>
  <c r="N728" i="6" s="1"/>
  <c r="B726" i="3"/>
  <c r="F726" i="3"/>
  <c r="K726" i="3"/>
  <c r="F727" i="12" l="1"/>
  <c r="B727" i="12"/>
  <c r="K727" i="12"/>
  <c r="F727" i="11"/>
  <c r="B727" i="11"/>
  <c r="K727" i="11"/>
  <c r="F727" i="13"/>
  <c r="B727" i="13"/>
  <c r="K727" i="13"/>
  <c r="A728" i="13"/>
  <c r="A728" i="12"/>
  <c r="A728" i="11"/>
  <c r="L728" i="6"/>
  <c r="A728" i="3"/>
  <c r="C728" i="6"/>
  <c r="B729" i="6" s="1"/>
  <c r="A729" i="6" s="1"/>
  <c r="N729" i="6" s="1"/>
  <c r="D728" i="6"/>
  <c r="B727" i="3"/>
  <c r="F727" i="3"/>
  <c r="K727" i="3"/>
  <c r="A729" i="13" l="1"/>
  <c r="A729" i="12"/>
  <c r="A729" i="11"/>
  <c r="L729" i="6"/>
  <c r="K728" i="13"/>
  <c r="F728" i="13"/>
  <c r="B728" i="13"/>
  <c r="K728" i="11"/>
  <c r="F728" i="11"/>
  <c r="B728" i="11"/>
  <c r="K728" i="12"/>
  <c r="F728" i="12"/>
  <c r="B728" i="12"/>
  <c r="A729" i="3"/>
  <c r="C729" i="6"/>
  <c r="B730" i="6" s="1"/>
  <c r="A730" i="6" s="1"/>
  <c r="N730" i="6" s="1"/>
  <c r="D729" i="6"/>
  <c r="F728" i="3"/>
  <c r="B728" i="3"/>
  <c r="K728" i="3"/>
  <c r="A730" i="13" l="1"/>
  <c r="A730" i="12"/>
  <c r="A730" i="11"/>
  <c r="L730" i="6"/>
  <c r="F729" i="12"/>
  <c r="B729" i="12"/>
  <c r="K729" i="12"/>
  <c r="F729" i="11"/>
  <c r="B729" i="11"/>
  <c r="K729" i="11"/>
  <c r="F729" i="13"/>
  <c r="B729" i="13"/>
  <c r="K729" i="13"/>
  <c r="A730" i="3"/>
  <c r="C730" i="6"/>
  <c r="B731" i="6" s="1"/>
  <c r="A731" i="6" s="1"/>
  <c r="N731" i="6" s="1"/>
  <c r="D730" i="6"/>
  <c r="F729" i="3"/>
  <c r="B729" i="3"/>
  <c r="K729" i="3"/>
  <c r="B730" i="12" l="1"/>
  <c r="F730" i="12"/>
  <c r="K730" i="12"/>
  <c r="B730" i="11"/>
  <c r="K730" i="11"/>
  <c r="F730" i="11"/>
  <c r="K730" i="13"/>
  <c r="F730" i="13"/>
  <c r="B730" i="13"/>
  <c r="A731" i="13"/>
  <c r="A731" i="12"/>
  <c r="A731" i="11"/>
  <c r="L731" i="6"/>
  <c r="A731" i="3"/>
  <c r="D731" i="6"/>
  <c r="C731" i="6"/>
  <c r="B732" i="6" s="1"/>
  <c r="A732" i="6" s="1"/>
  <c r="N732" i="6" s="1"/>
  <c r="B730" i="3"/>
  <c r="F730" i="3"/>
  <c r="K730" i="3"/>
  <c r="F731" i="12" l="1"/>
  <c r="B731" i="12"/>
  <c r="K731" i="12"/>
  <c r="F731" i="13"/>
  <c r="K731" i="13"/>
  <c r="B731" i="13"/>
  <c r="K731" i="11"/>
  <c r="B731" i="11"/>
  <c r="F731" i="11"/>
  <c r="A732" i="13"/>
  <c r="A732" i="12"/>
  <c r="A732" i="11"/>
  <c r="L732" i="6"/>
  <c r="A732" i="3"/>
  <c r="C732" i="6"/>
  <c r="B733" i="6" s="1"/>
  <c r="A733" i="6" s="1"/>
  <c r="N733" i="6" s="1"/>
  <c r="D732" i="6"/>
  <c r="B731" i="3"/>
  <c r="K731" i="3"/>
  <c r="F731" i="3"/>
  <c r="A733" i="13" l="1"/>
  <c r="A733" i="12"/>
  <c r="A733" i="11"/>
  <c r="L733" i="6"/>
  <c r="F732" i="13"/>
  <c r="B732" i="13"/>
  <c r="K732" i="13"/>
  <c r="K732" i="11"/>
  <c r="B732" i="11"/>
  <c r="F732" i="11"/>
  <c r="F732" i="12"/>
  <c r="K732" i="12"/>
  <c r="B732" i="12"/>
  <c r="A733" i="3"/>
  <c r="D733" i="6"/>
  <c r="C733" i="6"/>
  <c r="B734" i="6" s="1"/>
  <c r="A734" i="6" s="1"/>
  <c r="N734" i="6" s="1"/>
  <c r="F732" i="3"/>
  <c r="B732" i="3"/>
  <c r="K732" i="3"/>
  <c r="F733" i="11" l="1"/>
  <c r="B733" i="11"/>
  <c r="K733" i="11"/>
  <c r="F733" i="12"/>
  <c r="K733" i="12"/>
  <c r="B733" i="12"/>
  <c r="K733" i="13"/>
  <c r="B733" i="13"/>
  <c r="F733" i="13"/>
  <c r="A734" i="13"/>
  <c r="A734" i="12"/>
  <c r="A734" i="11"/>
  <c r="L734" i="6"/>
  <c r="A734" i="3"/>
  <c r="C734" i="6"/>
  <c r="B735" i="6" s="1"/>
  <c r="A735" i="6" s="1"/>
  <c r="N735" i="6" s="1"/>
  <c r="D734" i="6"/>
  <c r="F733" i="3"/>
  <c r="B733" i="3"/>
  <c r="K733" i="3"/>
  <c r="K734" i="11" l="1"/>
  <c r="B734" i="11"/>
  <c r="F734" i="11"/>
  <c r="A735" i="13"/>
  <c r="A735" i="12"/>
  <c r="A735" i="11"/>
  <c r="L735" i="6"/>
  <c r="K734" i="12"/>
  <c r="F734" i="12"/>
  <c r="B734" i="12"/>
  <c r="K734" i="13"/>
  <c r="B734" i="13"/>
  <c r="F734" i="13"/>
  <c r="A735" i="3"/>
  <c r="C735" i="6"/>
  <c r="B736" i="6" s="1"/>
  <c r="A736" i="6" s="1"/>
  <c r="N736" i="6" s="1"/>
  <c r="D735" i="6"/>
  <c r="F734" i="3"/>
  <c r="K734" i="3"/>
  <c r="B734" i="3"/>
  <c r="A736" i="13" l="1"/>
  <c r="A736" i="12"/>
  <c r="A736" i="11"/>
  <c r="L736" i="6"/>
  <c r="F735" i="12"/>
  <c r="B735" i="12"/>
  <c r="K735" i="12"/>
  <c r="K735" i="11"/>
  <c r="B735" i="11"/>
  <c r="F735" i="11"/>
  <c r="F735" i="13"/>
  <c r="K735" i="13"/>
  <c r="B735" i="13"/>
  <c r="A736" i="3"/>
  <c r="D736" i="6"/>
  <c r="C736" i="6"/>
  <c r="B737" i="6" s="1"/>
  <c r="A737" i="6" s="1"/>
  <c r="N737" i="6" s="1"/>
  <c r="B735" i="3"/>
  <c r="F735" i="3"/>
  <c r="K735" i="3"/>
  <c r="F736" i="11" l="1"/>
  <c r="K736" i="11"/>
  <c r="B736" i="11"/>
  <c r="B736" i="12"/>
  <c r="K736" i="12"/>
  <c r="F736" i="12"/>
  <c r="K736" i="13"/>
  <c r="F736" i="13"/>
  <c r="B736" i="13"/>
  <c r="A737" i="13"/>
  <c r="A737" i="12"/>
  <c r="A737" i="11"/>
  <c r="L737" i="6"/>
  <c r="A737" i="3"/>
  <c r="C737" i="6"/>
  <c r="B738" i="6" s="1"/>
  <c r="A738" i="6" s="1"/>
  <c r="N738" i="6" s="1"/>
  <c r="D737" i="6"/>
  <c r="B736" i="3"/>
  <c r="F736" i="3"/>
  <c r="K736" i="3"/>
  <c r="A738" i="13" l="1"/>
  <c r="A738" i="12"/>
  <c r="A738" i="11"/>
  <c r="L738" i="6"/>
  <c r="F737" i="12"/>
  <c r="B737" i="12"/>
  <c r="K737" i="12"/>
  <c r="K737" i="13"/>
  <c r="F737" i="13"/>
  <c r="B737" i="13"/>
  <c r="F737" i="11"/>
  <c r="B737" i="11"/>
  <c r="K737" i="11"/>
  <c r="A738" i="3"/>
  <c r="C738" i="6"/>
  <c r="B739" i="6" s="1"/>
  <c r="A739" i="6" s="1"/>
  <c r="N739" i="6" s="1"/>
  <c r="D738" i="6"/>
  <c r="B737" i="3"/>
  <c r="F737" i="3"/>
  <c r="K737" i="3"/>
  <c r="B738" i="12" l="1"/>
  <c r="K738" i="12"/>
  <c r="F738" i="12"/>
  <c r="A739" i="13"/>
  <c r="A739" i="12"/>
  <c r="A739" i="11"/>
  <c r="L739" i="6"/>
  <c r="K738" i="11"/>
  <c r="F738" i="11"/>
  <c r="B738" i="11"/>
  <c r="B738" i="13"/>
  <c r="F738" i="13"/>
  <c r="K738" i="13"/>
  <c r="A739" i="3"/>
  <c r="C739" i="6"/>
  <c r="B740" i="6" s="1"/>
  <c r="A740" i="6" s="1"/>
  <c r="N740" i="6" s="1"/>
  <c r="D739" i="6"/>
  <c r="K738" i="3"/>
  <c r="F738" i="3"/>
  <c r="B738" i="3"/>
  <c r="A740" i="13" l="1"/>
  <c r="A740" i="11"/>
  <c r="A740" i="12"/>
  <c r="L740" i="6"/>
  <c r="F739" i="12"/>
  <c r="K739" i="12"/>
  <c r="B739" i="12"/>
  <c r="K739" i="13"/>
  <c r="F739" i="13"/>
  <c r="B739" i="13"/>
  <c r="B739" i="11"/>
  <c r="K739" i="11"/>
  <c r="F739" i="11"/>
  <c r="A740" i="3"/>
  <c r="D740" i="6"/>
  <c r="C740" i="6"/>
  <c r="B741" i="6" s="1"/>
  <c r="A741" i="6" s="1"/>
  <c r="N741" i="6" s="1"/>
  <c r="B739" i="3"/>
  <c r="F739" i="3"/>
  <c r="K739" i="3"/>
  <c r="F740" i="11" l="1"/>
  <c r="K740" i="11"/>
  <c r="B740" i="11"/>
  <c r="B740" i="12"/>
  <c r="F740" i="12"/>
  <c r="K740" i="12"/>
  <c r="K740" i="13"/>
  <c r="F740" i="13"/>
  <c r="B740" i="13"/>
  <c r="A741" i="13"/>
  <c r="A741" i="12"/>
  <c r="A741" i="11"/>
  <c r="L741" i="6"/>
  <c r="A741" i="3"/>
  <c r="D741" i="6"/>
  <c r="C741" i="6"/>
  <c r="B742" i="6" s="1"/>
  <c r="A742" i="6" s="1"/>
  <c r="N742" i="6" s="1"/>
  <c r="B740" i="3"/>
  <c r="F740" i="3"/>
  <c r="K740" i="3"/>
  <c r="K741" i="13" l="1"/>
  <c r="F741" i="13"/>
  <c r="B741" i="13"/>
  <c r="K741" i="12"/>
  <c r="B741" i="12"/>
  <c r="F741" i="12"/>
  <c r="K741" i="11"/>
  <c r="F741" i="11"/>
  <c r="B741" i="11"/>
  <c r="A742" i="13"/>
  <c r="A742" i="12"/>
  <c r="L742" i="6"/>
  <c r="A742" i="11"/>
  <c r="A742" i="3"/>
  <c r="C742" i="6"/>
  <c r="B743" i="6" s="1"/>
  <c r="A743" i="6" s="1"/>
  <c r="N743" i="6" s="1"/>
  <c r="D742" i="6"/>
  <c r="F741" i="3"/>
  <c r="B741" i="3"/>
  <c r="K741" i="3"/>
  <c r="K742" i="12" l="1"/>
  <c r="F742" i="12"/>
  <c r="B742" i="12"/>
  <c r="K742" i="13"/>
  <c r="F742" i="13"/>
  <c r="B742" i="13"/>
  <c r="A743" i="13"/>
  <c r="A743" i="12"/>
  <c r="L743" i="6"/>
  <c r="A743" i="11"/>
  <c r="B742" i="11"/>
  <c r="F742" i="11"/>
  <c r="K742" i="11"/>
  <c r="A743" i="3"/>
  <c r="C743" i="6"/>
  <c r="B744" i="6" s="1"/>
  <c r="A744" i="6" s="1"/>
  <c r="N744" i="6" s="1"/>
  <c r="D743" i="6"/>
  <c r="F742" i="3"/>
  <c r="B742" i="3"/>
  <c r="K742" i="3"/>
  <c r="A744" i="13" l="1"/>
  <c r="A744" i="12"/>
  <c r="A744" i="11"/>
  <c r="L744" i="6"/>
  <c r="K743" i="11"/>
  <c r="B743" i="11"/>
  <c r="F743" i="11"/>
  <c r="B743" i="13"/>
  <c r="F743" i="13"/>
  <c r="K743" i="13"/>
  <c r="F743" i="12"/>
  <c r="B743" i="12"/>
  <c r="K743" i="12"/>
  <c r="A744" i="3"/>
  <c r="C744" i="6"/>
  <c r="B745" i="6" s="1"/>
  <c r="A745" i="6" s="1"/>
  <c r="N745" i="6" s="1"/>
  <c r="D744" i="6"/>
  <c r="B743" i="3"/>
  <c r="F743" i="3"/>
  <c r="K743" i="3"/>
  <c r="A745" i="13" l="1"/>
  <c r="A745" i="12"/>
  <c r="A745" i="11"/>
  <c r="L745" i="6"/>
  <c r="K744" i="12"/>
  <c r="F744" i="12"/>
  <c r="B744" i="12"/>
  <c r="K744" i="11"/>
  <c r="F744" i="11"/>
  <c r="B744" i="11"/>
  <c r="F744" i="13"/>
  <c r="K744" i="13"/>
  <c r="B744" i="13"/>
  <c r="A745" i="3"/>
  <c r="D745" i="6"/>
  <c r="C745" i="6"/>
  <c r="B746" i="6" s="1"/>
  <c r="A746" i="6" s="1"/>
  <c r="N746" i="6" s="1"/>
  <c r="B744" i="3"/>
  <c r="F744" i="3"/>
  <c r="K744" i="3"/>
  <c r="F745" i="12" l="1"/>
  <c r="K745" i="12"/>
  <c r="B745" i="12"/>
  <c r="B745" i="11"/>
  <c r="K745" i="11"/>
  <c r="F745" i="11"/>
  <c r="B745" i="13"/>
  <c r="F745" i="13"/>
  <c r="K745" i="13"/>
  <c r="A746" i="13"/>
  <c r="A746" i="12"/>
  <c r="A746" i="11"/>
  <c r="L746" i="6"/>
  <c r="A746" i="3"/>
  <c r="D746" i="6"/>
  <c r="C746" i="6"/>
  <c r="B747" i="6" s="1"/>
  <c r="A747" i="6" s="1"/>
  <c r="N747" i="6" s="1"/>
  <c r="B745" i="3"/>
  <c r="F745" i="3"/>
  <c r="K745" i="3"/>
  <c r="B746" i="12" l="1"/>
  <c r="F746" i="12"/>
  <c r="K746" i="12"/>
  <c r="K746" i="13"/>
  <c r="F746" i="13"/>
  <c r="B746" i="13"/>
  <c r="B746" i="11"/>
  <c r="F746" i="11"/>
  <c r="K746" i="11"/>
  <c r="A747" i="13"/>
  <c r="A747" i="12"/>
  <c r="A747" i="11"/>
  <c r="L747" i="6"/>
  <c r="A747" i="3"/>
  <c r="C747" i="6"/>
  <c r="B748" i="6" s="1"/>
  <c r="A748" i="6" s="1"/>
  <c r="N748" i="6" s="1"/>
  <c r="D747" i="6"/>
  <c r="B746" i="3"/>
  <c r="F746" i="3"/>
  <c r="K746" i="3"/>
  <c r="A748" i="13" l="1"/>
  <c r="A748" i="11"/>
  <c r="A748" i="12"/>
  <c r="L748" i="6"/>
  <c r="F747" i="11"/>
  <c r="K747" i="11"/>
  <c r="B747" i="11"/>
  <c r="F747" i="12"/>
  <c r="K747" i="12"/>
  <c r="B747" i="12"/>
  <c r="B747" i="13"/>
  <c r="K747" i="13"/>
  <c r="F747" i="13"/>
  <c r="A748" i="3"/>
  <c r="D748" i="6"/>
  <c r="C748" i="6"/>
  <c r="B749" i="6" s="1"/>
  <c r="A749" i="6" s="1"/>
  <c r="N749" i="6" s="1"/>
  <c r="B747" i="3"/>
  <c r="F747" i="3"/>
  <c r="K747" i="3"/>
  <c r="K748" i="11" l="1"/>
  <c r="B748" i="11"/>
  <c r="F748" i="11"/>
  <c r="K748" i="12"/>
  <c r="F748" i="12"/>
  <c r="B748" i="12"/>
  <c r="A749" i="13"/>
  <c r="A749" i="11"/>
  <c r="A749" i="12"/>
  <c r="L749" i="6"/>
  <c r="K748" i="13"/>
  <c r="B748" i="13"/>
  <c r="F748" i="13"/>
  <c r="A749" i="3"/>
  <c r="D749" i="6"/>
  <c r="C749" i="6"/>
  <c r="B750" i="6" s="1"/>
  <c r="A750" i="6" s="1"/>
  <c r="N750" i="6" s="1"/>
  <c r="F748" i="3"/>
  <c r="B748" i="3"/>
  <c r="K748" i="3"/>
  <c r="K749" i="13" l="1"/>
  <c r="B749" i="13"/>
  <c r="F749" i="13"/>
  <c r="K749" i="12"/>
  <c r="B749" i="12"/>
  <c r="F749" i="12"/>
  <c r="A750" i="13"/>
  <c r="A750" i="12"/>
  <c r="A750" i="11"/>
  <c r="L750" i="6"/>
  <c r="K749" i="11"/>
  <c r="B749" i="11"/>
  <c r="F749" i="11"/>
  <c r="A750" i="3"/>
  <c r="C750" i="6"/>
  <c r="B751" i="6" s="1"/>
  <c r="A751" i="6" s="1"/>
  <c r="N751" i="6" s="1"/>
  <c r="D750" i="6"/>
  <c r="B749" i="3"/>
  <c r="F749" i="3"/>
  <c r="K749" i="3"/>
  <c r="A751" i="13" l="1"/>
  <c r="A751" i="12"/>
  <c r="A751" i="11"/>
  <c r="L751" i="6"/>
  <c r="K750" i="13"/>
  <c r="F750" i="13"/>
  <c r="B750" i="13"/>
  <c r="F750" i="11"/>
  <c r="K750" i="11"/>
  <c r="B750" i="11"/>
  <c r="K750" i="12"/>
  <c r="B750" i="12"/>
  <c r="F750" i="12"/>
  <c r="A751" i="3"/>
  <c r="D751" i="6"/>
  <c r="C751" i="6"/>
  <c r="B752" i="6" s="1"/>
  <c r="A752" i="6" s="1"/>
  <c r="N752" i="6" s="1"/>
  <c r="B750" i="3"/>
  <c r="F750" i="3"/>
  <c r="K750" i="3"/>
  <c r="F751" i="12" l="1"/>
  <c r="B751" i="12"/>
  <c r="K751" i="12"/>
  <c r="K751" i="11"/>
  <c r="B751" i="11"/>
  <c r="F751" i="11"/>
  <c r="K751" i="13"/>
  <c r="B751" i="13"/>
  <c r="F751" i="13"/>
  <c r="A752" i="13"/>
  <c r="A752" i="12"/>
  <c r="A752" i="11"/>
  <c r="L752" i="6"/>
  <c r="A752" i="3"/>
  <c r="D752" i="6"/>
  <c r="C752" i="6"/>
  <c r="B753" i="6" s="1"/>
  <c r="A753" i="6" s="1"/>
  <c r="N753" i="6" s="1"/>
  <c r="F751" i="3"/>
  <c r="B751" i="3"/>
  <c r="K751" i="3"/>
  <c r="B752" i="12" l="1"/>
  <c r="K752" i="12"/>
  <c r="F752" i="12"/>
  <c r="B752" i="13"/>
  <c r="K752" i="13"/>
  <c r="F752" i="13"/>
  <c r="F752" i="11"/>
  <c r="B752" i="11"/>
  <c r="K752" i="11"/>
  <c r="A753" i="13"/>
  <c r="A753" i="12"/>
  <c r="A753" i="11"/>
  <c r="L753" i="6"/>
  <c r="A753" i="3"/>
  <c r="C753" i="6"/>
  <c r="B754" i="6" s="1"/>
  <c r="A754" i="6" s="1"/>
  <c r="N754" i="6" s="1"/>
  <c r="D753" i="6"/>
  <c r="B752" i="3"/>
  <c r="F752" i="3"/>
  <c r="K752" i="3"/>
  <c r="K753" i="13" l="1"/>
  <c r="F753" i="13"/>
  <c r="B753" i="13"/>
  <c r="A754" i="13"/>
  <c r="A754" i="12"/>
  <c r="A754" i="11"/>
  <c r="L754" i="6"/>
  <c r="F753" i="11"/>
  <c r="B753" i="11"/>
  <c r="K753" i="11"/>
  <c r="F753" i="12"/>
  <c r="K753" i="12"/>
  <c r="B753" i="12"/>
  <c r="A754" i="3"/>
  <c r="C754" i="6"/>
  <c r="B755" i="6" s="1"/>
  <c r="A755" i="6" s="1"/>
  <c r="N755" i="6" s="1"/>
  <c r="D754" i="6"/>
  <c r="F753" i="3"/>
  <c r="B753" i="3"/>
  <c r="K753" i="3"/>
  <c r="K754" i="11" l="1"/>
  <c r="F754" i="11"/>
  <c r="B754" i="11"/>
  <c r="A755" i="13"/>
  <c r="A755" i="12"/>
  <c r="A755" i="11"/>
  <c r="L755" i="6"/>
  <c r="B754" i="12"/>
  <c r="F754" i="12"/>
  <c r="K754" i="12"/>
  <c r="F754" i="13"/>
  <c r="K754" i="13"/>
  <c r="B754" i="13"/>
  <c r="A755" i="3"/>
  <c r="C755" i="6"/>
  <c r="B756" i="6" s="1"/>
  <c r="A756" i="6" s="1"/>
  <c r="N756" i="6" s="1"/>
  <c r="D755" i="6"/>
  <c r="K754" i="3"/>
  <c r="F754" i="3"/>
  <c r="B754" i="3"/>
  <c r="A756" i="13" l="1"/>
  <c r="A756" i="12"/>
  <c r="A756" i="11"/>
  <c r="L756" i="6"/>
  <c r="F755" i="12"/>
  <c r="B755" i="12"/>
  <c r="K755" i="12"/>
  <c r="K755" i="13"/>
  <c r="B755" i="13"/>
  <c r="F755" i="13"/>
  <c r="K755" i="11"/>
  <c r="B755" i="11"/>
  <c r="F755" i="11"/>
  <c r="A756" i="3"/>
  <c r="C756" i="6"/>
  <c r="B757" i="6" s="1"/>
  <c r="A757" i="6" s="1"/>
  <c r="N757" i="6" s="1"/>
  <c r="D756" i="6"/>
  <c r="K755" i="3"/>
  <c r="F755" i="3"/>
  <c r="B755" i="3"/>
  <c r="F756" i="11" l="1"/>
  <c r="K756" i="11"/>
  <c r="B756" i="11"/>
  <c r="K756" i="12"/>
  <c r="F756" i="12"/>
  <c r="B756" i="12"/>
  <c r="K756" i="13"/>
  <c r="B756" i="13"/>
  <c r="F756" i="13"/>
  <c r="A757" i="13"/>
  <c r="A757" i="11"/>
  <c r="A757" i="12"/>
  <c r="L757" i="6"/>
  <c r="A757" i="3"/>
  <c r="C757" i="6"/>
  <c r="B758" i="6" s="1"/>
  <c r="A758" i="6" s="1"/>
  <c r="N758" i="6" s="1"/>
  <c r="D757" i="6"/>
  <c r="B756" i="3"/>
  <c r="F756" i="3"/>
  <c r="K756" i="3"/>
  <c r="B757" i="13" l="1"/>
  <c r="K757" i="13"/>
  <c r="F757" i="13"/>
  <c r="A758" i="13"/>
  <c r="A758" i="12"/>
  <c r="A758" i="11"/>
  <c r="L758" i="6"/>
  <c r="K757" i="11"/>
  <c r="F757" i="11"/>
  <c r="B757" i="11"/>
  <c r="B757" i="12"/>
  <c r="K757" i="12"/>
  <c r="F757" i="12"/>
  <c r="A758" i="3"/>
  <c r="C758" i="6"/>
  <c r="B759" i="6" s="1"/>
  <c r="A759" i="6" s="1"/>
  <c r="N759" i="6" s="1"/>
  <c r="D758" i="6"/>
  <c r="B757" i="3"/>
  <c r="F757" i="3"/>
  <c r="K757" i="3"/>
  <c r="A759" i="13" l="1"/>
  <c r="A759" i="12"/>
  <c r="L759" i="6"/>
  <c r="A759" i="11"/>
  <c r="K758" i="12"/>
  <c r="F758" i="12"/>
  <c r="B758" i="12"/>
  <c r="K758" i="11"/>
  <c r="F758" i="11"/>
  <c r="B758" i="11"/>
  <c r="B758" i="13"/>
  <c r="F758" i="13"/>
  <c r="K758" i="13"/>
  <c r="A759" i="3"/>
  <c r="C759" i="6"/>
  <c r="B760" i="6" s="1"/>
  <c r="A760" i="6" s="1"/>
  <c r="N760" i="6" s="1"/>
  <c r="D759" i="6"/>
  <c r="F758" i="3"/>
  <c r="B758" i="3"/>
  <c r="K758" i="3"/>
  <c r="B759" i="11" l="1"/>
  <c r="F759" i="11"/>
  <c r="K759" i="11"/>
  <c r="F759" i="12"/>
  <c r="B759" i="12"/>
  <c r="K759" i="12"/>
  <c r="F759" i="13"/>
  <c r="K759" i="13"/>
  <c r="B759" i="13"/>
  <c r="A760" i="13"/>
  <c r="A760" i="12"/>
  <c r="A760" i="11"/>
  <c r="L760" i="6"/>
  <c r="A760" i="3"/>
  <c r="D760" i="6"/>
  <c r="C760" i="6"/>
  <c r="B761" i="6" s="1"/>
  <c r="A761" i="6" s="1"/>
  <c r="N761" i="6" s="1"/>
  <c r="F759" i="3"/>
  <c r="B759" i="3"/>
  <c r="K759" i="3"/>
  <c r="B760" i="11" l="1"/>
  <c r="F760" i="11"/>
  <c r="K760" i="11"/>
  <c r="B760" i="12"/>
  <c r="F760" i="12"/>
  <c r="K760" i="12"/>
  <c r="B760" i="13"/>
  <c r="K760" i="13"/>
  <c r="F760" i="13"/>
  <c r="A761" i="13"/>
  <c r="A761" i="12"/>
  <c r="A761" i="11"/>
  <c r="L761" i="6"/>
  <c r="A761" i="3"/>
  <c r="C761" i="6"/>
  <c r="B762" i="6" s="1"/>
  <c r="A762" i="6" s="1"/>
  <c r="N762" i="6" s="1"/>
  <c r="D761" i="6"/>
  <c r="B760" i="3"/>
  <c r="F760" i="3"/>
  <c r="K760" i="3"/>
  <c r="A762" i="13" l="1"/>
  <c r="A762" i="12"/>
  <c r="A762" i="11"/>
  <c r="L762" i="6"/>
  <c r="F761" i="12"/>
  <c r="K761" i="12"/>
  <c r="B761" i="12"/>
  <c r="B761" i="13"/>
  <c r="K761" i="13"/>
  <c r="F761" i="13"/>
  <c r="F761" i="11"/>
  <c r="B761" i="11"/>
  <c r="K761" i="11"/>
  <c r="A762" i="3"/>
  <c r="C762" i="6"/>
  <c r="B763" i="6" s="1"/>
  <c r="A763" i="6" s="1"/>
  <c r="N763" i="6" s="1"/>
  <c r="D762" i="6"/>
  <c r="K761" i="3"/>
  <c r="F761" i="3"/>
  <c r="B761" i="3"/>
  <c r="A763" i="13" l="1"/>
  <c r="A763" i="12"/>
  <c r="A763" i="11"/>
  <c r="L763" i="6"/>
  <c r="B762" i="12"/>
  <c r="K762" i="12"/>
  <c r="F762" i="12"/>
  <c r="K762" i="13"/>
  <c r="B762" i="13"/>
  <c r="F762" i="13"/>
  <c r="F762" i="11"/>
  <c r="B762" i="11"/>
  <c r="K762" i="11"/>
  <c r="A763" i="3"/>
  <c r="D763" i="6"/>
  <c r="C763" i="6"/>
  <c r="B764" i="6" s="1"/>
  <c r="A764" i="6" s="1"/>
  <c r="N764" i="6" s="1"/>
  <c r="B762" i="3"/>
  <c r="F762" i="3"/>
  <c r="K762" i="3"/>
  <c r="F763" i="11" l="1"/>
  <c r="B763" i="11"/>
  <c r="K763" i="11"/>
  <c r="F763" i="12"/>
  <c r="K763" i="12"/>
  <c r="B763" i="12"/>
  <c r="A764" i="13"/>
  <c r="A764" i="12"/>
  <c r="A764" i="11"/>
  <c r="L764" i="6"/>
  <c r="F763" i="13"/>
  <c r="B763" i="13"/>
  <c r="K763" i="13"/>
  <c r="A764" i="3"/>
  <c r="D764" i="6"/>
  <c r="C764" i="6"/>
  <c r="B765" i="6" s="1"/>
  <c r="A765" i="6" s="1"/>
  <c r="N765" i="6" s="1"/>
  <c r="K763" i="3"/>
  <c r="F763" i="3"/>
  <c r="B763" i="3"/>
  <c r="K764" i="13" l="1"/>
  <c r="B764" i="13"/>
  <c r="F764" i="13"/>
  <c r="K764" i="11"/>
  <c r="B764" i="11"/>
  <c r="F764" i="11"/>
  <c r="A765" i="13"/>
  <c r="A765" i="11"/>
  <c r="A765" i="12"/>
  <c r="L765" i="6"/>
  <c r="F764" i="12"/>
  <c r="B764" i="12"/>
  <c r="K764" i="12"/>
  <c r="A765" i="3"/>
  <c r="C765" i="6"/>
  <c r="B766" i="6" s="1"/>
  <c r="A766" i="6" s="1"/>
  <c r="N766" i="6" s="1"/>
  <c r="D765" i="6"/>
  <c r="B764" i="3"/>
  <c r="F764" i="3"/>
  <c r="K764" i="3"/>
  <c r="K765" i="13" l="1"/>
  <c r="B765" i="13"/>
  <c r="F765" i="13"/>
  <c r="A766" i="13"/>
  <c r="A766" i="12"/>
  <c r="A766" i="11"/>
  <c r="L766" i="6"/>
  <c r="B765" i="12"/>
  <c r="F765" i="12"/>
  <c r="K765" i="12"/>
  <c r="B765" i="11"/>
  <c r="K765" i="11"/>
  <c r="F765" i="11"/>
  <c r="A766" i="3"/>
  <c r="C766" i="6"/>
  <c r="B767" i="6" s="1"/>
  <c r="A767" i="6" s="1"/>
  <c r="N767" i="6" s="1"/>
  <c r="D766" i="6"/>
  <c r="B765" i="3"/>
  <c r="F765" i="3"/>
  <c r="K765" i="3"/>
  <c r="B766" i="11" l="1"/>
  <c r="K766" i="11"/>
  <c r="F766" i="11"/>
  <c r="A767" i="12"/>
  <c r="A767" i="13"/>
  <c r="A767" i="11"/>
  <c r="L767" i="6"/>
  <c r="B766" i="12"/>
  <c r="K766" i="12"/>
  <c r="F766" i="12"/>
  <c r="K766" i="13"/>
  <c r="B766" i="13"/>
  <c r="F766" i="13"/>
  <c r="A767" i="3"/>
  <c r="C767" i="6"/>
  <c r="B768" i="6" s="1"/>
  <c r="A768" i="6" s="1"/>
  <c r="N768" i="6" s="1"/>
  <c r="D767" i="6"/>
  <c r="F766" i="3"/>
  <c r="B766" i="3"/>
  <c r="K766" i="3"/>
  <c r="K767" i="11" l="1"/>
  <c r="F767" i="11"/>
  <c r="B767" i="11"/>
  <c r="F767" i="12"/>
  <c r="B767" i="12"/>
  <c r="K767" i="12"/>
  <c r="A768" i="13"/>
  <c r="A768" i="11"/>
  <c r="A768" i="12"/>
  <c r="L768" i="6"/>
  <c r="F767" i="13"/>
  <c r="K767" i="13"/>
  <c r="B767" i="13"/>
  <c r="A768" i="3"/>
  <c r="C768" i="6"/>
  <c r="B769" i="6" s="1"/>
  <c r="A769" i="6" s="1"/>
  <c r="N769" i="6" s="1"/>
  <c r="D768" i="6"/>
  <c r="F767" i="3"/>
  <c r="B767" i="3"/>
  <c r="K767" i="3"/>
  <c r="F768" i="13" l="1"/>
  <c r="K768" i="13"/>
  <c r="B768" i="13"/>
  <c r="K768" i="12"/>
  <c r="B768" i="12"/>
  <c r="F768" i="12"/>
  <c r="A769" i="13"/>
  <c r="A769" i="12"/>
  <c r="L769" i="6"/>
  <c r="A769" i="11"/>
  <c r="B768" i="11"/>
  <c r="K768" i="11"/>
  <c r="F768" i="11"/>
  <c r="A769" i="3"/>
  <c r="D769" i="6"/>
  <c r="C769" i="6"/>
  <c r="B770" i="6" s="1"/>
  <c r="A770" i="6" s="1"/>
  <c r="N770" i="6" s="1"/>
  <c r="F768" i="3"/>
  <c r="K768" i="3"/>
  <c r="B768" i="3"/>
  <c r="F769" i="11" l="1"/>
  <c r="B769" i="11"/>
  <c r="K769" i="11"/>
  <c r="K769" i="13"/>
  <c r="B769" i="13"/>
  <c r="F769" i="13"/>
  <c r="A770" i="13"/>
  <c r="A770" i="12"/>
  <c r="A770" i="11"/>
  <c r="L770" i="6"/>
  <c r="F769" i="12"/>
  <c r="K769" i="12"/>
  <c r="B769" i="12"/>
  <c r="A770" i="3"/>
  <c r="C770" i="6"/>
  <c r="B771" i="6" s="1"/>
  <c r="A771" i="6" s="1"/>
  <c r="N771" i="6" s="1"/>
  <c r="D770" i="6"/>
  <c r="F769" i="3"/>
  <c r="B769" i="3"/>
  <c r="K769" i="3"/>
  <c r="K770" i="13" l="1"/>
  <c r="F770" i="13"/>
  <c r="B770" i="13"/>
  <c r="F770" i="11"/>
  <c r="B770" i="11"/>
  <c r="K770" i="11"/>
  <c r="A771" i="13"/>
  <c r="A771" i="12"/>
  <c r="A771" i="11"/>
  <c r="L771" i="6"/>
  <c r="B770" i="12"/>
  <c r="K770" i="12"/>
  <c r="F770" i="12"/>
  <c r="A771" i="3"/>
  <c r="C771" i="6"/>
  <c r="B772" i="6" s="1"/>
  <c r="A772" i="6" s="1"/>
  <c r="N772" i="6" s="1"/>
  <c r="D771" i="6"/>
  <c r="B770" i="3"/>
  <c r="F770" i="3"/>
  <c r="K770" i="3"/>
  <c r="A772" i="13" l="1"/>
  <c r="A772" i="11"/>
  <c r="A772" i="12"/>
  <c r="L772" i="6"/>
  <c r="K771" i="13"/>
  <c r="F771" i="13"/>
  <c r="B771" i="13"/>
  <c r="K771" i="11"/>
  <c r="B771" i="11"/>
  <c r="F771" i="11"/>
  <c r="F771" i="12"/>
  <c r="K771" i="12"/>
  <c r="B771" i="12"/>
  <c r="A772" i="3"/>
  <c r="D772" i="6"/>
  <c r="C772" i="6"/>
  <c r="B773" i="6" s="1"/>
  <c r="A773" i="6" s="1"/>
  <c r="N773" i="6" s="1"/>
  <c r="B771" i="3"/>
  <c r="F771" i="3"/>
  <c r="K771" i="3"/>
  <c r="B772" i="12" l="1"/>
  <c r="F772" i="12"/>
  <c r="K772" i="12"/>
  <c r="B772" i="11"/>
  <c r="F772" i="11"/>
  <c r="K772" i="11"/>
  <c r="K772" i="13"/>
  <c r="F772" i="13"/>
  <c r="B772" i="13"/>
  <c r="A773" i="13"/>
  <c r="A773" i="12"/>
  <c r="A773" i="11"/>
  <c r="L773" i="6"/>
  <c r="A773" i="3"/>
  <c r="D773" i="6"/>
  <c r="C773" i="6"/>
  <c r="B774" i="6" s="1"/>
  <c r="A774" i="6" s="1"/>
  <c r="N774" i="6" s="1"/>
  <c r="B772" i="3"/>
  <c r="F772" i="3"/>
  <c r="K772" i="3"/>
  <c r="K773" i="11" l="1"/>
  <c r="F773" i="11"/>
  <c r="B773" i="11"/>
  <c r="K773" i="12"/>
  <c r="B773" i="12"/>
  <c r="F773" i="12"/>
  <c r="F773" i="13"/>
  <c r="K773" i="13"/>
  <c r="B773" i="13"/>
  <c r="A774" i="12"/>
  <c r="A774" i="13"/>
  <c r="A774" i="11"/>
  <c r="L774" i="6"/>
  <c r="A774" i="3"/>
  <c r="C774" i="6"/>
  <c r="B775" i="6" s="1"/>
  <c r="A775" i="6" s="1"/>
  <c r="N775" i="6" s="1"/>
  <c r="D774" i="6"/>
  <c r="B773" i="3"/>
  <c r="F773" i="3"/>
  <c r="K773" i="3"/>
  <c r="F774" i="13" l="1"/>
  <c r="K774" i="13"/>
  <c r="B774" i="13"/>
  <c r="A775" i="13"/>
  <c r="A775" i="12"/>
  <c r="A775" i="11"/>
  <c r="L775" i="6"/>
  <c r="B774" i="11"/>
  <c r="K774" i="11"/>
  <c r="F774" i="11"/>
  <c r="K774" i="12"/>
  <c r="F774" i="12"/>
  <c r="B774" i="12"/>
  <c r="A775" i="3"/>
  <c r="C775" i="6"/>
  <c r="B776" i="6" s="1"/>
  <c r="A776" i="6" s="1"/>
  <c r="N776" i="6" s="1"/>
  <c r="D775" i="6"/>
  <c r="B774" i="3"/>
  <c r="F774" i="3"/>
  <c r="K774" i="3"/>
  <c r="A776" i="13" l="1"/>
  <c r="A776" i="12"/>
  <c r="A776" i="11"/>
  <c r="L776" i="6"/>
  <c r="F775" i="12"/>
  <c r="B775" i="12"/>
  <c r="K775" i="12"/>
  <c r="B775" i="11"/>
  <c r="K775" i="11"/>
  <c r="F775" i="11"/>
  <c r="B775" i="13"/>
  <c r="F775" i="13"/>
  <c r="K775" i="13"/>
  <c r="A776" i="3"/>
  <c r="C776" i="6"/>
  <c r="B777" i="6" s="1"/>
  <c r="A777" i="6" s="1"/>
  <c r="N777" i="6" s="1"/>
  <c r="D776" i="6"/>
  <c r="F775" i="3"/>
  <c r="B775" i="3"/>
  <c r="K775" i="3"/>
  <c r="A777" i="13" l="1"/>
  <c r="A777" i="12"/>
  <c r="A777" i="11"/>
  <c r="L777" i="6"/>
  <c r="K776" i="12"/>
  <c r="F776" i="12"/>
  <c r="B776" i="12"/>
  <c r="B776" i="11"/>
  <c r="K776" i="11"/>
  <c r="F776" i="11"/>
  <c r="K776" i="13"/>
  <c r="B776" i="13"/>
  <c r="F776" i="13"/>
  <c r="A777" i="3"/>
  <c r="C777" i="6"/>
  <c r="B778" i="6" s="1"/>
  <c r="A778" i="6" s="1"/>
  <c r="N778" i="6" s="1"/>
  <c r="D777" i="6"/>
  <c r="B776" i="3"/>
  <c r="F776" i="3"/>
  <c r="K776" i="3"/>
  <c r="A778" i="12" l="1"/>
  <c r="A778" i="13"/>
  <c r="A778" i="11"/>
  <c r="L778" i="6"/>
  <c r="K777" i="11"/>
  <c r="B777" i="11"/>
  <c r="F777" i="11"/>
  <c r="F777" i="12"/>
  <c r="B777" i="12"/>
  <c r="K777" i="12"/>
  <c r="F777" i="13"/>
  <c r="K777" i="13"/>
  <c r="B777" i="13"/>
  <c r="A778" i="3"/>
  <c r="D778" i="6"/>
  <c r="C778" i="6"/>
  <c r="B779" i="6" s="1"/>
  <c r="A779" i="6" s="1"/>
  <c r="N779" i="6" s="1"/>
  <c r="K777" i="3"/>
  <c r="F777" i="3"/>
  <c r="B777" i="3"/>
  <c r="B778" i="13" l="1"/>
  <c r="K778" i="13"/>
  <c r="F778" i="13"/>
  <c r="K778" i="11"/>
  <c r="B778" i="11"/>
  <c r="F778" i="11"/>
  <c r="B778" i="12"/>
  <c r="F778" i="12"/>
  <c r="K778" i="12"/>
  <c r="A779" i="13"/>
  <c r="A779" i="12"/>
  <c r="A779" i="11"/>
  <c r="L779" i="6"/>
  <c r="A779" i="3"/>
  <c r="C779" i="6"/>
  <c r="B780" i="6" s="1"/>
  <c r="A780" i="6" s="1"/>
  <c r="N780" i="6" s="1"/>
  <c r="D779" i="6"/>
  <c r="K778" i="3"/>
  <c r="F778" i="3"/>
  <c r="B778" i="3"/>
  <c r="A780" i="13" l="1"/>
  <c r="A780" i="12"/>
  <c r="A780" i="11"/>
  <c r="L780" i="6"/>
  <c r="F779" i="12"/>
  <c r="B779" i="12"/>
  <c r="K779" i="12"/>
  <c r="K779" i="13"/>
  <c r="F779" i="13"/>
  <c r="B779" i="13"/>
  <c r="F779" i="11"/>
  <c r="K779" i="11"/>
  <c r="B779" i="11"/>
  <c r="A780" i="3"/>
  <c r="C780" i="6"/>
  <c r="B781" i="6" s="1"/>
  <c r="A781" i="6" s="1"/>
  <c r="N781" i="6" s="1"/>
  <c r="D780" i="6"/>
  <c r="F779" i="3"/>
  <c r="K779" i="3"/>
  <c r="B779" i="3"/>
  <c r="F780" i="12" l="1"/>
  <c r="K780" i="12"/>
  <c r="B780" i="12"/>
  <c r="A781" i="13"/>
  <c r="A781" i="11"/>
  <c r="A781" i="12"/>
  <c r="L781" i="6"/>
  <c r="F780" i="13"/>
  <c r="K780" i="13"/>
  <c r="B780" i="13"/>
  <c r="B780" i="11"/>
  <c r="K780" i="11"/>
  <c r="F780" i="11"/>
  <c r="A781" i="3"/>
  <c r="D781" i="6"/>
  <c r="C781" i="6"/>
  <c r="B782" i="6" s="1"/>
  <c r="A782" i="6" s="1"/>
  <c r="N782" i="6" s="1"/>
  <c r="K780" i="3"/>
  <c r="F780" i="3"/>
  <c r="B780" i="3"/>
  <c r="B781" i="11" l="1"/>
  <c r="K781" i="11"/>
  <c r="F781" i="11"/>
  <c r="K781" i="13"/>
  <c r="B781" i="13"/>
  <c r="F781" i="13"/>
  <c r="K781" i="12"/>
  <c r="B781" i="12"/>
  <c r="F781" i="12"/>
  <c r="A782" i="13"/>
  <c r="A782" i="12"/>
  <c r="A782" i="11"/>
  <c r="L782" i="6"/>
  <c r="A782" i="3"/>
  <c r="C782" i="6"/>
  <c r="B783" i="6" s="1"/>
  <c r="A783" i="6" s="1"/>
  <c r="N783" i="6" s="1"/>
  <c r="D782" i="6"/>
  <c r="K781" i="3"/>
  <c r="F781" i="3"/>
  <c r="B781" i="3"/>
  <c r="K782" i="11" l="1"/>
  <c r="F782" i="11"/>
  <c r="B782" i="11"/>
  <c r="B782" i="13"/>
  <c r="F782" i="13"/>
  <c r="K782" i="13"/>
  <c r="A783" i="13"/>
  <c r="A783" i="12"/>
  <c r="L783" i="6"/>
  <c r="A783" i="11"/>
  <c r="F782" i="12"/>
  <c r="B782" i="12"/>
  <c r="K782" i="12"/>
  <c r="A783" i="3"/>
  <c r="C783" i="6"/>
  <c r="B784" i="6" s="1"/>
  <c r="A784" i="6" s="1"/>
  <c r="N784" i="6" s="1"/>
  <c r="D783" i="6"/>
  <c r="F782" i="3"/>
  <c r="K782" i="3"/>
  <c r="B782" i="3"/>
  <c r="A784" i="13" l="1"/>
  <c r="A784" i="12"/>
  <c r="A784" i="11"/>
  <c r="L784" i="6"/>
  <c r="F783" i="13"/>
  <c r="B783" i="13"/>
  <c r="K783" i="13"/>
  <c r="B783" i="11"/>
  <c r="F783" i="11"/>
  <c r="K783" i="11"/>
  <c r="F783" i="12"/>
  <c r="B783" i="12"/>
  <c r="K783" i="12"/>
  <c r="A784" i="3"/>
  <c r="D784" i="6"/>
  <c r="C784" i="6"/>
  <c r="B785" i="6" s="1"/>
  <c r="A785" i="6" s="1"/>
  <c r="N785" i="6" s="1"/>
  <c r="K783" i="3"/>
  <c r="F783" i="3"/>
  <c r="B783" i="3"/>
  <c r="K784" i="12" l="1"/>
  <c r="B784" i="12"/>
  <c r="F784" i="12"/>
  <c r="K784" i="11"/>
  <c r="B784" i="11"/>
  <c r="F784" i="11"/>
  <c r="B784" i="13"/>
  <c r="K784" i="13"/>
  <c r="F784" i="13"/>
  <c r="A785" i="13"/>
  <c r="A785" i="11"/>
  <c r="A785" i="12"/>
  <c r="L785" i="6"/>
  <c r="A785" i="3"/>
  <c r="D785" i="6"/>
  <c r="C785" i="6"/>
  <c r="B786" i="6" s="1"/>
  <c r="A786" i="6" s="1"/>
  <c r="N786" i="6" s="1"/>
  <c r="B784" i="3"/>
  <c r="F784" i="3"/>
  <c r="K784" i="3"/>
  <c r="B785" i="13" l="1"/>
  <c r="K785" i="13"/>
  <c r="F785" i="13"/>
  <c r="F785" i="12"/>
  <c r="K785" i="12"/>
  <c r="B785" i="12"/>
  <c r="B785" i="11"/>
  <c r="K785" i="11"/>
  <c r="F785" i="11"/>
  <c r="A786" i="13"/>
  <c r="A786" i="12"/>
  <c r="A786" i="11"/>
  <c r="L786" i="6"/>
  <c r="A786" i="3"/>
  <c r="D786" i="6"/>
  <c r="C786" i="6"/>
  <c r="B787" i="6" s="1"/>
  <c r="A787" i="6" s="1"/>
  <c r="N787" i="6" s="1"/>
  <c r="B785" i="3"/>
  <c r="F785" i="3"/>
  <c r="K785" i="3"/>
  <c r="B786" i="12" l="1"/>
  <c r="F786" i="12"/>
  <c r="K786" i="12"/>
  <c r="B786" i="13"/>
  <c r="F786" i="13"/>
  <c r="K786" i="13"/>
  <c r="K786" i="11"/>
  <c r="B786" i="11"/>
  <c r="F786" i="11"/>
  <c r="A787" i="13"/>
  <c r="A787" i="11"/>
  <c r="A787" i="12"/>
  <c r="L787" i="6"/>
  <c r="A787" i="3"/>
  <c r="C787" i="6"/>
  <c r="B788" i="6" s="1"/>
  <c r="A788" i="6" s="1"/>
  <c r="N788" i="6" s="1"/>
  <c r="D787" i="6"/>
  <c r="K786" i="3"/>
  <c r="F786" i="3"/>
  <c r="B786" i="3"/>
  <c r="F787" i="13" l="1"/>
  <c r="K787" i="13"/>
  <c r="B787" i="13"/>
  <c r="F787" i="12"/>
  <c r="B787" i="12"/>
  <c r="K787" i="12"/>
  <c r="K787" i="11"/>
  <c r="F787" i="11"/>
  <c r="B787" i="11"/>
  <c r="A788" i="13"/>
  <c r="A788" i="12"/>
  <c r="A788" i="11"/>
  <c r="L788" i="6"/>
  <c r="A788" i="3"/>
  <c r="C788" i="6"/>
  <c r="B789" i="6" s="1"/>
  <c r="A789" i="6" s="1"/>
  <c r="N789" i="6" s="1"/>
  <c r="D788" i="6"/>
  <c r="K787" i="3"/>
  <c r="B787" i="3"/>
  <c r="F787" i="3"/>
  <c r="B788" i="11" l="1"/>
  <c r="K788" i="11"/>
  <c r="F788" i="11"/>
  <c r="B788" i="12"/>
  <c r="K788" i="12"/>
  <c r="F788" i="12"/>
  <c r="K788" i="13"/>
  <c r="B788" i="13"/>
  <c r="F788" i="13"/>
  <c r="A789" i="13"/>
  <c r="A789" i="12"/>
  <c r="A789" i="11"/>
  <c r="L789" i="6"/>
  <c r="A789" i="3"/>
  <c r="D789" i="6"/>
  <c r="C789" i="6"/>
  <c r="B790" i="6" s="1"/>
  <c r="A790" i="6" s="1"/>
  <c r="N790" i="6" s="1"/>
  <c r="B788" i="3"/>
  <c r="F788" i="3"/>
  <c r="K788" i="3"/>
  <c r="K789" i="13" l="1"/>
  <c r="B789" i="13"/>
  <c r="F789" i="13"/>
  <c r="B789" i="11"/>
  <c r="F789" i="11"/>
  <c r="K789" i="11"/>
  <c r="K789" i="12"/>
  <c r="B789" i="12"/>
  <c r="F789" i="12"/>
  <c r="A790" i="13"/>
  <c r="A790" i="11"/>
  <c r="A790" i="12"/>
  <c r="L790" i="6"/>
  <c r="A790" i="3"/>
  <c r="C790" i="6"/>
  <c r="B791" i="6" s="1"/>
  <c r="A791" i="6" s="1"/>
  <c r="N791" i="6" s="1"/>
  <c r="D790" i="6"/>
  <c r="B789" i="3"/>
  <c r="F789" i="3"/>
  <c r="K789" i="3"/>
  <c r="A791" i="13" l="1"/>
  <c r="A791" i="12"/>
  <c r="A791" i="11"/>
  <c r="L791" i="6"/>
  <c r="K790" i="13"/>
  <c r="F790" i="13"/>
  <c r="B790" i="13"/>
  <c r="K790" i="12"/>
  <c r="F790" i="12"/>
  <c r="B790" i="12"/>
  <c r="F790" i="11"/>
  <c r="K790" i="11"/>
  <c r="B790" i="11"/>
  <c r="A791" i="3"/>
  <c r="C791" i="6"/>
  <c r="B792" i="6" s="1"/>
  <c r="A792" i="6" s="1"/>
  <c r="N792" i="6" s="1"/>
  <c r="D791" i="6"/>
  <c r="F790" i="3"/>
  <c r="K790" i="3"/>
  <c r="B790" i="3"/>
  <c r="F791" i="12" l="1"/>
  <c r="B791" i="12"/>
  <c r="K791" i="12"/>
  <c r="A792" i="13"/>
  <c r="A792" i="12"/>
  <c r="A792" i="11"/>
  <c r="L792" i="6"/>
  <c r="K791" i="13"/>
  <c r="B791" i="13"/>
  <c r="F791" i="13"/>
  <c r="K791" i="11"/>
  <c r="B791" i="11"/>
  <c r="F791" i="11"/>
  <c r="A792" i="3"/>
  <c r="D792" i="6"/>
  <c r="C792" i="6"/>
  <c r="B793" i="6" s="1"/>
  <c r="A793" i="6" s="1"/>
  <c r="N793" i="6" s="1"/>
  <c r="B791" i="3"/>
  <c r="F791" i="3"/>
  <c r="K791" i="3"/>
  <c r="K792" i="12" l="1"/>
  <c r="B792" i="12"/>
  <c r="F792" i="12"/>
  <c r="B792" i="11"/>
  <c r="F792" i="11"/>
  <c r="K792" i="11"/>
  <c r="B792" i="13"/>
  <c r="K792" i="13"/>
  <c r="F792" i="13"/>
  <c r="A793" i="13"/>
  <c r="A793" i="12"/>
  <c r="A793" i="11"/>
  <c r="L793" i="6"/>
  <c r="A793" i="3"/>
  <c r="C793" i="6"/>
  <c r="B794" i="6" s="1"/>
  <c r="A794" i="6" s="1"/>
  <c r="N794" i="6" s="1"/>
  <c r="D793" i="6"/>
  <c r="F792" i="3"/>
  <c r="K792" i="3"/>
  <c r="B792" i="3"/>
  <c r="A794" i="13" l="1"/>
  <c r="A794" i="12"/>
  <c r="L794" i="6"/>
  <c r="A794" i="11"/>
  <c r="B793" i="13"/>
  <c r="K793" i="13"/>
  <c r="F793" i="13"/>
  <c r="B793" i="11"/>
  <c r="F793" i="11"/>
  <c r="K793" i="11"/>
  <c r="F793" i="12"/>
  <c r="B793" i="12"/>
  <c r="K793" i="12"/>
  <c r="A794" i="3"/>
  <c r="D794" i="6"/>
  <c r="C794" i="6"/>
  <c r="B795" i="6" s="1"/>
  <c r="A795" i="6" s="1"/>
  <c r="N795" i="6" s="1"/>
  <c r="F793" i="3"/>
  <c r="B793" i="3"/>
  <c r="K793" i="3"/>
  <c r="F794" i="11" l="1"/>
  <c r="K794" i="11"/>
  <c r="B794" i="11"/>
  <c r="B794" i="12"/>
  <c r="F794" i="12"/>
  <c r="K794" i="12"/>
  <c r="B794" i="13"/>
  <c r="F794" i="13"/>
  <c r="K794" i="13"/>
  <c r="A795" i="13"/>
  <c r="A795" i="12"/>
  <c r="A795" i="11"/>
  <c r="L795" i="6"/>
  <c r="A795" i="3"/>
  <c r="C795" i="6"/>
  <c r="B796" i="6" s="1"/>
  <c r="A796" i="6" s="1"/>
  <c r="N796" i="6" s="1"/>
  <c r="D795" i="6"/>
  <c r="B794" i="3"/>
  <c r="F794" i="3"/>
  <c r="K794" i="3"/>
  <c r="A796" i="12" l="1"/>
  <c r="A796" i="13"/>
  <c r="A796" i="11"/>
  <c r="L796" i="6"/>
  <c r="F795" i="13"/>
  <c r="K795" i="13"/>
  <c r="B795" i="13"/>
  <c r="K795" i="11"/>
  <c r="F795" i="11"/>
  <c r="B795" i="11"/>
  <c r="F795" i="12"/>
  <c r="B795" i="12"/>
  <c r="K795" i="12"/>
  <c r="A796" i="3"/>
  <c r="C796" i="6"/>
  <c r="B797" i="6" s="1"/>
  <c r="A797" i="6" s="1"/>
  <c r="N797" i="6" s="1"/>
  <c r="D796" i="6"/>
  <c r="B795" i="3"/>
  <c r="F795" i="3"/>
  <c r="K795" i="3"/>
  <c r="A797" i="13" l="1"/>
  <c r="A797" i="11"/>
  <c r="A797" i="12"/>
  <c r="L797" i="6"/>
  <c r="K796" i="13"/>
  <c r="B796" i="13"/>
  <c r="F796" i="13"/>
  <c r="F796" i="12"/>
  <c r="K796" i="12"/>
  <c r="B796" i="12"/>
  <c r="K796" i="11"/>
  <c r="F796" i="11"/>
  <c r="B796" i="11"/>
  <c r="A797" i="3"/>
  <c r="D797" i="6"/>
  <c r="C797" i="6"/>
  <c r="B798" i="6" s="1"/>
  <c r="A798" i="6" s="1"/>
  <c r="N798" i="6" s="1"/>
  <c r="B796" i="3"/>
  <c r="F796" i="3"/>
  <c r="K796" i="3"/>
  <c r="K797" i="11" l="1"/>
  <c r="F797" i="11"/>
  <c r="B797" i="11"/>
  <c r="F797" i="13"/>
  <c r="B797" i="13"/>
  <c r="K797" i="13"/>
  <c r="K797" i="12"/>
  <c r="B797" i="12"/>
  <c r="F797" i="12"/>
  <c r="A798" i="13"/>
  <c r="A798" i="12"/>
  <c r="A798" i="11"/>
  <c r="L798" i="6"/>
  <c r="A798" i="3"/>
  <c r="C798" i="6"/>
  <c r="B799" i="6" s="1"/>
  <c r="A799" i="6" s="1"/>
  <c r="N799" i="6" s="1"/>
  <c r="D798" i="6"/>
  <c r="B797" i="3"/>
  <c r="F797" i="3"/>
  <c r="K797" i="3"/>
  <c r="A799" i="13" l="1"/>
  <c r="A799" i="12"/>
  <c r="L799" i="6"/>
  <c r="A799" i="11"/>
  <c r="B798" i="13"/>
  <c r="K798" i="13"/>
  <c r="F798" i="13"/>
  <c r="K798" i="11"/>
  <c r="B798" i="11"/>
  <c r="F798" i="11"/>
  <c r="K798" i="12"/>
  <c r="F798" i="12"/>
  <c r="B798" i="12"/>
  <c r="A799" i="3"/>
  <c r="C799" i="6"/>
  <c r="B800" i="6" s="1"/>
  <c r="A800" i="6" s="1"/>
  <c r="N800" i="6" s="1"/>
  <c r="D799" i="6"/>
  <c r="F798" i="3"/>
  <c r="K798" i="3"/>
  <c r="B798" i="3"/>
  <c r="F799" i="11" l="1"/>
  <c r="B799" i="11"/>
  <c r="K799" i="11"/>
  <c r="F799" i="12"/>
  <c r="B799" i="12"/>
  <c r="K799" i="12"/>
  <c r="A800" i="13"/>
  <c r="A800" i="12"/>
  <c r="A800" i="11"/>
  <c r="L800" i="6"/>
  <c r="K799" i="13"/>
  <c r="F799" i="13"/>
  <c r="B799" i="13"/>
  <c r="A800" i="3"/>
  <c r="C800" i="6"/>
  <c r="B801" i="6" s="1"/>
  <c r="A801" i="6" s="1"/>
  <c r="N801" i="6" s="1"/>
  <c r="D800" i="6"/>
  <c r="F799" i="3"/>
  <c r="K799" i="3"/>
  <c r="B799" i="3"/>
  <c r="F800" i="13" l="1"/>
  <c r="K800" i="13"/>
  <c r="B800" i="13"/>
  <c r="B800" i="11"/>
  <c r="K800" i="11"/>
  <c r="F800" i="11"/>
  <c r="A801" i="13"/>
  <c r="A801" i="12"/>
  <c r="A801" i="11"/>
  <c r="L801" i="6"/>
  <c r="F800" i="12"/>
  <c r="K800" i="12"/>
  <c r="B800" i="12"/>
  <c r="A801" i="3"/>
  <c r="D801" i="6"/>
  <c r="C801" i="6"/>
  <c r="B802" i="6" s="1"/>
  <c r="A802" i="6" s="1"/>
  <c r="N802" i="6" s="1"/>
  <c r="K800" i="3"/>
  <c r="F800" i="3"/>
  <c r="B800" i="3"/>
  <c r="F801" i="13" l="1"/>
  <c r="B801" i="13"/>
  <c r="K801" i="13"/>
  <c r="K801" i="11"/>
  <c r="B801" i="11"/>
  <c r="F801" i="11"/>
  <c r="A802" i="13"/>
  <c r="A802" i="12"/>
  <c r="A802" i="11"/>
  <c r="L802" i="6"/>
  <c r="K801" i="12"/>
  <c r="F801" i="12"/>
  <c r="B801" i="12"/>
  <c r="A802" i="3"/>
  <c r="C802" i="6"/>
  <c r="B803" i="6" s="1"/>
  <c r="A803" i="6" s="1"/>
  <c r="N803" i="6" s="1"/>
  <c r="D802" i="6"/>
  <c r="F801" i="3"/>
  <c r="K801" i="3"/>
  <c r="B801" i="3"/>
  <c r="K802" i="13" l="1"/>
  <c r="F802" i="13"/>
  <c r="B802" i="13"/>
  <c r="B802" i="11"/>
  <c r="K802" i="11"/>
  <c r="F802" i="11"/>
  <c r="A803" i="13"/>
  <c r="A803" i="12"/>
  <c r="A803" i="11"/>
  <c r="L803" i="6"/>
  <c r="K802" i="12"/>
  <c r="F802" i="12"/>
  <c r="B802" i="12"/>
  <c r="A803" i="3"/>
  <c r="D803" i="6"/>
  <c r="C803" i="6"/>
  <c r="B804" i="6" s="1"/>
  <c r="A804" i="6" s="1"/>
  <c r="N804" i="6" s="1"/>
  <c r="F802" i="3"/>
  <c r="B802" i="3"/>
  <c r="K802" i="3"/>
  <c r="F803" i="13" l="1"/>
  <c r="K803" i="13"/>
  <c r="B803" i="13"/>
  <c r="B803" i="11"/>
  <c r="F803" i="11"/>
  <c r="K803" i="11"/>
  <c r="A804" i="13"/>
  <c r="A804" i="12"/>
  <c r="L804" i="6"/>
  <c r="A804" i="11"/>
  <c r="B803" i="12"/>
  <c r="K803" i="12"/>
  <c r="F803" i="12"/>
  <c r="A804" i="3"/>
  <c r="C804" i="6"/>
  <c r="B805" i="6" s="1"/>
  <c r="A805" i="6" s="1"/>
  <c r="N805" i="6" s="1"/>
  <c r="D804" i="6"/>
  <c r="B803" i="3"/>
  <c r="F803" i="3"/>
  <c r="K803" i="3"/>
  <c r="F804" i="13" l="1"/>
  <c r="B804" i="13"/>
  <c r="K804" i="13"/>
  <c r="A805" i="13"/>
  <c r="A805" i="12"/>
  <c r="A805" i="11"/>
  <c r="L805" i="6"/>
  <c r="B804" i="11"/>
  <c r="K804" i="11"/>
  <c r="F804" i="11"/>
  <c r="B804" i="12"/>
  <c r="F804" i="12"/>
  <c r="K804" i="12"/>
  <c r="A805" i="3"/>
  <c r="D805" i="6"/>
  <c r="C805" i="6"/>
  <c r="B806" i="6" s="1"/>
  <c r="A806" i="6" s="1"/>
  <c r="N806" i="6" s="1"/>
  <c r="B804" i="3"/>
  <c r="F804" i="3"/>
  <c r="K804" i="3"/>
  <c r="K805" i="13" l="1"/>
  <c r="F805" i="13"/>
  <c r="B805" i="13"/>
  <c r="K805" i="11"/>
  <c r="F805" i="11"/>
  <c r="B805" i="11"/>
  <c r="F805" i="12"/>
  <c r="B805" i="12"/>
  <c r="K805" i="12"/>
  <c r="A806" i="13"/>
  <c r="A806" i="11"/>
  <c r="A806" i="12"/>
  <c r="L806" i="6"/>
  <c r="A806" i="3"/>
  <c r="C806" i="6"/>
  <c r="B807" i="6" s="1"/>
  <c r="A807" i="6" s="1"/>
  <c r="N807" i="6" s="1"/>
  <c r="D806" i="6"/>
  <c r="B805" i="3"/>
  <c r="F805" i="3"/>
  <c r="K805" i="3"/>
  <c r="F806" i="11" l="1"/>
  <c r="K806" i="11"/>
  <c r="B806" i="11"/>
  <c r="F806" i="13"/>
  <c r="K806" i="13"/>
  <c r="B806" i="13"/>
  <c r="A807" i="13"/>
  <c r="A807" i="12"/>
  <c r="A807" i="11"/>
  <c r="L807" i="6"/>
  <c r="K806" i="12"/>
  <c r="F806" i="12"/>
  <c r="B806" i="12"/>
  <c r="A807" i="3"/>
  <c r="C807" i="6"/>
  <c r="B808" i="6" s="1"/>
  <c r="A808" i="6" s="1"/>
  <c r="N808" i="6" s="1"/>
  <c r="D807" i="6"/>
  <c r="B806" i="3"/>
  <c r="F806" i="3"/>
  <c r="K806" i="3"/>
  <c r="A808" i="13" l="1"/>
  <c r="A808" i="12"/>
  <c r="A808" i="11"/>
  <c r="L808" i="6"/>
  <c r="K807" i="13"/>
  <c r="F807" i="13"/>
  <c r="B807" i="13"/>
  <c r="F807" i="11"/>
  <c r="K807" i="11"/>
  <c r="B807" i="11"/>
  <c r="K807" i="12"/>
  <c r="F807" i="12"/>
  <c r="B807" i="12"/>
  <c r="A808" i="3"/>
  <c r="D808" i="6"/>
  <c r="C808" i="6"/>
  <c r="B809" i="6" s="1"/>
  <c r="A809" i="6" s="1"/>
  <c r="N809" i="6" s="1"/>
  <c r="B807" i="3"/>
  <c r="F807" i="3"/>
  <c r="K807" i="3"/>
  <c r="B808" i="12" l="1"/>
  <c r="F808" i="12"/>
  <c r="K808" i="12"/>
  <c r="K808" i="11"/>
  <c r="F808" i="11"/>
  <c r="B808" i="11"/>
  <c r="K808" i="13"/>
  <c r="F808" i="13"/>
  <c r="B808" i="13"/>
  <c r="A809" i="13"/>
  <c r="A809" i="12"/>
  <c r="A809" i="11"/>
  <c r="L809" i="6"/>
  <c r="A809" i="3"/>
  <c r="D809" i="6"/>
  <c r="C809" i="6"/>
  <c r="B810" i="6" s="1"/>
  <c r="A810" i="6" s="1"/>
  <c r="N810" i="6" s="1"/>
  <c r="B808" i="3"/>
  <c r="F808" i="3"/>
  <c r="K808" i="3"/>
  <c r="K809" i="11" l="1"/>
  <c r="F809" i="11"/>
  <c r="B809" i="11"/>
  <c r="F809" i="13"/>
  <c r="B809" i="13"/>
  <c r="K809" i="13"/>
  <c r="F809" i="12"/>
  <c r="B809" i="12"/>
  <c r="K809" i="12"/>
  <c r="A810" i="13"/>
  <c r="A810" i="11"/>
  <c r="L810" i="6"/>
  <c r="A810" i="12"/>
  <c r="A810" i="3"/>
  <c r="D810" i="6"/>
  <c r="C810" i="6"/>
  <c r="B811" i="6" s="1"/>
  <c r="A811" i="6" s="1"/>
  <c r="N811" i="6" s="1"/>
  <c r="K809" i="3"/>
  <c r="F809" i="3"/>
  <c r="B809" i="3"/>
  <c r="K810" i="11" l="1"/>
  <c r="B810" i="11"/>
  <c r="F810" i="11"/>
  <c r="B810" i="13"/>
  <c r="K810" i="13"/>
  <c r="F810" i="13"/>
  <c r="K810" i="12"/>
  <c r="B810" i="12"/>
  <c r="F810" i="12"/>
  <c r="A811" i="13"/>
  <c r="A811" i="12"/>
  <c r="A811" i="11"/>
  <c r="L811" i="6"/>
  <c r="A811" i="3"/>
  <c r="C811" i="6"/>
  <c r="B812" i="6" s="1"/>
  <c r="A812" i="6" s="1"/>
  <c r="N812" i="6" s="1"/>
  <c r="D811" i="6"/>
  <c r="B810" i="3"/>
  <c r="F810" i="3"/>
  <c r="K810" i="3"/>
  <c r="F811" i="13" l="1"/>
  <c r="B811" i="13"/>
  <c r="K811" i="13"/>
  <c r="A812" i="13"/>
  <c r="A812" i="12"/>
  <c r="A812" i="11"/>
  <c r="L812" i="6"/>
  <c r="K811" i="11"/>
  <c r="B811" i="11"/>
  <c r="F811" i="11"/>
  <c r="B811" i="12"/>
  <c r="F811" i="12"/>
  <c r="K811" i="12"/>
  <c r="A812" i="3"/>
  <c r="C812" i="6"/>
  <c r="B813" i="6" s="1"/>
  <c r="A813" i="6" s="1"/>
  <c r="N813" i="6" s="1"/>
  <c r="D812" i="6"/>
  <c r="B811" i="3"/>
  <c r="K811" i="3"/>
  <c r="F811" i="3"/>
  <c r="K812" i="11" l="1"/>
  <c r="F812" i="11"/>
  <c r="B812" i="11"/>
  <c r="A813" i="13"/>
  <c r="A813" i="12"/>
  <c r="A813" i="11"/>
  <c r="L813" i="6"/>
  <c r="F812" i="13"/>
  <c r="K812" i="13"/>
  <c r="B812" i="13"/>
  <c r="B812" i="12"/>
  <c r="K812" i="12"/>
  <c r="F812" i="12"/>
  <c r="A813" i="3"/>
  <c r="D813" i="6"/>
  <c r="C813" i="6"/>
  <c r="B814" i="6" s="1"/>
  <c r="A814" i="6" s="1"/>
  <c r="N814" i="6" s="1"/>
  <c r="F812" i="3"/>
  <c r="B812" i="3"/>
  <c r="K812" i="3"/>
  <c r="B813" i="12" l="1"/>
  <c r="K813" i="12"/>
  <c r="F813" i="12"/>
  <c r="B813" i="11"/>
  <c r="F813" i="11"/>
  <c r="K813" i="11"/>
  <c r="F813" i="13"/>
  <c r="K813" i="13"/>
  <c r="B813" i="13"/>
  <c r="A814" i="13"/>
  <c r="A814" i="12"/>
  <c r="A814" i="11"/>
  <c r="L814" i="6"/>
  <c r="A814" i="3"/>
  <c r="C814" i="6"/>
  <c r="B815" i="6" s="1"/>
  <c r="A815" i="6" s="1"/>
  <c r="N815" i="6" s="1"/>
  <c r="D814" i="6"/>
  <c r="B813" i="3"/>
  <c r="F813" i="3"/>
  <c r="K813" i="3"/>
  <c r="F814" i="13" l="1"/>
  <c r="K814" i="13"/>
  <c r="B814" i="13"/>
  <c r="K814" i="11"/>
  <c r="B814" i="11"/>
  <c r="F814" i="11"/>
  <c r="A815" i="13"/>
  <c r="A815" i="12"/>
  <c r="A815" i="11"/>
  <c r="L815" i="6"/>
  <c r="B814" i="12"/>
  <c r="F814" i="12"/>
  <c r="K814" i="12"/>
  <c r="A815" i="3"/>
  <c r="D815" i="6"/>
  <c r="C815" i="6"/>
  <c r="B816" i="6" s="1"/>
  <c r="A816" i="6" s="1"/>
  <c r="N816" i="6" s="1"/>
  <c r="F814" i="3"/>
  <c r="K814" i="3"/>
  <c r="B814" i="3"/>
  <c r="K815" i="13" l="1"/>
  <c r="B815" i="13"/>
  <c r="F815" i="13"/>
  <c r="K815" i="11"/>
  <c r="F815" i="11"/>
  <c r="B815" i="11"/>
  <c r="A816" i="13"/>
  <c r="A816" i="12"/>
  <c r="A816" i="11"/>
  <c r="L816" i="6"/>
  <c r="K815" i="12"/>
  <c r="B815" i="12"/>
  <c r="F815" i="12"/>
  <c r="A816" i="3"/>
  <c r="D816" i="6"/>
  <c r="C816" i="6"/>
  <c r="B817" i="6" s="1"/>
  <c r="A817" i="6" s="1"/>
  <c r="N817" i="6" s="1"/>
  <c r="B815" i="3"/>
  <c r="K815" i="3"/>
  <c r="F815" i="3"/>
  <c r="K816" i="13" l="1"/>
  <c r="B816" i="13"/>
  <c r="F816" i="13"/>
  <c r="B816" i="11"/>
  <c r="K816" i="11"/>
  <c r="F816" i="11"/>
  <c r="A817" i="13"/>
  <c r="A817" i="12"/>
  <c r="A817" i="11"/>
  <c r="L817" i="6"/>
  <c r="B816" i="12"/>
  <c r="K816" i="12"/>
  <c r="F816" i="12"/>
  <c r="A817" i="3"/>
  <c r="D817" i="6"/>
  <c r="C817" i="6"/>
  <c r="B818" i="6" s="1"/>
  <c r="A818" i="6" s="1"/>
  <c r="N818" i="6" s="1"/>
  <c r="B816" i="3"/>
  <c r="F816" i="3"/>
  <c r="K816" i="3"/>
  <c r="K817" i="11" l="1"/>
  <c r="B817" i="11"/>
  <c r="F817" i="11"/>
  <c r="A818" i="13"/>
  <c r="A818" i="12"/>
  <c r="A818" i="11"/>
  <c r="L818" i="6"/>
  <c r="K817" i="12"/>
  <c r="F817" i="12"/>
  <c r="B817" i="12"/>
  <c r="K817" i="13"/>
  <c r="F817" i="13"/>
  <c r="B817" i="13"/>
  <c r="A818" i="3"/>
  <c r="C818" i="6"/>
  <c r="B819" i="6" s="1"/>
  <c r="A819" i="6" s="1"/>
  <c r="N819" i="6" s="1"/>
  <c r="D818" i="6"/>
  <c r="F817" i="3"/>
  <c r="K817" i="3"/>
  <c r="B817" i="3"/>
  <c r="A819" i="13" l="1"/>
  <c r="A819" i="11"/>
  <c r="L819" i="6"/>
  <c r="A819" i="12"/>
  <c r="F818" i="12"/>
  <c r="B818" i="12"/>
  <c r="K818" i="12"/>
  <c r="K818" i="11"/>
  <c r="F818" i="11"/>
  <c r="B818" i="11"/>
  <c r="F818" i="13"/>
  <c r="B818" i="13"/>
  <c r="K818" i="13"/>
  <c r="A819" i="3"/>
  <c r="C819" i="6"/>
  <c r="B820" i="6" s="1"/>
  <c r="A820" i="6" s="1"/>
  <c r="N820" i="6" s="1"/>
  <c r="D819" i="6"/>
  <c r="B818" i="3"/>
  <c r="F818" i="3"/>
  <c r="K818" i="3"/>
  <c r="K819" i="12" l="1"/>
  <c r="B819" i="12"/>
  <c r="F819" i="12"/>
  <c r="F819" i="11"/>
  <c r="B819" i="11"/>
  <c r="K819" i="11"/>
  <c r="A820" i="13"/>
  <c r="A820" i="12"/>
  <c r="L820" i="6"/>
  <c r="A820" i="11"/>
  <c r="B819" i="13"/>
  <c r="K819" i="13"/>
  <c r="F819" i="13"/>
  <c r="A820" i="3"/>
  <c r="C820" i="6"/>
  <c r="B821" i="6" s="1"/>
  <c r="A821" i="6" s="1"/>
  <c r="N821" i="6" s="1"/>
  <c r="D820" i="6"/>
  <c r="F819" i="3"/>
  <c r="B819" i="3"/>
  <c r="K819" i="3"/>
  <c r="A821" i="13" l="1"/>
  <c r="A821" i="11"/>
  <c r="A821" i="12"/>
  <c r="L821" i="6"/>
  <c r="B820" i="11"/>
  <c r="F820" i="11"/>
  <c r="K820" i="11"/>
  <c r="K820" i="13"/>
  <c r="F820" i="13"/>
  <c r="B820" i="13"/>
  <c r="K820" i="12"/>
  <c r="F820" i="12"/>
  <c r="B820" i="12"/>
  <c r="A821" i="3"/>
  <c r="D821" i="6"/>
  <c r="C821" i="6"/>
  <c r="B822" i="6" s="1"/>
  <c r="A822" i="6" s="1"/>
  <c r="N822" i="6" s="1"/>
  <c r="B820" i="3"/>
  <c r="F820" i="3"/>
  <c r="K820" i="3"/>
  <c r="B821" i="11" l="1"/>
  <c r="F821" i="11"/>
  <c r="K821" i="11"/>
  <c r="F821" i="12"/>
  <c r="B821" i="12"/>
  <c r="K821" i="12"/>
  <c r="K821" i="13"/>
  <c r="F821" i="13"/>
  <c r="B821" i="13"/>
  <c r="A822" i="13"/>
  <c r="A822" i="12"/>
  <c r="A822" i="11"/>
  <c r="L822" i="6"/>
  <c r="A822" i="3"/>
  <c r="D822" i="6"/>
  <c r="C822" i="6"/>
  <c r="B823" i="6" s="1"/>
  <c r="A823" i="6" s="1"/>
  <c r="N823" i="6" s="1"/>
  <c r="B821" i="3"/>
  <c r="F821" i="3"/>
  <c r="K821" i="3"/>
  <c r="B822" i="13" l="1"/>
  <c r="K822" i="13"/>
  <c r="F822" i="13"/>
  <c r="K822" i="11"/>
  <c r="F822" i="11"/>
  <c r="B822" i="11"/>
  <c r="K822" i="12"/>
  <c r="F822" i="12"/>
  <c r="B822" i="12"/>
  <c r="A823" i="13"/>
  <c r="A823" i="12"/>
  <c r="A823" i="11"/>
  <c r="L823" i="6"/>
  <c r="A823" i="3"/>
  <c r="C823" i="6"/>
  <c r="B824" i="6" s="1"/>
  <c r="A824" i="6" s="1"/>
  <c r="N824" i="6" s="1"/>
  <c r="D823" i="6"/>
  <c r="B822" i="3"/>
  <c r="F822" i="3"/>
  <c r="K822" i="3"/>
  <c r="F823" i="11" l="1"/>
  <c r="K823" i="11"/>
  <c r="B823" i="11"/>
  <c r="B823" i="13"/>
  <c r="F823" i="13"/>
  <c r="K823" i="13"/>
  <c r="A824" i="13"/>
  <c r="A824" i="12"/>
  <c r="A824" i="11"/>
  <c r="L824" i="6"/>
  <c r="F823" i="12"/>
  <c r="B823" i="12"/>
  <c r="K823" i="12"/>
  <c r="A824" i="3"/>
  <c r="C824" i="6"/>
  <c r="B825" i="6" s="1"/>
  <c r="A825" i="6" s="1"/>
  <c r="N825" i="6" s="1"/>
  <c r="D824" i="6"/>
  <c r="B823" i="3"/>
  <c r="F823" i="3"/>
  <c r="K823" i="3"/>
  <c r="A825" i="13" l="1"/>
  <c r="A825" i="12"/>
  <c r="L825" i="6"/>
  <c r="A825" i="11"/>
  <c r="F824" i="13"/>
  <c r="B824" i="13"/>
  <c r="K824" i="13"/>
  <c r="B824" i="11"/>
  <c r="K824" i="11"/>
  <c r="F824" i="11"/>
  <c r="F824" i="12"/>
  <c r="K824" i="12"/>
  <c r="B824" i="12"/>
  <c r="A825" i="3"/>
  <c r="D825" i="6"/>
  <c r="C825" i="6"/>
  <c r="B826" i="6" s="1"/>
  <c r="A826" i="6" s="1"/>
  <c r="N826" i="6" s="1"/>
  <c r="F824" i="3"/>
  <c r="K824" i="3"/>
  <c r="B824" i="3"/>
  <c r="K825" i="12" l="1"/>
  <c r="F825" i="12"/>
  <c r="B825" i="12"/>
  <c r="F825" i="11"/>
  <c r="B825" i="11"/>
  <c r="K825" i="11"/>
  <c r="K825" i="13"/>
  <c r="B825" i="13"/>
  <c r="F825" i="13"/>
  <c r="A826" i="13"/>
  <c r="A826" i="11"/>
  <c r="A826" i="12"/>
  <c r="L826" i="6"/>
  <c r="A826" i="3"/>
  <c r="D826" i="6"/>
  <c r="C826" i="6"/>
  <c r="B827" i="6" s="1"/>
  <c r="A827" i="6" s="1"/>
  <c r="N827" i="6" s="1"/>
  <c r="K825" i="3"/>
  <c r="F825" i="3"/>
  <c r="B825" i="3"/>
  <c r="B826" i="11" l="1"/>
  <c r="F826" i="11"/>
  <c r="K826" i="11"/>
  <c r="K826" i="13"/>
  <c r="B826" i="13"/>
  <c r="F826" i="13"/>
  <c r="K826" i="12"/>
  <c r="B826" i="12"/>
  <c r="F826" i="12"/>
  <c r="A827" i="13"/>
  <c r="A827" i="12"/>
  <c r="L827" i="6"/>
  <c r="A827" i="11"/>
  <c r="A827" i="3"/>
  <c r="C827" i="6"/>
  <c r="B828" i="6" s="1"/>
  <c r="A828" i="6" s="1"/>
  <c r="N828" i="6" s="1"/>
  <c r="D827" i="6"/>
  <c r="B826" i="3"/>
  <c r="F826" i="3"/>
  <c r="K826" i="3"/>
  <c r="K827" i="12" l="1"/>
  <c r="F827" i="12"/>
  <c r="B827" i="12"/>
  <c r="A828" i="13"/>
  <c r="A828" i="11"/>
  <c r="L828" i="6"/>
  <c r="A828" i="12"/>
  <c r="F827" i="11"/>
  <c r="B827" i="11"/>
  <c r="K827" i="11"/>
  <c r="B827" i="13"/>
  <c r="K827" i="13"/>
  <c r="F827" i="13"/>
  <c r="A828" i="3"/>
  <c r="C828" i="6"/>
  <c r="B829" i="6" s="1"/>
  <c r="A829" i="6" s="1"/>
  <c r="N829" i="6" s="1"/>
  <c r="D828" i="6"/>
  <c r="B827" i="3"/>
  <c r="K827" i="3"/>
  <c r="F827" i="3"/>
  <c r="A829" i="13" l="1"/>
  <c r="A829" i="12"/>
  <c r="A829" i="11"/>
  <c r="L829" i="6"/>
  <c r="K828" i="12"/>
  <c r="F828" i="12"/>
  <c r="B828" i="12"/>
  <c r="K828" i="11"/>
  <c r="F828" i="11"/>
  <c r="B828" i="11"/>
  <c r="B828" i="13"/>
  <c r="K828" i="13"/>
  <c r="F828" i="13"/>
  <c r="A829" i="3"/>
  <c r="D829" i="6"/>
  <c r="C829" i="6"/>
  <c r="B830" i="6" s="1"/>
  <c r="A830" i="6" s="1"/>
  <c r="N830" i="6" s="1"/>
  <c r="K828" i="3"/>
  <c r="F828" i="3"/>
  <c r="B828" i="3"/>
  <c r="F829" i="12" l="1"/>
  <c r="K829" i="12"/>
  <c r="B829" i="12"/>
  <c r="F829" i="11"/>
  <c r="K829" i="11"/>
  <c r="B829" i="11"/>
  <c r="K829" i="13"/>
  <c r="F829" i="13"/>
  <c r="B829" i="13"/>
  <c r="A830" i="13"/>
  <c r="A830" i="11"/>
  <c r="A830" i="12"/>
  <c r="L830" i="6"/>
  <c r="A830" i="3"/>
  <c r="C830" i="6"/>
  <c r="B831" i="6" s="1"/>
  <c r="A831" i="6" s="1"/>
  <c r="N831" i="6" s="1"/>
  <c r="D830" i="6"/>
  <c r="B829" i="3"/>
  <c r="F829" i="3"/>
  <c r="K829" i="3"/>
  <c r="B830" i="11" l="1"/>
  <c r="K830" i="11"/>
  <c r="F830" i="11"/>
  <c r="B830" i="13"/>
  <c r="F830" i="13"/>
  <c r="K830" i="13"/>
  <c r="A831" i="13"/>
  <c r="A831" i="12"/>
  <c r="A831" i="11"/>
  <c r="L831" i="6"/>
  <c r="F830" i="12"/>
  <c r="K830" i="12"/>
  <c r="B830" i="12"/>
  <c r="A831" i="3"/>
  <c r="C831" i="6"/>
  <c r="B832" i="6" s="1"/>
  <c r="A832" i="6" s="1"/>
  <c r="N832" i="6" s="1"/>
  <c r="D831" i="6"/>
  <c r="F830" i="3"/>
  <c r="B830" i="3"/>
  <c r="K830" i="3"/>
  <c r="A832" i="13" l="1"/>
  <c r="A832" i="12"/>
  <c r="A832" i="11"/>
  <c r="L832" i="6"/>
  <c r="B831" i="13"/>
  <c r="K831" i="13"/>
  <c r="F831" i="13"/>
  <c r="K831" i="11"/>
  <c r="F831" i="11"/>
  <c r="B831" i="11"/>
  <c r="F831" i="12"/>
  <c r="K831" i="12"/>
  <c r="B831" i="12"/>
  <c r="A832" i="3"/>
  <c r="D832" i="6"/>
  <c r="C832" i="6"/>
  <c r="B833" i="6" s="1"/>
  <c r="A833" i="6" s="1"/>
  <c r="N833" i="6" s="1"/>
  <c r="F831" i="3"/>
  <c r="B831" i="3"/>
  <c r="K831" i="3"/>
  <c r="F832" i="12" l="1"/>
  <c r="B832" i="12"/>
  <c r="K832" i="12"/>
  <c r="K832" i="11"/>
  <c r="F832" i="11"/>
  <c r="B832" i="11"/>
  <c r="F832" i="13"/>
  <c r="K832" i="13"/>
  <c r="B832" i="13"/>
  <c r="A833" i="13"/>
  <c r="A833" i="12"/>
  <c r="A833" i="11"/>
  <c r="L833" i="6"/>
  <c r="A833" i="3"/>
  <c r="D833" i="6"/>
  <c r="C833" i="6"/>
  <c r="B834" i="6" s="1"/>
  <c r="A834" i="6" s="1"/>
  <c r="N834" i="6" s="1"/>
  <c r="F832" i="3"/>
  <c r="B832" i="3"/>
  <c r="K832" i="3"/>
  <c r="B833" i="12" l="1"/>
  <c r="F833" i="12"/>
  <c r="K833" i="12"/>
  <c r="K833" i="13"/>
  <c r="F833" i="13"/>
  <c r="B833" i="13"/>
  <c r="K833" i="11"/>
  <c r="B833" i="11"/>
  <c r="F833" i="11"/>
  <c r="A834" i="13"/>
  <c r="A834" i="12"/>
  <c r="A834" i="11"/>
  <c r="L834" i="6"/>
  <c r="A834" i="3"/>
  <c r="D834" i="6"/>
  <c r="C834" i="6"/>
  <c r="B835" i="6" s="1"/>
  <c r="A835" i="6" s="1"/>
  <c r="N835" i="6" s="1"/>
  <c r="B833" i="3"/>
  <c r="F833" i="3"/>
  <c r="K833" i="3"/>
  <c r="K834" i="12" l="1"/>
  <c r="B834" i="12"/>
  <c r="F834" i="12"/>
  <c r="K834" i="13"/>
  <c r="F834" i="13"/>
  <c r="B834" i="13"/>
  <c r="B834" i="11"/>
  <c r="F834" i="11"/>
  <c r="K834" i="11"/>
  <c r="A835" i="13"/>
  <c r="A835" i="12"/>
  <c r="A835" i="11"/>
  <c r="L835" i="6"/>
  <c r="A835" i="3"/>
  <c r="C835" i="6"/>
  <c r="B836" i="6" s="1"/>
  <c r="A836" i="6" s="1"/>
  <c r="N836" i="6" s="1"/>
  <c r="D835" i="6"/>
  <c r="F834" i="3"/>
  <c r="B834" i="3"/>
  <c r="K834" i="3"/>
  <c r="F835" i="11" l="1"/>
  <c r="B835" i="11"/>
  <c r="K835" i="11"/>
  <c r="F835" i="12"/>
  <c r="K835" i="12"/>
  <c r="B835" i="12"/>
  <c r="K835" i="13"/>
  <c r="F835" i="13"/>
  <c r="B835" i="13"/>
  <c r="A836" i="13"/>
  <c r="A836" i="12"/>
  <c r="A836" i="11"/>
  <c r="L836" i="6"/>
  <c r="A836" i="3"/>
  <c r="C836" i="6"/>
  <c r="B837" i="6" s="1"/>
  <c r="A837" i="6" s="1"/>
  <c r="N837" i="6" s="1"/>
  <c r="D836" i="6"/>
  <c r="F835" i="3"/>
  <c r="B835" i="3"/>
  <c r="K835" i="3"/>
  <c r="A837" i="13" l="1"/>
  <c r="A837" i="12"/>
  <c r="L837" i="6"/>
  <c r="A837" i="11"/>
  <c r="F836" i="11"/>
  <c r="K836" i="11"/>
  <c r="B836" i="11"/>
  <c r="F836" i="12"/>
  <c r="K836" i="12"/>
  <c r="B836" i="12"/>
  <c r="F836" i="13"/>
  <c r="K836" i="13"/>
  <c r="B836" i="13"/>
  <c r="A837" i="3"/>
  <c r="C837" i="6"/>
  <c r="B838" i="6" s="1"/>
  <c r="A838" i="6" s="1"/>
  <c r="N838" i="6" s="1"/>
  <c r="D837" i="6"/>
  <c r="B836" i="3"/>
  <c r="F836" i="3"/>
  <c r="K836" i="3"/>
  <c r="A838" i="13" l="1"/>
  <c r="A838" i="12"/>
  <c r="A838" i="11"/>
  <c r="L838" i="6"/>
  <c r="K837" i="11"/>
  <c r="B837" i="11"/>
  <c r="F837" i="11"/>
  <c r="B837" i="12"/>
  <c r="F837" i="12"/>
  <c r="K837" i="12"/>
  <c r="B837" i="13"/>
  <c r="F837" i="13"/>
  <c r="K837" i="13"/>
  <c r="A838" i="3"/>
  <c r="D838" i="6"/>
  <c r="C838" i="6"/>
  <c r="B839" i="6" s="1"/>
  <c r="A839" i="6" s="1"/>
  <c r="N839" i="6" s="1"/>
  <c r="F837" i="3"/>
  <c r="B837" i="3"/>
  <c r="K837" i="3"/>
  <c r="K838" i="12" l="1"/>
  <c r="F838" i="12"/>
  <c r="B838" i="12"/>
  <c r="B838" i="11"/>
  <c r="F838" i="11"/>
  <c r="K838" i="11"/>
  <c r="B838" i="13"/>
  <c r="F838" i="13"/>
  <c r="K838" i="13"/>
  <c r="A839" i="13"/>
  <c r="A839" i="12"/>
  <c r="A839" i="11"/>
  <c r="L839" i="6"/>
  <c r="A839" i="3"/>
  <c r="D839" i="6"/>
  <c r="C839" i="6"/>
  <c r="B840" i="6" s="1"/>
  <c r="A840" i="6" s="1"/>
  <c r="N840" i="6" s="1"/>
  <c r="F838" i="3"/>
  <c r="K838" i="3"/>
  <c r="B838" i="3"/>
  <c r="F839" i="13" l="1"/>
  <c r="B839" i="13"/>
  <c r="K839" i="13"/>
  <c r="K839" i="12"/>
  <c r="F839" i="12"/>
  <c r="B839" i="12"/>
  <c r="F839" i="11"/>
  <c r="B839" i="11"/>
  <c r="K839" i="11"/>
  <c r="A840" i="13"/>
  <c r="A840" i="12"/>
  <c r="A840" i="11"/>
  <c r="L840" i="6"/>
  <c r="A840" i="3"/>
  <c r="C840" i="6"/>
  <c r="B841" i="6" s="1"/>
  <c r="A841" i="6" s="1"/>
  <c r="N841" i="6" s="1"/>
  <c r="D840" i="6"/>
  <c r="F839" i="3"/>
  <c r="B839" i="3"/>
  <c r="K839" i="3"/>
  <c r="B840" i="13" l="1"/>
  <c r="F840" i="13"/>
  <c r="K840" i="13"/>
  <c r="A841" i="13"/>
  <c r="A841" i="12"/>
  <c r="A841" i="11"/>
  <c r="L841" i="6"/>
  <c r="F840" i="11"/>
  <c r="B840" i="11"/>
  <c r="K840" i="11"/>
  <c r="K840" i="12"/>
  <c r="F840" i="12"/>
  <c r="B840" i="12"/>
  <c r="A841" i="3"/>
  <c r="C841" i="6"/>
  <c r="B842" i="6" s="1"/>
  <c r="A842" i="6" s="1"/>
  <c r="N842" i="6" s="1"/>
  <c r="D841" i="6"/>
  <c r="F840" i="3"/>
  <c r="K840" i="3"/>
  <c r="B840" i="3"/>
  <c r="F841" i="12" l="1"/>
  <c r="B841" i="12"/>
  <c r="K841" i="12"/>
  <c r="A842" i="13"/>
  <c r="A842" i="12"/>
  <c r="A842" i="11"/>
  <c r="L842" i="6"/>
  <c r="K841" i="11"/>
  <c r="B841" i="11"/>
  <c r="F841" i="11"/>
  <c r="B841" i="13"/>
  <c r="F841" i="13"/>
  <c r="K841" i="13"/>
  <c r="A842" i="3"/>
  <c r="C842" i="6"/>
  <c r="B843" i="6" s="1"/>
  <c r="A843" i="6" s="1"/>
  <c r="N843" i="6" s="1"/>
  <c r="D842" i="6"/>
  <c r="K841" i="3"/>
  <c r="F841" i="3"/>
  <c r="B841" i="3"/>
  <c r="B842" i="12" l="1"/>
  <c r="K842" i="12"/>
  <c r="F842" i="12"/>
  <c r="A843" i="13"/>
  <c r="A843" i="11"/>
  <c r="A843" i="12"/>
  <c r="L843" i="6"/>
  <c r="F842" i="11"/>
  <c r="B842" i="11"/>
  <c r="K842" i="11"/>
  <c r="B842" i="13"/>
  <c r="F842" i="13"/>
  <c r="K842" i="13"/>
  <c r="A843" i="3"/>
  <c r="C843" i="6"/>
  <c r="B844" i="6" s="1"/>
  <c r="A844" i="6" s="1"/>
  <c r="N844" i="6" s="1"/>
  <c r="D843" i="6"/>
  <c r="K842" i="3"/>
  <c r="F842" i="3"/>
  <c r="B842" i="3"/>
  <c r="F843" i="11" l="1"/>
  <c r="K843" i="11"/>
  <c r="B843" i="11"/>
  <c r="A844" i="13"/>
  <c r="A844" i="12"/>
  <c r="A844" i="11"/>
  <c r="L844" i="6"/>
  <c r="K843" i="12"/>
  <c r="B843" i="12"/>
  <c r="F843" i="12"/>
  <c r="F843" i="13"/>
  <c r="K843" i="13"/>
  <c r="B843" i="13"/>
  <c r="A844" i="3"/>
  <c r="D844" i="6"/>
  <c r="C844" i="6"/>
  <c r="B845" i="6" s="1"/>
  <c r="A845" i="6" s="1"/>
  <c r="N845" i="6" s="1"/>
  <c r="B843" i="3"/>
  <c r="F843" i="3"/>
  <c r="K843" i="3"/>
  <c r="F844" i="12" l="1"/>
  <c r="K844" i="12"/>
  <c r="B844" i="12"/>
  <c r="K844" i="13"/>
  <c r="B844" i="13"/>
  <c r="F844" i="13"/>
  <c r="K844" i="11"/>
  <c r="F844" i="11"/>
  <c r="B844" i="11"/>
  <c r="A845" i="13"/>
  <c r="A845" i="12"/>
  <c r="A845" i="11"/>
  <c r="L845" i="6"/>
  <c r="A845" i="3"/>
  <c r="D845" i="6"/>
  <c r="C845" i="6"/>
  <c r="B846" i="6" s="1"/>
  <c r="A846" i="6" s="1"/>
  <c r="N846" i="6" s="1"/>
  <c r="F844" i="3"/>
  <c r="K844" i="3"/>
  <c r="B844" i="3"/>
  <c r="K845" i="13" l="1"/>
  <c r="F845" i="13"/>
  <c r="B845" i="13"/>
  <c r="B845" i="12"/>
  <c r="K845" i="12"/>
  <c r="F845" i="12"/>
  <c r="B845" i="11"/>
  <c r="K845" i="11"/>
  <c r="F845" i="11"/>
  <c r="A846" i="13"/>
  <c r="A846" i="12"/>
  <c r="A846" i="11"/>
  <c r="L846" i="6"/>
  <c r="A846" i="3"/>
  <c r="D846" i="6"/>
  <c r="C846" i="6"/>
  <c r="B847" i="6" s="1"/>
  <c r="A847" i="6" s="1"/>
  <c r="N847" i="6" s="1"/>
  <c r="F845" i="3"/>
  <c r="K845" i="3"/>
  <c r="B845" i="3"/>
  <c r="F846" i="13" l="1"/>
  <c r="K846" i="13"/>
  <c r="B846" i="13"/>
  <c r="B846" i="12"/>
  <c r="K846" i="12"/>
  <c r="F846" i="12"/>
  <c r="K846" i="11"/>
  <c r="F846" i="11"/>
  <c r="B846" i="11"/>
  <c r="A847" i="13"/>
  <c r="A847" i="12"/>
  <c r="A847" i="11"/>
  <c r="L847" i="6"/>
  <c r="A847" i="3"/>
  <c r="C847" i="6"/>
  <c r="B848" i="6" s="1"/>
  <c r="A848" i="6" s="1"/>
  <c r="N848" i="6" s="1"/>
  <c r="D847" i="6"/>
  <c r="K846" i="3"/>
  <c r="F846" i="3"/>
  <c r="B846" i="3"/>
  <c r="A848" i="13" l="1"/>
  <c r="A848" i="12"/>
  <c r="A848" i="11"/>
  <c r="L848" i="6"/>
  <c r="K847" i="11"/>
  <c r="F847" i="11"/>
  <c r="B847" i="11"/>
  <c r="K847" i="13"/>
  <c r="B847" i="13"/>
  <c r="F847" i="13"/>
  <c r="K847" i="12"/>
  <c r="F847" i="12"/>
  <c r="B847" i="12"/>
  <c r="A848" i="3"/>
  <c r="C848" i="6"/>
  <c r="B849" i="6" s="1"/>
  <c r="A849" i="6" s="1"/>
  <c r="N849" i="6" s="1"/>
  <c r="D848" i="6"/>
  <c r="B847" i="3"/>
  <c r="F847" i="3"/>
  <c r="K847" i="3"/>
  <c r="A849" i="12" l="1"/>
  <c r="A849" i="11"/>
  <c r="L849" i="6"/>
  <c r="A849" i="13"/>
  <c r="K848" i="11"/>
  <c r="B848" i="11"/>
  <c r="F848" i="11"/>
  <c r="B848" i="12"/>
  <c r="F848" i="12"/>
  <c r="K848" i="12"/>
  <c r="B848" i="13"/>
  <c r="K848" i="13"/>
  <c r="F848" i="13"/>
  <c r="A849" i="3"/>
  <c r="C849" i="6"/>
  <c r="B850" i="6" s="1"/>
  <c r="A850" i="6" s="1"/>
  <c r="N850" i="6" s="1"/>
  <c r="D849" i="6"/>
  <c r="F848" i="3"/>
  <c r="B848" i="3"/>
  <c r="K848" i="3"/>
  <c r="A850" i="13" l="1"/>
  <c r="A850" i="12"/>
  <c r="A850" i="11"/>
  <c r="L850" i="6"/>
  <c r="K849" i="11"/>
  <c r="F849" i="11"/>
  <c r="B849" i="11"/>
  <c r="B849" i="12"/>
  <c r="K849" i="12"/>
  <c r="F849" i="12"/>
  <c r="K849" i="13"/>
  <c r="B849" i="13"/>
  <c r="F849" i="13"/>
  <c r="A850" i="3"/>
  <c r="D850" i="6"/>
  <c r="C850" i="6"/>
  <c r="B851" i="6" s="1"/>
  <c r="A851" i="6" s="1"/>
  <c r="N851" i="6" s="1"/>
  <c r="B849" i="3"/>
  <c r="F849" i="3"/>
  <c r="K849" i="3"/>
  <c r="K850" i="11" l="1"/>
  <c r="F850" i="11"/>
  <c r="B850" i="11"/>
  <c r="K850" i="12"/>
  <c r="F850" i="12"/>
  <c r="B850" i="12"/>
  <c r="K850" i="13"/>
  <c r="B850" i="13"/>
  <c r="F850" i="13"/>
  <c r="A851" i="13"/>
  <c r="A851" i="12"/>
  <c r="A851" i="11"/>
  <c r="L851" i="6"/>
  <c r="A851" i="3"/>
  <c r="D851" i="6"/>
  <c r="C851" i="6"/>
  <c r="B852" i="6" s="1"/>
  <c r="A852" i="6" s="1"/>
  <c r="N852" i="6" s="1"/>
  <c r="F850" i="3"/>
  <c r="B850" i="3"/>
  <c r="K850" i="3"/>
  <c r="F851" i="13" l="1"/>
  <c r="K851" i="13"/>
  <c r="B851" i="13"/>
  <c r="K851" i="12"/>
  <c r="F851" i="12"/>
  <c r="B851" i="12"/>
  <c r="B851" i="11"/>
  <c r="F851" i="11"/>
  <c r="K851" i="11"/>
  <c r="A852" i="13"/>
  <c r="A852" i="12"/>
  <c r="A852" i="11"/>
  <c r="L852" i="6"/>
  <c r="A852" i="3"/>
  <c r="C852" i="6"/>
  <c r="B853" i="6" s="1"/>
  <c r="A853" i="6" s="1"/>
  <c r="N853" i="6" s="1"/>
  <c r="D852" i="6"/>
  <c r="F851" i="3"/>
  <c r="K851" i="3"/>
  <c r="B851" i="3"/>
  <c r="K852" i="13" l="1"/>
  <c r="F852" i="13"/>
  <c r="B852" i="13"/>
  <c r="B852" i="11"/>
  <c r="K852" i="11"/>
  <c r="F852" i="11"/>
  <c r="A853" i="13"/>
  <c r="A853" i="12"/>
  <c r="A853" i="11"/>
  <c r="L853" i="6"/>
  <c r="K852" i="12"/>
  <c r="F852" i="12"/>
  <c r="B852" i="12"/>
  <c r="A853" i="3"/>
  <c r="D853" i="6"/>
  <c r="C853" i="6"/>
  <c r="B854" i="6" s="1"/>
  <c r="A854" i="6" s="1"/>
  <c r="N854" i="6" s="1"/>
  <c r="F852" i="3"/>
  <c r="B852" i="3"/>
  <c r="K852" i="3"/>
  <c r="K853" i="13" l="1"/>
  <c r="B853" i="13"/>
  <c r="F853" i="13"/>
  <c r="B853" i="11"/>
  <c r="F853" i="11"/>
  <c r="K853" i="11"/>
  <c r="A854" i="13"/>
  <c r="A854" i="12"/>
  <c r="A854" i="11"/>
  <c r="L854" i="6"/>
  <c r="B853" i="12"/>
  <c r="F853" i="12"/>
  <c r="K853" i="12"/>
  <c r="A854" i="3"/>
  <c r="C854" i="6"/>
  <c r="B855" i="6" s="1"/>
  <c r="A855" i="6" s="1"/>
  <c r="N855" i="6" s="1"/>
  <c r="D854" i="6"/>
  <c r="B853" i="3"/>
  <c r="F853" i="3"/>
  <c r="K853" i="3"/>
  <c r="A855" i="13" l="1"/>
  <c r="A855" i="12"/>
  <c r="A855" i="11"/>
  <c r="L855" i="6"/>
  <c r="K854" i="11"/>
  <c r="F854" i="11"/>
  <c r="B854" i="11"/>
  <c r="F854" i="13"/>
  <c r="B854" i="13"/>
  <c r="K854" i="13"/>
  <c r="F854" i="12"/>
  <c r="B854" i="12"/>
  <c r="K854" i="12"/>
  <c r="A855" i="3"/>
  <c r="D855" i="6"/>
  <c r="C855" i="6"/>
  <c r="B856" i="6" s="1"/>
  <c r="A856" i="6" s="1"/>
  <c r="N856" i="6" s="1"/>
  <c r="F854" i="3"/>
  <c r="K854" i="3"/>
  <c r="B854" i="3"/>
  <c r="F855" i="12" l="1"/>
  <c r="K855" i="12"/>
  <c r="B855" i="12"/>
  <c r="F855" i="11"/>
  <c r="K855" i="11"/>
  <c r="B855" i="11"/>
  <c r="K855" i="13"/>
  <c r="F855" i="13"/>
  <c r="B855" i="13"/>
  <c r="A856" i="13"/>
  <c r="A856" i="12"/>
  <c r="A856" i="11"/>
  <c r="L856" i="6"/>
  <c r="A856" i="3"/>
  <c r="C856" i="6"/>
  <c r="B857" i="6" s="1"/>
  <c r="A857" i="6" s="1"/>
  <c r="N857" i="6" s="1"/>
  <c r="D856" i="6"/>
  <c r="B855" i="3"/>
  <c r="F855" i="3"/>
  <c r="K855" i="3"/>
  <c r="K856" i="11" l="1"/>
  <c r="F856" i="11"/>
  <c r="B856" i="11"/>
  <c r="K856" i="12"/>
  <c r="F856" i="12"/>
  <c r="B856" i="12"/>
  <c r="K856" i="13"/>
  <c r="F856" i="13"/>
  <c r="B856" i="13"/>
  <c r="A857" i="13"/>
  <c r="A857" i="12"/>
  <c r="L857" i="6"/>
  <c r="A857" i="11"/>
  <c r="A857" i="3"/>
  <c r="D857" i="6"/>
  <c r="C857" i="6"/>
  <c r="B858" i="6" s="1"/>
  <c r="A858" i="6" s="1"/>
  <c r="N858" i="6" s="1"/>
  <c r="B856" i="3"/>
  <c r="F856" i="3"/>
  <c r="K856" i="3"/>
  <c r="F857" i="13" l="1"/>
  <c r="B857" i="13"/>
  <c r="K857" i="13"/>
  <c r="F857" i="11"/>
  <c r="K857" i="11"/>
  <c r="B857" i="11"/>
  <c r="B857" i="12"/>
  <c r="K857" i="12"/>
  <c r="F857" i="12"/>
  <c r="A858" i="13"/>
  <c r="A858" i="12"/>
  <c r="A858" i="11"/>
  <c r="L858" i="6"/>
  <c r="A858" i="3"/>
  <c r="D858" i="6"/>
  <c r="C858" i="6"/>
  <c r="B859" i="6" s="1"/>
  <c r="A859" i="6" s="1"/>
  <c r="N859" i="6" s="1"/>
  <c r="K857" i="3"/>
  <c r="F857" i="3"/>
  <c r="B857" i="3"/>
  <c r="B858" i="11" l="1"/>
  <c r="K858" i="11"/>
  <c r="F858" i="11"/>
  <c r="B858" i="13"/>
  <c r="K858" i="13"/>
  <c r="F858" i="13"/>
  <c r="B858" i="12"/>
  <c r="F858" i="12"/>
  <c r="K858" i="12"/>
  <c r="A859" i="13"/>
  <c r="A859" i="12"/>
  <c r="A859" i="11"/>
  <c r="L859" i="6"/>
  <c r="A859" i="3"/>
  <c r="D859" i="6"/>
  <c r="C859" i="6"/>
  <c r="B860" i="6" s="1"/>
  <c r="A860" i="6" s="1"/>
  <c r="N860" i="6" s="1"/>
  <c r="F858" i="3"/>
  <c r="B858" i="3"/>
  <c r="K858" i="3"/>
  <c r="F859" i="11" l="1"/>
  <c r="B859" i="11"/>
  <c r="K859" i="11"/>
  <c r="F859" i="13"/>
  <c r="K859" i="13"/>
  <c r="B859" i="13"/>
  <c r="B859" i="12"/>
  <c r="K859" i="12"/>
  <c r="F859" i="12"/>
  <c r="A860" i="13"/>
  <c r="A860" i="12"/>
  <c r="A860" i="11"/>
  <c r="L860" i="6"/>
  <c r="A860" i="3"/>
  <c r="C860" i="6"/>
  <c r="B861" i="6" s="1"/>
  <c r="A861" i="6" s="1"/>
  <c r="N861" i="6" s="1"/>
  <c r="D860" i="6"/>
  <c r="B859" i="3"/>
  <c r="K859" i="3"/>
  <c r="F859" i="3"/>
  <c r="A861" i="13" l="1"/>
  <c r="A861" i="12"/>
  <c r="A861" i="11"/>
  <c r="L861" i="6"/>
  <c r="B860" i="13"/>
  <c r="K860" i="13"/>
  <c r="F860" i="13"/>
  <c r="B860" i="11"/>
  <c r="K860" i="11"/>
  <c r="F860" i="11"/>
  <c r="K860" i="12"/>
  <c r="B860" i="12"/>
  <c r="F860" i="12"/>
  <c r="A861" i="3"/>
  <c r="D861" i="6"/>
  <c r="C861" i="6"/>
  <c r="B862" i="6" s="1"/>
  <c r="A862" i="6" s="1"/>
  <c r="N862" i="6" s="1"/>
  <c r="B860" i="3"/>
  <c r="F860" i="3"/>
  <c r="K860" i="3"/>
  <c r="F861" i="11" l="1"/>
  <c r="K861" i="11"/>
  <c r="B861" i="11"/>
  <c r="B861" i="12"/>
  <c r="F861" i="12"/>
  <c r="K861" i="12"/>
  <c r="B861" i="13"/>
  <c r="F861" i="13"/>
  <c r="K861" i="13"/>
  <c r="A862" i="13"/>
  <c r="A862" i="12"/>
  <c r="A862" i="11"/>
  <c r="L862" i="6"/>
  <c r="A862" i="3"/>
  <c r="C862" i="6"/>
  <c r="B863" i="6" s="1"/>
  <c r="A863" i="6" s="1"/>
  <c r="N863" i="6" s="1"/>
  <c r="D862" i="6"/>
  <c r="B861" i="3"/>
  <c r="F861" i="3"/>
  <c r="K861" i="3"/>
  <c r="F862" i="12" l="1"/>
  <c r="B862" i="12"/>
  <c r="K862" i="12"/>
  <c r="K862" i="13"/>
  <c r="F862" i="13"/>
  <c r="B862" i="13"/>
  <c r="B862" i="11"/>
  <c r="F862" i="11"/>
  <c r="K862" i="11"/>
  <c r="A863" i="13"/>
  <c r="A863" i="12"/>
  <c r="A863" i="11"/>
  <c r="L863" i="6"/>
  <c r="A863" i="3"/>
  <c r="D863" i="6"/>
  <c r="C863" i="6"/>
  <c r="B864" i="6" s="1"/>
  <c r="A864" i="6" s="1"/>
  <c r="N864" i="6" s="1"/>
  <c r="B862" i="3"/>
  <c r="F862" i="3"/>
  <c r="K862" i="3"/>
  <c r="F863" i="11" l="1"/>
  <c r="B863" i="11"/>
  <c r="K863" i="11"/>
  <c r="K863" i="13"/>
  <c r="B863" i="13"/>
  <c r="F863" i="13"/>
  <c r="K863" i="12"/>
  <c r="F863" i="12"/>
  <c r="B863" i="12"/>
  <c r="A864" i="13"/>
  <c r="A864" i="11"/>
  <c r="A864" i="12"/>
  <c r="L864" i="6"/>
  <c r="A864" i="3"/>
  <c r="C864" i="6"/>
  <c r="B865" i="6" s="1"/>
  <c r="A865" i="6" s="1"/>
  <c r="N865" i="6" s="1"/>
  <c r="D864" i="6"/>
  <c r="B863" i="3"/>
  <c r="F863" i="3"/>
  <c r="K863" i="3"/>
  <c r="A865" i="13" l="1"/>
  <c r="A865" i="12"/>
  <c r="A865" i="11"/>
  <c r="L865" i="6"/>
  <c r="B864" i="11"/>
  <c r="K864" i="11"/>
  <c r="F864" i="11"/>
  <c r="F864" i="13"/>
  <c r="B864" i="13"/>
  <c r="K864" i="13"/>
  <c r="B864" i="12"/>
  <c r="K864" i="12"/>
  <c r="F864" i="12"/>
  <c r="A865" i="3"/>
  <c r="C865" i="6"/>
  <c r="B866" i="6" s="1"/>
  <c r="A866" i="6" s="1"/>
  <c r="N866" i="6" s="1"/>
  <c r="D865" i="6"/>
  <c r="F864" i="3"/>
  <c r="B864" i="3"/>
  <c r="K864" i="3"/>
  <c r="A866" i="13" l="1"/>
  <c r="A866" i="12"/>
  <c r="A866" i="11"/>
  <c r="L866" i="6"/>
  <c r="K865" i="11"/>
  <c r="B865" i="11"/>
  <c r="F865" i="11"/>
  <c r="B865" i="12"/>
  <c r="K865" i="12"/>
  <c r="F865" i="12"/>
  <c r="K865" i="13"/>
  <c r="F865" i="13"/>
  <c r="B865" i="13"/>
  <c r="A866" i="3"/>
  <c r="D866" i="6"/>
  <c r="C866" i="6"/>
  <c r="B867" i="6" s="1"/>
  <c r="A867" i="6" s="1"/>
  <c r="N867" i="6" s="1"/>
  <c r="F865" i="3"/>
  <c r="K865" i="3"/>
  <c r="B865" i="3"/>
  <c r="K866" i="12" l="1"/>
  <c r="B866" i="12"/>
  <c r="F866" i="12"/>
  <c r="B866" i="11"/>
  <c r="K866" i="11"/>
  <c r="F866" i="11"/>
  <c r="K866" i="13"/>
  <c r="F866" i="13"/>
  <c r="B866" i="13"/>
  <c r="A867" i="13"/>
  <c r="A867" i="11"/>
  <c r="A867" i="12"/>
  <c r="L867" i="6"/>
  <c r="A867" i="3"/>
  <c r="D867" i="6"/>
  <c r="C867" i="6"/>
  <c r="B868" i="6" s="1"/>
  <c r="A868" i="6" s="1"/>
  <c r="N868" i="6" s="1"/>
  <c r="B866" i="3"/>
  <c r="F866" i="3"/>
  <c r="K866" i="3"/>
  <c r="F867" i="12" l="1"/>
  <c r="K867" i="12"/>
  <c r="B867" i="12"/>
  <c r="B867" i="11"/>
  <c r="K867" i="11"/>
  <c r="F867" i="11"/>
  <c r="F867" i="13"/>
  <c r="K867" i="13"/>
  <c r="B867" i="13"/>
  <c r="A868" i="13"/>
  <c r="A868" i="11"/>
  <c r="A868" i="12"/>
  <c r="L868" i="6"/>
  <c r="A868" i="3"/>
  <c r="C868" i="6"/>
  <c r="B869" i="6" s="1"/>
  <c r="A869" i="6" s="1"/>
  <c r="N869" i="6" s="1"/>
  <c r="D868" i="6"/>
  <c r="F867" i="3"/>
  <c r="B867" i="3"/>
  <c r="K867" i="3"/>
  <c r="A869" i="13" l="1"/>
  <c r="A869" i="12"/>
  <c r="A869" i="11"/>
  <c r="L869" i="6"/>
  <c r="K868" i="11"/>
  <c r="F868" i="11"/>
  <c r="B868" i="11"/>
  <c r="F868" i="13"/>
  <c r="K868" i="13"/>
  <c r="B868" i="13"/>
  <c r="K868" i="12"/>
  <c r="B868" i="12"/>
  <c r="F868" i="12"/>
  <c r="A869" i="3"/>
  <c r="D869" i="6"/>
  <c r="C869" i="6"/>
  <c r="B870" i="6" s="1"/>
  <c r="A870" i="6" s="1"/>
  <c r="N870" i="6" s="1"/>
  <c r="F868" i="3"/>
  <c r="K868" i="3"/>
  <c r="B868" i="3"/>
  <c r="B869" i="12" l="1"/>
  <c r="F869" i="12"/>
  <c r="K869" i="12"/>
  <c r="K869" i="11"/>
  <c r="F869" i="11"/>
  <c r="B869" i="11"/>
  <c r="K869" i="13"/>
  <c r="B869" i="13"/>
  <c r="F869" i="13"/>
  <c r="A870" i="13"/>
  <c r="A870" i="12"/>
  <c r="A870" i="11"/>
  <c r="L870" i="6"/>
  <c r="A870" i="3"/>
  <c r="C870" i="6"/>
  <c r="B871" i="6" s="1"/>
  <c r="A871" i="6" s="1"/>
  <c r="N871" i="6" s="1"/>
  <c r="D870" i="6"/>
  <c r="B869" i="3"/>
  <c r="F869" i="3"/>
  <c r="K869" i="3"/>
  <c r="A871" i="13" l="1"/>
  <c r="A871" i="12"/>
  <c r="A871" i="11"/>
  <c r="L871" i="6"/>
  <c r="K870" i="12"/>
  <c r="F870" i="12"/>
  <c r="B870" i="12"/>
  <c r="K870" i="13"/>
  <c r="F870" i="13"/>
  <c r="B870" i="13"/>
  <c r="B870" i="11"/>
  <c r="F870" i="11"/>
  <c r="K870" i="11"/>
  <c r="A871" i="3"/>
  <c r="C871" i="6"/>
  <c r="B872" i="6" s="1"/>
  <c r="A872" i="6" s="1"/>
  <c r="N872" i="6" s="1"/>
  <c r="D871" i="6"/>
  <c r="B870" i="3"/>
  <c r="F870" i="3"/>
  <c r="K870" i="3"/>
  <c r="A872" i="13" l="1"/>
  <c r="A872" i="12"/>
  <c r="A872" i="11"/>
  <c r="L872" i="6"/>
  <c r="F871" i="11"/>
  <c r="B871" i="11"/>
  <c r="K871" i="11"/>
  <c r="B871" i="12"/>
  <c r="F871" i="12"/>
  <c r="K871" i="12"/>
  <c r="F871" i="13"/>
  <c r="K871" i="13"/>
  <c r="B871" i="13"/>
  <c r="A872" i="3"/>
  <c r="C872" i="6"/>
  <c r="B873" i="6" s="1"/>
  <c r="A873" i="6" s="1"/>
  <c r="N873" i="6" s="1"/>
  <c r="D872" i="6"/>
  <c r="F871" i="3"/>
  <c r="K871" i="3"/>
  <c r="B871" i="3"/>
  <c r="A873" i="13" l="1"/>
  <c r="A873" i="12"/>
  <c r="L873" i="6"/>
  <c r="A873" i="11"/>
  <c r="F872" i="12"/>
  <c r="B872" i="12"/>
  <c r="K872" i="12"/>
  <c r="B872" i="11"/>
  <c r="K872" i="11"/>
  <c r="F872" i="11"/>
  <c r="B872" i="13"/>
  <c r="K872" i="13"/>
  <c r="F872" i="13"/>
  <c r="A873" i="3"/>
  <c r="D873" i="6"/>
  <c r="C873" i="6"/>
  <c r="B874" i="6" s="1"/>
  <c r="A874" i="6" s="1"/>
  <c r="N874" i="6" s="1"/>
  <c r="F872" i="3"/>
  <c r="B872" i="3"/>
  <c r="K872" i="3"/>
  <c r="F873" i="12" l="1"/>
  <c r="K873" i="12"/>
  <c r="B873" i="12"/>
  <c r="F873" i="11"/>
  <c r="B873" i="11"/>
  <c r="K873" i="11"/>
  <c r="A874" i="13"/>
  <c r="A874" i="12"/>
  <c r="A874" i="11"/>
  <c r="L874" i="6"/>
  <c r="B873" i="13"/>
  <c r="F873" i="13"/>
  <c r="K873" i="13"/>
  <c r="A874" i="3"/>
  <c r="D874" i="6"/>
  <c r="C874" i="6"/>
  <c r="B875" i="6" s="1"/>
  <c r="A875" i="6" s="1"/>
  <c r="N875" i="6" s="1"/>
  <c r="B873" i="3"/>
  <c r="F873" i="3"/>
  <c r="K873" i="3"/>
  <c r="B874" i="13" l="1"/>
  <c r="F874" i="13"/>
  <c r="K874" i="13"/>
  <c r="B874" i="11"/>
  <c r="F874" i="11"/>
  <c r="K874" i="11"/>
  <c r="A875" i="13"/>
  <c r="A875" i="12"/>
  <c r="A875" i="11"/>
  <c r="L875" i="6"/>
  <c r="F874" i="12"/>
  <c r="K874" i="12"/>
  <c r="B874" i="12"/>
  <c r="A875" i="3"/>
  <c r="C875" i="6"/>
  <c r="B876" i="6" s="1"/>
  <c r="A876" i="6" s="1"/>
  <c r="N876" i="6" s="1"/>
  <c r="D875" i="6"/>
  <c r="F874" i="3"/>
  <c r="K874" i="3"/>
  <c r="B874" i="3"/>
  <c r="F875" i="13" l="1"/>
  <c r="K875" i="13"/>
  <c r="B875" i="13"/>
  <c r="A876" i="13"/>
  <c r="A876" i="11"/>
  <c r="A876" i="12"/>
  <c r="L876" i="6"/>
  <c r="F875" i="11"/>
  <c r="K875" i="11"/>
  <c r="B875" i="11"/>
  <c r="K875" i="12"/>
  <c r="B875" i="12"/>
  <c r="F875" i="12"/>
  <c r="A876" i="3"/>
  <c r="C876" i="6"/>
  <c r="B877" i="6" s="1"/>
  <c r="A877" i="6" s="1"/>
  <c r="N877" i="6" s="1"/>
  <c r="D876" i="6"/>
  <c r="B875" i="3"/>
  <c r="F875" i="3"/>
  <c r="K875" i="3"/>
  <c r="A877" i="13" l="1"/>
  <c r="A877" i="12"/>
  <c r="A877" i="11"/>
  <c r="L877" i="6"/>
  <c r="F876" i="11"/>
  <c r="K876" i="11"/>
  <c r="B876" i="11"/>
  <c r="K876" i="13"/>
  <c r="B876" i="13"/>
  <c r="F876" i="13"/>
  <c r="F876" i="12"/>
  <c r="K876" i="12"/>
  <c r="B876" i="12"/>
  <c r="A877" i="3"/>
  <c r="C877" i="6"/>
  <c r="B878" i="6" s="1"/>
  <c r="A878" i="6" s="1"/>
  <c r="N878" i="6" s="1"/>
  <c r="D877" i="6"/>
  <c r="K876" i="3"/>
  <c r="B876" i="3"/>
  <c r="F876" i="3"/>
  <c r="A878" i="13" l="1"/>
  <c r="A878" i="12"/>
  <c r="A878" i="11"/>
  <c r="L878" i="6"/>
  <c r="F877" i="12"/>
  <c r="B877" i="12"/>
  <c r="K877" i="12"/>
  <c r="F877" i="11"/>
  <c r="B877" i="11"/>
  <c r="K877" i="11"/>
  <c r="K877" i="13"/>
  <c r="B877" i="13"/>
  <c r="F877" i="13"/>
  <c r="A878" i="3"/>
  <c r="C878" i="6"/>
  <c r="B879" i="6" s="1"/>
  <c r="A879" i="6" s="1"/>
  <c r="N879" i="6" s="1"/>
  <c r="D878" i="6"/>
  <c r="B877" i="3"/>
  <c r="F877" i="3"/>
  <c r="K877" i="3"/>
  <c r="A879" i="13" l="1"/>
  <c r="A879" i="12"/>
  <c r="A879" i="11"/>
  <c r="L879" i="6"/>
  <c r="F878" i="11"/>
  <c r="K878" i="11"/>
  <c r="B878" i="11"/>
  <c r="K878" i="12"/>
  <c r="F878" i="12"/>
  <c r="B878" i="12"/>
  <c r="K878" i="13"/>
  <c r="F878" i="13"/>
  <c r="B878" i="13"/>
  <c r="A879" i="3"/>
  <c r="D879" i="6"/>
  <c r="C879" i="6"/>
  <c r="B880" i="6" s="1"/>
  <c r="A880" i="6" s="1"/>
  <c r="N880" i="6" s="1"/>
  <c r="B878" i="3"/>
  <c r="F878" i="3"/>
  <c r="K878" i="3"/>
  <c r="K879" i="12" l="1"/>
  <c r="B879" i="12"/>
  <c r="F879" i="12"/>
  <c r="K879" i="11"/>
  <c r="B879" i="11"/>
  <c r="F879" i="11"/>
  <c r="K879" i="13"/>
  <c r="B879" i="13"/>
  <c r="F879" i="13"/>
  <c r="A880" i="13"/>
  <c r="A880" i="12"/>
  <c r="A880" i="11"/>
  <c r="L880" i="6"/>
  <c r="A880" i="3"/>
  <c r="D880" i="6"/>
  <c r="C880" i="6"/>
  <c r="B881" i="6" s="1"/>
  <c r="A881" i="6" s="1"/>
  <c r="N881" i="6" s="1"/>
  <c r="B879" i="3"/>
  <c r="F879" i="3"/>
  <c r="K879" i="3"/>
  <c r="F880" i="12" l="1"/>
  <c r="B880" i="12"/>
  <c r="K880" i="12"/>
  <c r="K880" i="13"/>
  <c r="F880" i="13"/>
  <c r="B880" i="13"/>
  <c r="F880" i="11"/>
  <c r="K880" i="11"/>
  <c r="B880" i="11"/>
  <c r="A881" i="13"/>
  <c r="A881" i="11"/>
  <c r="A881" i="12"/>
  <c r="L881" i="6"/>
  <c r="A881" i="3"/>
  <c r="C881" i="6"/>
  <c r="B882" i="6" s="1"/>
  <c r="A882" i="6" s="1"/>
  <c r="N882" i="6" s="1"/>
  <c r="D881" i="6"/>
  <c r="K880" i="3"/>
  <c r="F880" i="3"/>
  <c r="B880" i="3"/>
  <c r="A882" i="13" l="1"/>
  <c r="A882" i="12"/>
  <c r="A882" i="11"/>
  <c r="L882" i="6"/>
  <c r="B881" i="12"/>
  <c r="K881" i="12"/>
  <c r="F881" i="12"/>
  <c r="K881" i="13"/>
  <c r="B881" i="13"/>
  <c r="F881" i="13"/>
  <c r="B881" i="11"/>
  <c r="F881" i="11"/>
  <c r="K881" i="11"/>
  <c r="A882" i="3"/>
  <c r="C882" i="6"/>
  <c r="B883" i="6" s="1"/>
  <c r="A883" i="6" s="1"/>
  <c r="N883" i="6" s="1"/>
  <c r="D882" i="6"/>
  <c r="K881" i="3"/>
  <c r="F881" i="3"/>
  <c r="B881" i="3"/>
  <c r="F882" i="11" l="1"/>
  <c r="B882" i="11"/>
  <c r="K882" i="11"/>
  <c r="F882" i="12"/>
  <c r="B882" i="12"/>
  <c r="K882" i="12"/>
  <c r="A883" i="13"/>
  <c r="A883" i="11"/>
  <c r="A883" i="12"/>
  <c r="L883" i="6"/>
  <c r="K882" i="13"/>
  <c r="B882" i="13"/>
  <c r="F882" i="13"/>
  <c r="A883" i="3"/>
  <c r="C883" i="6"/>
  <c r="B884" i="6" s="1"/>
  <c r="A884" i="6" s="1"/>
  <c r="N884" i="6" s="1"/>
  <c r="D883" i="6"/>
  <c r="B882" i="3"/>
  <c r="F882" i="3"/>
  <c r="K882" i="3"/>
  <c r="B883" i="13" l="1"/>
  <c r="F883" i="13"/>
  <c r="K883" i="13"/>
  <c r="B883" i="12"/>
  <c r="K883" i="12"/>
  <c r="F883" i="12"/>
  <c r="A884" i="13"/>
  <c r="A884" i="12"/>
  <c r="A884" i="11"/>
  <c r="L884" i="6"/>
  <c r="F883" i="11"/>
  <c r="B883" i="11"/>
  <c r="K883" i="11"/>
  <c r="A884" i="3"/>
  <c r="D884" i="6"/>
  <c r="C884" i="6"/>
  <c r="B885" i="6" s="1"/>
  <c r="A885" i="6" s="1"/>
  <c r="N885" i="6" s="1"/>
  <c r="B883" i="3"/>
  <c r="F883" i="3"/>
  <c r="K883" i="3"/>
  <c r="B884" i="13" l="1"/>
  <c r="K884" i="13"/>
  <c r="F884" i="13"/>
  <c r="F884" i="11"/>
  <c r="B884" i="11"/>
  <c r="K884" i="11"/>
  <c r="A885" i="13"/>
  <c r="A885" i="11"/>
  <c r="A885" i="12"/>
  <c r="L885" i="6"/>
  <c r="K884" i="12"/>
  <c r="B884" i="12"/>
  <c r="F884" i="12"/>
  <c r="A885" i="3"/>
  <c r="C885" i="6"/>
  <c r="B886" i="6" s="1"/>
  <c r="A886" i="6" s="1"/>
  <c r="N886" i="6" s="1"/>
  <c r="D885" i="6"/>
  <c r="B884" i="3"/>
  <c r="K884" i="3"/>
  <c r="F884" i="3"/>
  <c r="A886" i="13" l="1"/>
  <c r="A886" i="12"/>
  <c r="A886" i="11"/>
  <c r="L886" i="6"/>
  <c r="B885" i="12"/>
  <c r="K885" i="12"/>
  <c r="F885" i="12"/>
  <c r="K885" i="13"/>
  <c r="B885" i="13"/>
  <c r="F885" i="13"/>
  <c r="F885" i="11"/>
  <c r="B885" i="11"/>
  <c r="K885" i="11"/>
  <c r="A886" i="3"/>
  <c r="C886" i="6"/>
  <c r="B887" i="6" s="1"/>
  <c r="A887" i="6" s="1"/>
  <c r="N887" i="6" s="1"/>
  <c r="D886" i="6"/>
  <c r="K885" i="3"/>
  <c r="F885" i="3"/>
  <c r="B885" i="3"/>
  <c r="F886" i="11" l="1"/>
  <c r="K886" i="11"/>
  <c r="B886" i="11"/>
  <c r="B886" i="12"/>
  <c r="F886" i="12"/>
  <c r="K886" i="12"/>
  <c r="B886" i="13"/>
  <c r="F886" i="13"/>
  <c r="K886" i="13"/>
  <c r="A887" i="13"/>
  <c r="A887" i="12"/>
  <c r="A887" i="11"/>
  <c r="L887" i="6"/>
  <c r="A887" i="3"/>
  <c r="C887" i="6"/>
  <c r="B888" i="6" s="1"/>
  <c r="A888" i="6" s="1"/>
  <c r="N888" i="6" s="1"/>
  <c r="D887" i="6"/>
  <c r="B886" i="3"/>
  <c r="F886" i="3"/>
  <c r="K886" i="3"/>
  <c r="K887" i="11" l="1"/>
  <c r="B887" i="11"/>
  <c r="F887" i="11"/>
  <c r="K887" i="13"/>
  <c r="F887" i="13"/>
  <c r="B887" i="13"/>
  <c r="A888" i="13"/>
  <c r="A888" i="12"/>
  <c r="A888" i="11"/>
  <c r="L888" i="6"/>
  <c r="F887" i="12"/>
  <c r="B887" i="12"/>
  <c r="K887" i="12"/>
  <c r="A888" i="3"/>
  <c r="D888" i="6"/>
  <c r="C888" i="6"/>
  <c r="B889" i="6" s="1"/>
  <c r="A889" i="6" s="1"/>
  <c r="N889" i="6" s="1"/>
  <c r="F887" i="3"/>
  <c r="K887" i="3"/>
  <c r="B887" i="3"/>
  <c r="K888" i="11" l="1"/>
  <c r="F888" i="11"/>
  <c r="B888" i="11"/>
  <c r="F888" i="13"/>
  <c r="K888" i="13"/>
  <c r="B888" i="13"/>
  <c r="A889" i="13"/>
  <c r="A889" i="12"/>
  <c r="A889" i="11"/>
  <c r="L889" i="6"/>
  <c r="K888" i="12"/>
  <c r="B888" i="12"/>
  <c r="F888" i="12"/>
  <c r="A889" i="3"/>
  <c r="C889" i="6"/>
  <c r="B890" i="6" s="1"/>
  <c r="A890" i="6" s="1"/>
  <c r="N890" i="6" s="1"/>
  <c r="D889" i="6"/>
  <c r="F888" i="3"/>
  <c r="B888" i="3"/>
  <c r="K888" i="3"/>
  <c r="A890" i="13" l="1"/>
  <c r="A890" i="12"/>
  <c r="A890" i="11"/>
  <c r="L890" i="6"/>
  <c r="B889" i="11"/>
  <c r="K889" i="11"/>
  <c r="F889" i="11"/>
  <c r="B889" i="13"/>
  <c r="F889" i="13"/>
  <c r="K889" i="13"/>
  <c r="K889" i="12"/>
  <c r="B889" i="12"/>
  <c r="F889" i="12"/>
  <c r="A890" i="3"/>
  <c r="C890" i="6"/>
  <c r="B891" i="6" s="1"/>
  <c r="A891" i="6" s="1"/>
  <c r="N891" i="6" s="1"/>
  <c r="D890" i="6"/>
  <c r="B889" i="3"/>
  <c r="F889" i="3"/>
  <c r="K889" i="3"/>
  <c r="K890" i="12" l="1"/>
  <c r="F890" i="12"/>
  <c r="B890" i="12"/>
  <c r="A891" i="13"/>
  <c r="A891" i="12"/>
  <c r="A891" i="11"/>
  <c r="L891" i="6"/>
  <c r="F890" i="11"/>
  <c r="K890" i="11"/>
  <c r="B890" i="11"/>
  <c r="F890" i="13"/>
  <c r="B890" i="13"/>
  <c r="K890" i="13"/>
  <c r="A891" i="3"/>
  <c r="C891" i="6"/>
  <c r="B892" i="6" s="1"/>
  <c r="A892" i="6" s="1"/>
  <c r="N892" i="6" s="1"/>
  <c r="D891" i="6"/>
  <c r="F890" i="3"/>
  <c r="B890" i="3"/>
  <c r="K890" i="3"/>
  <c r="A892" i="13" l="1"/>
  <c r="A892" i="11"/>
  <c r="A892" i="12"/>
  <c r="L892" i="6"/>
  <c r="K891" i="13"/>
  <c r="F891" i="13"/>
  <c r="B891" i="13"/>
  <c r="K891" i="11"/>
  <c r="B891" i="11"/>
  <c r="F891" i="11"/>
  <c r="K891" i="12"/>
  <c r="F891" i="12"/>
  <c r="B891" i="12"/>
  <c r="A892" i="3"/>
  <c r="D892" i="6"/>
  <c r="C892" i="6"/>
  <c r="B893" i="6" s="1"/>
  <c r="A893" i="6" s="1"/>
  <c r="N893" i="6" s="1"/>
  <c r="B891" i="3"/>
  <c r="F891" i="3"/>
  <c r="K891" i="3"/>
  <c r="K892" i="12" l="1"/>
  <c r="F892" i="12"/>
  <c r="B892" i="12"/>
  <c r="F892" i="11"/>
  <c r="K892" i="11"/>
  <c r="B892" i="11"/>
  <c r="A893" i="13"/>
  <c r="A893" i="12"/>
  <c r="A893" i="11"/>
  <c r="L893" i="6"/>
  <c r="K892" i="13"/>
  <c r="F892" i="13"/>
  <c r="B892" i="13"/>
  <c r="A893" i="3"/>
  <c r="C893" i="6"/>
  <c r="B894" i="6" s="1"/>
  <c r="A894" i="6" s="1"/>
  <c r="N894" i="6" s="1"/>
  <c r="D893" i="6"/>
  <c r="F892" i="3"/>
  <c r="B892" i="3"/>
  <c r="K892" i="3"/>
  <c r="B893" i="13" l="1"/>
  <c r="F893" i="13"/>
  <c r="K893" i="13"/>
  <c r="F893" i="11"/>
  <c r="K893" i="11"/>
  <c r="B893" i="11"/>
  <c r="A894" i="13"/>
  <c r="A894" i="12"/>
  <c r="A894" i="11"/>
  <c r="L894" i="6"/>
  <c r="F893" i="12"/>
  <c r="B893" i="12"/>
  <c r="K893" i="12"/>
  <c r="A894" i="3"/>
  <c r="D894" i="6"/>
  <c r="C894" i="6"/>
  <c r="B895" i="6" s="1"/>
  <c r="A895" i="6" s="1"/>
  <c r="N895" i="6" s="1"/>
  <c r="K893" i="3"/>
  <c r="F893" i="3"/>
  <c r="B893" i="3"/>
  <c r="K894" i="13" l="1"/>
  <c r="B894" i="13"/>
  <c r="F894" i="13"/>
  <c r="K894" i="11"/>
  <c r="F894" i="11"/>
  <c r="B894" i="11"/>
  <c r="A895" i="13"/>
  <c r="A895" i="11"/>
  <c r="A895" i="12"/>
  <c r="L895" i="6"/>
  <c r="K894" i="12"/>
  <c r="F894" i="12"/>
  <c r="B894" i="12"/>
  <c r="A895" i="3"/>
  <c r="C895" i="6"/>
  <c r="B896" i="6" s="1"/>
  <c r="A896" i="6" s="1"/>
  <c r="N896" i="6" s="1"/>
  <c r="D895" i="6"/>
  <c r="K894" i="3"/>
  <c r="F894" i="3"/>
  <c r="B894" i="3"/>
  <c r="K895" i="13" l="1"/>
  <c r="F895" i="13"/>
  <c r="B895" i="13"/>
  <c r="A896" i="13"/>
  <c r="A896" i="12"/>
  <c r="A896" i="11"/>
  <c r="L896" i="6"/>
  <c r="F895" i="12"/>
  <c r="B895" i="12"/>
  <c r="K895" i="12"/>
  <c r="K895" i="11"/>
  <c r="F895" i="11"/>
  <c r="B895" i="11"/>
  <c r="A896" i="3"/>
  <c r="D896" i="6"/>
  <c r="C896" i="6"/>
  <c r="B897" i="6" s="1"/>
  <c r="A897" i="6" s="1"/>
  <c r="N897" i="6" s="1"/>
  <c r="F895" i="3"/>
  <c r="K895" i="3"/>
  <c r="B895" i="3"/>
  <c r="F896" i="12" l="1"/>
  <c r="K896" i="12"/>
  <c r="B896" i="12"/>
  <c r="F896" i="11"/>
  <c r="K896" i="11"/>
  <c r="B896" i="11"/>
  <c r="F896" i="13"/>
  <c r="K896" i="13"/>
  <c r="B896" i="13"/>
  <c r="A897" i="13"/>
  <c r="A897" i="12"/>
  <c r="A897" i="11"/>
  <c r="L897" i="6"/>
  <c r="A897" i="3"/>
  <c r="C897" i="6"/>
  <c r="B898" i="6" s="1"/>
  <c r="A898" i="6" s="1"/>
  <c r="N898" i="6" s="1"/>
  <c r="D897" i="6"/>
  <c r="F896" i="3"/>
  <c r="B896" i="3"/>
  <c r="K896" i="3"/>
  <c r="A898" i="13" l="1"/>
  <c r="A898" i="12"/>
  <c r="A898" i="11"/>
  <c r="L898" i="6"/>
  <c r="K897" i="13"/>
  <c r="B897" i="13"/>
  <c r="F897" i="13"/>
  <c r="F897" i="11"/>
  <c r="B897" i="11"/>
  <c r="K897" i="11"/>
  <c r="K897" i="12"/>
  <c r="F897" i="12"/>
  <c r="B897" i="12"/>
  <c r="A898" i="3"/>
  <c r="C898" i="6"/>
  <c r="B899" i="6" s="1"/>
  <c r="A899" i="6" s="1"/>
  <c r="N899" i="6" s="1"/>
  <c r="D898" i="6"/>
  <c r="B897" i="3"/>
  <c r="F897" i="3"/>
  <c r="K897" i="3"/>
  <c r="F898" i="12" l="1"/>
  <c r="B898" i="12"/>
  <c r="K898" i="12"/>
  <c r="A899" i="13"/>
  <c r="A899" i="12"/>
  <c r="A899" i="11"/>
  <c r="L899" i="6"/>
  <c r="B898" i="11"/>
  <c r="F898" i="11"/>
  <c r="K898" i="11"/>
  <c r="K898" i="13"/>
  <c r="F898" i="13"/>
  <c r="B898" i="13"/>
  <c r="A899" i="3"/>
  <c r="C899" i="6"/>
  <c r="B900" i="6" s="1"/>
  <c r="A900" i="6" s="1"/>
  <c r="N900" i="6" s="1"/>
  <c r="D899" i="6"/>
  <c r="F898" i="3"/>
  <c r="B898" i="3"/>
  <c r="K898" i="3"/>
  <c r="K899" i="12" l="1"/>
  <c r="F899" i="12"/>
  <c r="B899" i="12"/>
  <c r="A900" i="13"/>
  <c r="A900" i="12"/>
  <c r="A900" i="11"/>
  <c r="L900" i="6"/>
  <c r="B899" i="13"/>
  <c r="F899" i="13"/>
  <c r="K899" i="13"/>
  <c r="B899" i="11"/>
  <c r="F899" i="11"/>
  <c r="K899" i="11"/>
  <c r="A900" i="3"/>
  <c r="C900" i="6"/>
  <c r="B901" i="6" s="1"/>
  <c r="A901" i="6" s="1"/>
  <c r="N901" i="6" s="1"/>
  <c r="D900" i="6"/>
  <c r="B899" i="3"/>
  <c r="K899" i="3"/>
  <c r="F899" i="3"/>
  <c r="A901" i="13" l="1"/>
  <c r="A901" i="12"/>
  <c r="A901" i="11"/>
  <c r="L901" i="6"/>
  <c r="K900" i="12"/>
  <c r="F900" i="12"/>
  <c r="B900" i="12"/>
  <c r="K900" i="11"/>
  <c r="F900" i="11"/>
  <c r="B900" i="11"/>
  <c r="K900" i="13"/>
  <c r="F900" i="13"/>
  <c r="B900" i="13"/>
  <c r="A901" i="3"/>
  <c r="D901" i="6"/>
  <c r="C901" i="6"/>
  <c r="B902" i="6" s="1"/>
  <c r="A902" i="6" s="1"/>
  <c r="N902" i="6" s="1"/>
  <c r="F900" i="3"/>
  <c r="B900" i="3"/>
  <c r="K900" i="3"/>
  <c r="K901" i="12" l="1"/>
  <c r="F901" i="12"/>
  <c r="B901" i="12"/>
  <c r="K901" i="11"/>
  <c r="B901" i="11"/>
  <c r="F901" i="11"/>
  <c r="K901" i="13"/>
  <c r="F901" i="13"/>
  <c r="B901" i="13"/>
  <c r="A902" i="13"/>
  <c r="A902" i="11"/>
  <c r="L902" i="6"/>
  <c r="A902" i="12"/>
  <c r="A902" i="3"/>
  <c r="D902" i="6"/>
  <c r="C902" i="6"/>
  <c r="B903" i="6" s="1"/>
  <c r="A903" i="6" s="1"/>
  <c r="N903" i="6" s="1"/>
  <c r="F901" i="3"/>
  <c r="K901" i="3"/>
  <c r="B901" i="3"/>
  <c r="F902" i="12" l="1"/>
  <c r="K902" i="12"/>
  <c r="B902" i="12"/>
  <c r="K902" i="13"/>
  <c r="F902" i="13"/>
  <c r="B902" i="13"/>
  <c r="B902" i="11"/>
  <c r="K902" i="11"/>
  <c r="F902" i="11"/>
  <c r="A903" i="13"/>
  <c r="A903" i="12"/>
  <c r="A903" i="11"/>
  <c r="L903" i="6"/>
  <c r="A903" i="3"/>
  <c r="D903" i="6"/>
  <c r="C903" i="6"/>
  <c r="B904" i="6" s="1"/>
  <c r="A904" i="6" s="1"/>
  <c r="N904" i="6" s="1"/>
  <c r="B902" i="3"/>
  <c r="K902" i="3"/>
  <c r="F902" i="3"/>
  <c r="K903" i="11" l="1"/>
  <c r="F903" i="11"/>
  <c r="B903" i="11"/>
  <c r="F903" i="13"/>
  <c r="B903" i="13"/>
  <c r="K903" i="13"/>
  <c r="K903" i="12"/>
  <c r="F903" i="12"/>
  <c r="B903" i="12"/>
  <c r="A904" i="13"/>
  <c r="A904" i="12"/>
  <c r="A904" i="11"/>
  <c r="L904" i="6"/>
  <c r="A904" i="3"/>
  <c r="C904" i="6"/>
  <c r="B905" i="6" s="1"/>
  <c r="A905" i="6" s="1"/>
  <c r="N905" i="6" s="1"/>
  <c r="D904" i="6"/>
  <c r="B903" i="3"/>
  <c r="F903" i="3"/>
  <c r="K903" i="3"/>
  <c r="F904" i="13" l="1"/>
  <c r="B904" i="13"/>
  <c r="K904" i="13"/>
  <c r="A905" i="13"/>
  <c r="A905" i="12"/>
  <c r="A905" i="11"/>
  <c r="L905" i="6"/>
  <c r="B904" i="11"/>
  <c r="K904" i="11"/>
  <c r="F904" i="11"/>
  <c r="K904" i="12"/>
  <c r="F904" i="12"/>
  <c r="B904" i="12"/>
  <c r="A905" i="3"/>
  <c r="D905" i="6"/>
  <c r="C905" i="6"/>
  <c r="B906" i="6" s="1"/>
  <c r="A906" i="6" s="1"/>
  <c r="N906" i="6" s="1"/>
  <c r="F904" i="3"/>
  <c r="K904" i="3"/>
  <c r="B904" i="3"/>
  <c r="K905" i="11" l="1"/>
  <c r="F905" i="11"/>
  <c r="B905" i="11"/>
  <c r="B905" i="13"/>
  <c r="F905" i="13"/>
  <c r="K905" i="13"/>
  <c r="K905" i="12"/>
  <c r="F905" i="12"/>
  <c r="B905" i="12"/>
  <c r="A906" i="13"/>
  <c r="A906" i="12"/>
  <c r="L906" i="6"/>
  <c r="A906" i="11"/>
  <c r="A906" i="3"/>
  <c r="C906" i="6"/>
  <c r="B907" i="6" s="1"/>
  <c r="A907" i="6" s="1"/>
  <c r="N907" i="6" s="1"/>
  <c r="D906" i="6"/>
  <c r="B905" i="3"/>
  <c r="F905" i="3"/>
  <c r="K905" i="3"/>
  <c r="F906" i="11" l="1"/>
  <c r="K906" i="11"/>
  <c r="B906" i="11"/>
  <c r="F906" i="12"/>
  <c r="K906" i="12"/>
  <c r="B906" i="12"/>
  <c r="B906" i="13"/>
  <c r="F906" i="13"/>
  <c r="K906" i="13"/>
  <c r="A907" i="13"/>
  <c r="A907" i="12"/>
  <c r="A907" i="11"/>
  <c r="L907" i="6"/>
  <c r="A907" i="3"/>
  <c r="C907" i="6"/>
  <c r="B908" i="6" s="1"/>
  <c r="A908" i="6" s="1"/>
  <c r="N908" i="6" s="1"/>
  <c r="D907" i="6"/>
  <c r="F906" i="3"/>
  <c r="B906" i="3"/>
  <c r="K906" i="3"/>
  <c r="A908" i="13" l="1"/>
  <c r="A908" i="12"/>
  <c r="A908" i="11"/>
  <c r="L908" i="6"/>
  <c r="K907" i="12"/>
  <c r="F907" i="12"/>
  <c r="B907" i="12"/>
  <c r="F907" i="13"/>
  <c r="B907" i="13"/>
  <c r="K907" i="13"/>
  <c r="F907" i="11"/>
  <c r="K907" i="11"/>
  <c r="B907" i="11"/>
  <c r="A908" i="3"/>
  <c r="C908" i="6"/>
  <c r="B909" i="6" s="1"/>
  <c r="A909" i="6" s="1"/>
  <c r="N909" i="6" s="1"/>
  <c r="D908" i="6"/>
  <c r="K907" i="3"/>
  <c r="F907" i="3"/>
  <c r="B907" i="3"/>
  <c r="A909" i="13" l="1"/>
  <c r="A909" i="12"/>
  <c r="A909" i="11"/>
  <c r="L909" i="6"/>
  <c r="K908" i="12"/>
  <c r="B908" i="12"/>
  <c r="F908" i="12"/>
  <c r="F908" i="11"/>
  <c r="B908" i="11"/>
  <c r="K908" i="11"/>
  <c r="K908" i="13"/>
  <c r="F908" i="13"/>
  <c r="B908" i="13"/>
  <c r="A909" i="3"/>
  <c r="C909" i="6"/>
  <c r="B910" i="6" s="1"/>
  <c r="A910" i="6" s="1"/>
  <c r="N910" i="6" s="1"/>
  <c r="D909" i="6"/>
  <c r="B908" i="3"/>
  <c r="F908" i="3"/>
  <c r="K908" i="3"/>
  <c r="B909" i="12" l="1"/>
  <c r="K909" i="12"/>
  <c r="F909" i="12"/>
  <c r="A910" i="13"/>
  <c r="A910" i="12"/>
  <c r="A910" i="11"/>
  <c r="L910" i="6"/>
  <c r="B909" i="13"/>
  <c r="K909" i="13"/>
  <c r="F909" i="13"/>
  <c r="K909" i="11"/>
  <c r="F909" i="11"/>
  <c r="B909" i="11"/>
  <c r="A910" i="3"/>
  <c r="C910" i="6"/>
  <c r="B911" i="6" s="1"/>
  <c r="A911" i="6" s="1"/>
  <c r="N911" i="6" s="1"/>
  <c r="D910" i="6"/>
  <c r="K909" i="3"/>
  <c r="B909" i="3"/>
  <c r="F909" i="3"/>
  <c r="B910" i="12" l="1"/>
  <c r="K910" i="12"/>
  <c r="F910" i="12"/>
  <c r="A911" i="13"/>
  <c r="A911" i="12"/>
  <c r="A911" i="11"/>
  <c r="L911" i="6"/>
  <c r="K910" i="11"/>
  <c r="B910" i="11"/>
  <c r="F910" i="11"/>
  <c r="K910" i="13"/>
  <c r="B910" i="13"/>
  <c r="F910" i="13"/>
  <c r="A911" i="3"/>
  <c r="C911" i="6"/>
  <c r="B912" i="6" s="1"/>
  <c r="A912" i="6" s="1"/>
  <c r="N912" i="6" s="1"/>
  <c r="D911" i="6"/>
  <c r="F910" i="3"/>
  <c r="K910" i="3"/>
  <c r="B910" i="3"/>
  <c r="F911" i="12" l="1"/>
  <c r="K911" i="12"/>
  <c r="B911" i="12"/>
  <c r="F911" i="11"/>
  <c r="B911" i="11"/>
  <c r="K911" i="11"/>
  <c r="A912" i="13"/>
  <c r="A912" i="12"/>
  <c r="A912" i="11"/>
  <c r="L912" i="6"/>
  <c r="B911" i="13"/>
  <c r="F911" i="13"/>
  <c r="K911" i="13"/>
  <c r="A912" i="3"/>
  <c r="D912" i="6"/>
  <c r="C912" i="6"/>
  <c r="B913" i="6" s="1"/>
  <c r="A913" i="6" s="1"/>
  <c r="N913" i="6" s="1"/>
  <c r="B911" i="3"/>
  <c r="F911" i="3"/>
  <c r="K911" i="3"/>
  <c r="B912" i="11" l="1"/>
  <c r="F912" i="11"/>
  <c r="K912" i="11"/>
  <c r="F912" i="13"/>
  <c r="B912" i="13"/>
  <c r="K912" i="13"/>
  <c r="A913" i="13"/>
  <c r="A913" i="12"/>
  <c r="A913" i="11"/>
  <c r="L913" i="6"/>
  <c r="K912" i="12"/>
  <c r="F912" i="12"/>
  <c r="B912" i="12"/>
  <c r="A913" i="3"/>
  <c r="D913" i="6"/>
  <c r="C913" i="6"/>
  <c r="B914" i="6" s="1"/>
  <c r="A914" i="6" s="1"/>
  <c r="N914" i="6" s="1"/>
  <c r="F912" i="3"/>
  <c r="K912" i="3"/>
  <c r="B912" i="3"/>
  <c r="F913" i="13" l="1"/>
  <c r="K913" i="13"/>
  <c r="B913" i="13"/>
  <c r="K913" i="11"/>
  <c r="F913" i="11"/>
  <c r="B913" i="11"/>
  <c r="A914" i="13"/>
  <c r="A914" i="11"/>
  <c r="A914" i="12"/>
  <c r="L914" i="6"/>
  <c r="F913" i="12"/>
  <c r="B913" i="12"/>
  <c r="K913" i="12"/>
  <c r="A914" i="3"/>
  <c r="C914" i="6"/>
  <c r="B915" i="6" s="1"/>
  <c r="A915" i="6" s="1"/>
  <c r="N915" i="6" s="1"/>
  <c r="D914" i="6"/>
  <c r="B913" i="3"/>
  <c r="F913" i="3"/>
  <c r="K913" i="3"/>
  <c r="F914" i="13" l="1"/>
  <c r="B914" i="13"/>
  <c r="K914" i="13"/>
  <c r="K914" i="12"/>
  <c r="F914" i="12"/>
  <c r="B914" i="12"/>
  <c r="A915" i="13"/>
  <c r="A915" i="12"/>
  <c r="A915" i="11"/>
  <c r="L915" i="6"/>
  <c r="K914" i="11"/>
  <c r="F914" i="11"/>
  <c r="B914" i="11"/>
  <c r="A915" i="3"/>
  <c r="D915" i="6"/>
  <c r="C915" i="6"/>
  <c r="B916" i="6" s="1"/>
  <c r="A916" i="6" s="1"/>
  <c r="N916" i="6" s="1"/>
  <c r="B914" i="3"/>
  <c r="F914" i="3"/>
  <c r="K914" i="3"/>
  <c r="K915" i="13" l="1"/>
  <c r="B915" i="13"/>
  <c r="F915" i="13"/>
  <c r="K915" i="11"/>
  <c r="F915" i="11"/>
  <c r="B915" i="11"/>
  <c r="A916" i="13"/>
  <c r="A916" i="12"/>
  <c r="L916" i="6"/>
  <c r="A916" i="11"/>
  <c r="F915" i="12"/>
  <c r="K915" i="12"/>
  <c r="B915" i="12"/>
  <c r="A916" i="3"/>
  <c r="D916" i="6"/>
  <c r="C916" i="6"/>
  <c r="B917" i="6" s="1"/>
  <c r="A917" i="6" s="1"/>
  <c r="N917" i="6" s="1"/>
  <c r="B915" i="3"/>
  <c r="F915" i="3"/>
  <c r="K915" i="3"/>
  <c r="F916" i="11" l="1"/>
  <c r="K916" i="11"/>
  <c r="B916" i="11"/>
  <c r="F916" i="13"/>
  <c r="B916" i="13"/>
  <c r="K916" i="13"/>
  <c r="A917" i="13"/>
  <c r="A917" i="12"/>
  <c r="A917" i="11"/>
  <c r="L917" i="6"/>
  <c r="B916" i="12"/>
  <c r="F916" i="12"/>
  <c r="K916" i="12"/>
  <c r="A917" i="3"/>
  <c r="C917" i="6"/>
  <c r="B918" i="6" s="1"/>
  <c r="A918" i="6" s="1"/>
  <c r="N918" i="6" s="1"/>
  <c r="D917" i="6"/>
  <c r="B916" i="3"/>
  <c r="K916" i="3"/>
  <c r="F916" i="3"/>
  <c r="K917" i="13" l="1"/>
  <c r="B917" i="13"/>
  <c r="F917" i="13"/>
  <c r="K917" i="11"/>
  <c r="F917" i="11"/>
  <c r="B917" i="11"/>
  <c r="A918" i="13"/>
  <c r="A918" i="12"/>
  <c r="A918" i="11"/>
  <c r="L918" i="6"/>
  <c r="K917" i="12"/>
  <c r="F917" i="12"/>
  <c r="B917" i="12"/>
  <c r="A918" i="3"/>
  <c r="C918" i="6"/>
  <c r="B919" i="6" s="1"/>
  <c r="A919" i="6" s="1"/>
  <c r="N919" i="6" s="1"/>
  <c r="D918" i="6"/>
  <c r="K917" i="3"/>
  <c r="F917" i="3"/>
  <c r="B917" i="3"/>
  <c r="F918" i="13" l="1"/>
  <c r="K918" i="13"/>
  <c r="B918" i="13"/>
  <c r="A919" i="13"/>
  <c r="A919" i="12"/>
  <c r="A919" i="11"/>
  <c r="L919" i="6"/>
  <c r="K918" i="11"/>
  <c r="B918" i="11"/>
  <c r="F918" i="11"/>
  <c r="B918" i="12"/>
  <c r="K918" i="12"/>
  <c r="F918" i="12"/>
  <c r="A919" i="3"/>
  <c r="C919" i="6"/>
  <c r="B920" i="6" s="1"/>
  <c r="A920" i="6" s="1"/>
  <c r="N920" i="6" s="1"/>
  <c r="D919" i="6"/>
  <c r="F918" i="3"/>
  <c r="K918" i="3"/>
  <c r="B918" i="3"/>
  <c r="F919" i="12" l="1"/>
  <c r="K919" i="12"/>
  <c r="B919" i="12"/>
  <c r="A920" i="13"/>
  <c r="A920" i="12"/>
  <c r="L920" i="6"/>
  <c r="A920" i="11"/>
  <c r="K919" i="11"/>
  <c r="B919" i="11"/>
  <c r="F919" i="11"/>
  <c r="K919" i="13"/>
  <c r="B919" i="13"/>
  <c r="F919" i="13"/>
  <c r="A920" i="3"/>
  <c r="C920" i="6"/>
  <c r="B921" i="6" s="1"/>
  <c r="A921" i="6" s="1"/>
  <c r="N921" i="6" s="1"/>
  <c r="D920" i="6"/>
  <c r="F919" i="3"/>
  <c r="B919" i="3"/>
  <c r="K919" i="3"/>
  <c r="F920" i="11" l="1"/>
  <c r="B920" i="11"/>
  <c r="K920" i="11"/>
  <c r="K920" i="12"/>
  <c r="F920" i="12"/>
  <c r="B920" i="12"/>
  <c r="F920" i="13"/>
  <c r="K920" i="13"/>
  <c r="B920" i="13"/>
  <c r="A921" i="13"/>
  <c r="A921" i="11"/>
  <c r="L921" i="6"/>
  <c r="A921" i="12"/>
  <c r="A921" i="3"/>
  <c r="D921" i="6"/>
  <c r="C921" i="6"/>
  <c r="B922" i="6" s="1"/>
  <c r="A922" i="6" s="1"/>
  <c r="N922" i="6" s="1"/>
  <c r="F920" i="3"/>
  <c r="B920" i="3"/>
  <c r="K920" i="3"/>
  <c r="F921" i="13" l="1"/>
  <c r="K921" i="13"/>
  <c r="B921" i="13"/>
  <c r="F921" i="12"/>
  <c r="K921" i="12"/>
  <c r="B921" i="12"/>
  <c r="B921" i="11"/>
  <c r="K921" i="11"/>
  <c r="F921" i="11"/>
  <c r="A922" i="13"/>
  <c r="A922" i="12"/>
  <c r="L922" i="6"/>
  <c r="A922" i="11"/>
  <c r="A922" i="3"/>
  <c r="D922" i="6"/>
  <c r="C922" i="6"/>
  <c r="B923" i="6" s="1"/>
  <c r="A923" i="6" s="1"/>
  <c r="N923" i="6" s="1"/>
  <c r="F921" i="3"/>
  <c r="B921" i="3"/>
  <c r="K921" i="3"/>
  <c r="K922" i="13" l="1"/>
  <c r="B922" i="13"/>
  <c r="F922" i="13"/>
  <c r="B922" i="11"/>
  <c r="K922" i="11"/>
  <c r="F922" i="11"/>
  <c r="F922" i="12"/>
  <c r="B922" i="12"/>
  <c r="K922" i="12"/>
  <c r="A923" i="13"/>
  <c r="A923" i="11"/>
  <c r="A923" i="12"/>
  <c r="L923" i="6"/>
  <c r="A923" i="3"/>
  <c r="D923" i="6"/>
  <c r="C923" i="6"/>
  <c r="B924" i="6" s="1"/>
  <c r="A924" i="6" s="1"/>
  <c r="N924" i="6" s="1"/>
  <c r="B922" i="3"/>
  <c r="F922" i="3"/>
  <c r="K922" i="3"/>
  <c r="B923" i="12" l="1"/>
  <c r="F923" i="12"/>
  <c r="K923" i="12"/>
  <c r="B923" i="13"/>
  <c r="K923" i="13"/>
  <c r="F923" i="13"/>
  <c r="K923" i="11"/>
  <c r="F923" i="11"/>
  <c r="B923" i="11"/>
  <c r="A924" i="13"/>
  <c r="A924" i="11"/>
  <c r="A924" i="12"/>
  <c r="L924" i="6"/>
  <c r="A924" i="3"/>
  <c r="D924" i="6"/>
  <c r="C924" i="6"/>
  <c r="B925" i="6" s="1"/>
  <c r="A925" i="6" s="1"/>
  <c r="N925" i="6" s="1"/>
  <c r="B923" i="3"/>
  <c r="F923" i="3"/>
  <c r="K923" i="3"/>
  <c r="K924" i="11" l="1"/>
  <c r="B924" i="11"/>
  <c r="F924" i="11"/>
  <c r="F924" i="13"/>
  <c r="B924" i="13"/>
  <c r="K924" i="13"/>
  <c r="B924" i="12"/>
  <c r="F924" i="12"/>
  <c r="K924" i="12"/>
  <c r="A925" i="13"/>
  <c r="A925" i="12"/>
  <c r="A925" i="11"/>
  <c r="L925" i="6"/>
  <c r="A925" i="3"/>
  <c r="C925" i="6"/>
  <c r="B926" i="6" s="1"/>
  <c r="A926" i="6" s="1"/>
  <c r="N926" i="6" s="1"/>
  <c r="D925" i="6"/>
  <c r="B924" i="3"/>
  <c r="F924" i="3"/>
  <c r="K924" i="3"/>
  <c r="K925" i="12" l="1"/>
  <c r="F925" i="12"/>
  <c r="B925" i="12"/>
  <c r="F925" i="13"/>
  <c r="B925" i="13"/>
  <c r="K925" i="13"/>
  <c r="A926" i="13"/>
  <c r="A926" i="12"/>
  <c r="A926" i="11"/>
  <c r="L926" i="6"/>
  <c r="B925" i="11"/>
  <c r="K925" i="11"/>
  <c r="F925" i="11"/>
  <c r="A926" i="3"/>
  <c r="D926" i="6"/>
  <c r="C926" i="6"/>
  <c r="B927" i="6" s="1"/>
  <c r="A927" i="6" s="1"/>
  <c r="N927" i="6" s="1"/>
  <c r="K925" i="3"/>
  <c r="F925" i="3"/>
  <c r="B925" i="3"/>
  <c r="F926" i="13" l="1"/>
  <c r="B926" i="13"/>
  <c r="K926" i="13"/>
  <c r="K926" i="11"/>
  <c r="F926" i="11"/>
  <c r="B926" i="11"/>
  <c r="A927" i="13"/>
  <c r="A927" i="12"/>
  <c r="A927" i="11"/>
  <c r="L927" i="6"/>
  <c r="F926" i="12"/>
  <c r="K926" i="12"/>
  <c r="B926" i="12"/>
  <c r="A927" i="3"/>
  <c r="D927" i="6"/>
  <c r="C927" i="6"/>
  <c r="B928" i="6" s="1"/>
  <c r="A928" i="6" s="1"/>
  <c r="N928" i="6" s="1"/>
  <c r="B926" i="3"/>
  <c r="F926" i="3"/>
  <c r="K926" i="3"/>
  <c r="K927" i="13" l="1"/>
  <c r="B927" i="13"/>
  <c r="F927" i="13"/>
  <c r="K927" i="11"/>
  <c r="B927" i="11"/>
  <c r="F927" i="11"/>
  <c r="A928" i="13"/>
  <c r="A928" i="12"/>
  <c r="A928" i="11"/>
  <c r="L928" i="6"/>
  <c r="F927" i="12"/>
  <c r="K927" i="12"/>
  <c r="B927" i="12"/>
  <c r="A928" i="3"/>
  <c r="C928" i="6"/>
  <c r="B929" i="6" s="1"/>
  <c r="A929" i="6" s="1"/>
  <c r="N929" i="6" s="1"/>
  <c r="D928" i="6"/>
  <c r="F927" i="3"/>
  <c r="B927" i="3"/>
  <c r="K927" i="3"/>
  <c r="F928" i="13" l="1"/>
  <c r="B928" i="13"/>
  <c r="K928" i="13"/>
  <c r="F928" i="11"/>
  <c r="K928" i="11"/>
  <c r="B928" i="11"/>
  <c r="A929" i="13"/>
  <c r="A929" i="12"/>
  <c r="A929" i="11"/>
  <c r="L929" i="6"/>
  <c r="K928" i="12"/>
  <c r="F928" i="12"/>
  <c r="B928" i="12"/>
  <c r="A929" i="3"/>
  <c r="C929" i="6"/>
  <c r="B930" i="6" s="1"/>
  <c r="A930" i="6" s="1"/>
  <c r="N930" i="6" s="1"/>
  <c r="D929" i="6"/>
  <c r="B928" i="3"/>
  <c r="F928" i="3"/>
  <c r="K928" i="3"/>
  <c r="A930" i="13" l="1"/>
  <c r="A930" i="12"/>
  <c r="A930" i="11"/>
  <c r="L930" i="6"/>
  <c r="F929" i="13"/>
  <c r="K929" i="13"/>
  <c r="B929" i="13"/>
  <c r="F929" i="11"/>
  <c r="K929" i="11"/>
  <c r="B929" i="11"/>
  <c r="F929" i="12"/>
  <c r="K929" i="12"/>
  <c r="B929" i="12"/>
  <c r="A930" i="3"/>
  <c r="C930" i="6"/>
  <c r="B931" i="6" s="1"/>
  <c r="A931" i="6" s="1"/>
  <c r="N931" i="6" s="1"/>
  <c r="D930" i="6"/>
  <c r="F929" i="3"/>
  <c r="B929" i="3"/>
  <c r="K929" i="3"/>
  <c r="A931" i="13" l="1"/>
  <c r="A931" i="12"/>
  <c r="A931" i="11"/>
  <c r="L931" i="6"/>
  <c r="K930" i="12"/>
  <c r="F930" i="12"/>
  <c r="B930" i="12"/>
  <c r="B930" i="11"/>
  <c r="F930" i="11"/>
  <c r="K930" i="11"/>
  <c r="K930" i="13"/>
  <c r="B930" i="13"/>
  <c r="F930" i="13"/>
  <c r="A931" i="3"/>
  <c r="D931" i="6"/>
  <c r="C931" i="6"/>
  <c r="B932" i="6" s="1"/>
  <c r="A932" i="6" s="1"/>
  <c r="N932" i="6" s="1"/>
  <c r="F930" i="3"/>
  <c r="B930" i="3"/>
  <c r="K930" i="3"/>
  <c r="B931" i="12" l="1"/>
  <c r="F931" i="12"/>
  <c r="K931" i="12"/>
  <c r="B931" i="11"/>
  <c r="K931" i="11"/>
  <c r="F931" i="11"/>
  <c r="F931" i="13"/>
  <c r="B931" i="13"/>
  <c r="K931" i="13"/>
  <c r="A932" i="13"/>
  <c r="A932" i="11"/>
  <c r="A932" i="12"/>
  <c r="L932" i="6"/>
  <c r="A932" i="3"/>
  <c r="C932" i="6"/>
  <c r="B933" i="6" s="1"/>
  <c r="A933" i="6" s="1"/>
  <c r="N933" i="6" s="1"/>
  <c r="D932" i="6"/>
  <c r="F931" i="3"/>
  <c r="K931" i="3"/>
  <c r="B931" i="3"/>
  <c r="F932" i="12" l="1"/>
  <c r="B932" i="12"/>
  <c r="K932" i="12"/>
  <c r="F932" i="11"/>
  <c r="K932" i="11"/>
  <c r="B932" i="11"/>
  <c r="F932" i="13"/>
  <c r="B932" i="13"/>
  <c r="K932" i="13"/>
  <c r="A933" i="13"/>
  <c r="A933" i="12"/>
  <c r="A933" i="11"/>
  <c r="L933" i="6"/>
  <c r="A933" i="3"/>
  <c r="D933" i="6"/>
  <c r="C933" i="6"/>
  <c r="B934" i="6" s="1"/>
  <c r="A934" i="6" s="1"/>
  <c r="N934" i="6" s="1"/>
  <c r="K932" i="3"/>
  <c r="F932" i="3"/>
  <c r="B932" i="3"/>
  <c r="F933" i="12" l="1"/>
  <c r="B933" i="12"/>
  <c r="K933" i="12"/>
  <c r="B933" i="13"/>
  <c r="K933" i="13"/>
  <c r="F933" i="13"/>
  <c r="K933" i="11"/>
  <c r="F933" i="11"/>
  <c r="B933" i="11"/>
  <c r="A934" i="13"/>
  <c r="A934" i="12"/>
  <c r="A934" i="11"/>
  <c r="L934" i="6"/>
  <c r="A934" i="3"/>
  <c r="D934" i="6"/>
  <c r="C934" i="6"/>
  <c r="B935" i="6" s="1"/>
  <c r="A935" i="6" s="1"/>
  <c r="N935" i="6" s="1"/>
  <c r="B933" i="3"/>
  <c r="F933" i="3"/>
  <c r="K933" i="3"/>
  <c r="F934" i="13" l="1"/>
  <c r="K934" i="13"/>
  <c r="B934" i="13"/>
  <c r="K934" i="11"/>
  <c r="B934" i="11"/>
  <c r="F934" i="11"/>
  <c r="F934" i="12"/>
  <c r="B934" i="12"/>
  <c r="K934" i="12"/>
  <c r="A935" i="13"/>
  <c r="A935" i="11"/>
  <c r="A935" i="12"/>
  <c r="L935" i="6"/>
  <c r="A935" i="3"/>
  <c r="D935" i="6"/>
  <c r="C935" i="6"/>
  <c r="B936" i="6" s="1"/>
  <c r="A936" i="6" s="1"/>
  <c r="N936" i="6" s="1"/>
  <c r="F934" i="3"/>
  <c r="K934" i="3"/>
  <c r="B934" i="3"/>
  <c r="K935" i="13" l="1"/>
  <c r="B935" i="13"/>
  <c r="F935" i="13"/>
  <c r="B935" i="11"/>
  <c r="F935" i="11"/>
  <c r="K935" i="11"/>
  <c r="F935" i="12"/>
  <c r="B935" i="12"/>
  <c r="K935" i="12"/>
  <c r="A936" i="13"/>
  <c r="A936" i="11"/>
  <c r="L936" i="6"/>
  <c r="A936" i="12"/>
  <c r="A936" i="3"/>
  <c r="D936" i="6"/>
  <c r="C936" i="6"/>
  <c r="B937" i="6" s="1"/>
  <c r="A937" i="6" s="1"/>
  <c r="N937" i="6" s="1"/>
  <c r="K935" i="3"/>
  <c r="F935" i="3"/>
  <c r="B935" i="3"/>
  <c r="K936" i="12" l="1"/>
  <c r="F936" i="12"/>
  <c r="B936" i="12"/>
  <c r="F936" i="13"/>
  <c r="B936" i="13"/>
  <c r="K936" i="13"/>
  <c r="K936" i="11"/>
  <c r="F936" i="11"/>
  <c r="B936" i="11"/>
  <c r="A937" i="13"/>
  <c r="A937" i="12"/>
  <c r="L937" i="6"/>
  <c r="A937" i="11"/>
  <c r="A937" i="3"/>
  <c r="D937" i="6"/>
  <c r="C937" i="6"/>
  <c r="B938" i="6" s="1"/>
  <c r="A938" i="6" s="1"/>
  <c r="N938" i="6" s="1"/>
  <c r="F936" i="3"/>
  <c r="B936" i="3"/>
  <c r="K936" i="3"/>
  <c r="K937" i="11" l="1"/>
  <c r="F937" i="11"/>
  <c r="B937" i="11"/>
  <c r="B937" i="13"/>
  <c r="F937" i="13"/>
  <c r="K937" i="13"/>
  <c r="F937" i="12"/>
  <c r="K937" i="12"/>
  <c r="B937" i="12"/>
  <c r="A938" i="13"/>
  <c r="A938" i="12"/>
  <c r="A938" i="11"/>
  <c r="L938" i="6"/>
  <c r="A938" i="3"/>
  <c r="D938" i="6"/>
  <c r="C938" i="6"/>
  <c r="B939" i="6" s="1"/>
  <c r="A939" i="6" s="1"/>
  <c r="N939" i="6" s="1"/>
  <c r="B937" i="3"/>
  <c r="F937" i="3"/>
  <c r="K937" i="3"/>
  <c r="F938" i="11" l="1"/>
  <c r="K938" i="11"/>
  <c r="B938" i="11"/>
  <c r="B938" i="13"/>
  <c r="F938" i="13"/>
  <c r="K938" i="13"/>
  <c r="K938" i="12"/>
  <c r="F938" i="12"/>
  <c r="B938" i="12"/>
  <c r="A939" i="13"/>
  <c r="A939" i="11"/>
  <c r="A939" i="12"/>
  <c r="L939" i="6"/>
  <c r="A939" i="3"/>
  <c r="C939" i="6"/>
  <c r="B940" i="6" s="1"/>
  <c r="A940" i="6" s="1"/>
  <c r="N940" i="6" s="1"/>
  <c r="D939" i="6"/>
  <c r="B938" i="3"/>
  <c r="F938" i="3"/>
  <c r="K938" i="3"/>
  <c r="A940" i="13" l="1"/>
  <c r="A940" i="12"/>
  <c r="A940" i="11"/>
  <c r="L940" i="6"/>
  <c r="K939" i="13"/>
  <c r="B939" i="13"/>
  <c r="F939" i="13"/>
  <c r="F939" i="11"/>
  <c r="K939" i="11"/>
  <c r="B939" i="11"/>
  <c r="K939" i="12"/>
  <c r="F939" i="12"/>
  <c r="B939" i="12"/>
  <c r="A940" i="3"/>
  <c r="C940" i="6"/>
  <c r="B941" i="6" s="1"/>
  <c r="A941" i="6" s="1"/>
  <c r="N941" i="6" s="1"/>
  <c r="D940" i="6"/>
  <c r="K939" i="3"/>
  <c r="F939" i="3"/>
  <c r="B939" i="3"/>
  <c r="A941" i="13" l="1"/>
  <c r="A941" i="12"/>
  <c r="A941" i="11"/>
  <c r="L941" i="6"/>
  <c r="K940" i="11"/>
  <c r="F940" i="11"/>
  <c r="B940" i="11"/>
  <c r="F940" i="12"/>
  <c r="B940" i="12"/>
  <c r="K940" i="12"/>
  <c r="F940" i="13"/>
  <c r="B940" i="13"/>
  <c r="K940" i="13"/>
  <c r="A941" i="3"/>
  <c r="C941" i="6"/>
  <c r="B942" i="6" s="1"/>
  <c r="A942" i="6" s="1"/>
  <c r="N942" i="6" s="1"/>
  <c r="D941" i="6"/>
  <c r="K940" i="3"/>
  <c r="B940" i="3"/>
  <c r="F940" i="3"/>
  <c r="A942" i="13" l="1"/>
  <c r="A942" i="12"/>
  <c r="A942" i="11"/>
  <c r="L942" i="6"/>
  <c r="K941" i="12"/>
  <c r="F941" i="12"/>
  <c r="B941" i="12"/>
  <c r="B941" i="11"/>
  <c r="K941" i="11"/>
  <c r="F941" i="11"/>
  <c r="F941" i="13"/>
  <c r="K941" i="13"/>
  <c r="B941" i="13"/>
  <c r="A942" i="3"/>
  <c r="D942" i="6"/>
  <c r="C942" i="6"/>
  <c r="B943" i="6" s="1"/>
  <c r="A943" i="6" s="1"/>
  <c r="N943" i="6" s="1"/>
  <c r="B941" i="3"/>
  <c r="K941" i="3"/>
  <c r="F941" i="3"/>
  <c r="F942" i="12" l="1"/>
  <c r="K942" i="12"/>
  <c r="B942" i="12"/>
  <c r="K942" i="11"/>
  <c r="F942" i="11"/>
  <c r="B942" i="11"/>
  <c r="F942" i="13"/>
  <c r="K942" i="13"/>
  <c r="B942" i="13"/>
  <c r="A943" i="13"/>
  <c r="A943" i="12"/>
  <c r="A943" i="11"/>
  <c r="L943" i="6"/>
  <c r="A943" i="3"/>
  <c r="D943" i="6"/>
  <c r="C943" i="6"/>
  <c r="B944" i="6" s="1"/>
  <c r="A944" i="6" s="1"/>
  <c r="N944" i="6" s="1"/>
  <c r="F942" i="3"/>
  <c r="K942" i="3"/>
  <c r="B942" i="3"/>
  <c r="F943" i="11" l="1"/>
  <c r="K943" i="11"/>
  <c r="B943" i="11"/>
  <c r="F943" i="12"/>
  <c r="K943" i="12"/>
  <c r="B943" i="12"/>
  <c r="K943" i="13"/>
  <c r="B943" i="13"/>
  <c r="F943" i="13"/>
  <c r="A944" i="13"/>
  <c r="A944" i="12"/>
  <c r="A944" i="11"/>
  <c r="L944" i="6"/>
  <c r="A944" i="3"/>
  <c r="D944" i="6"/>
  <c r="C944" i="6"/>
  <c r="B945" i="6" s="1"/>
  <c r="A945" i="6" s="1"/>
  <c r="N945" i="6" s="1"/>
  <c r="B943" i="3"/>
  <c r="F943" i="3"/>
  <c r="K943" i="3"/>
  <c r="K944" i="11" l="1"/>
  <c r="F944" i="11"/>
  <c r="B944" i="11"/>
  <c r="K944" i="12"/>
  <c r="B944" i="12"/>
  <c r="F944" i="12"/>
  <c r="F944" i="13"/>
  <c r="B944" i="13"/>
  <c r="K944" i="13"/>
  <c r="A945" i="13"/>
  <c r="A945" i="12"/>
  <c r="A945" i="11"/>
  <c r="L945" i="6"/>
  <c r="A945" i="3"/>
  <c r="C945" i="6"/>
  <c r="B946" i="6" s="1"/>
  <c r="A946" i="6" s="1"/>
  <c r="N946" i="6" s="1"/>
  <c r="D945" i="6"/>
  <c r="B944" i="3"/>
  <c r="F944" i="3"/>
  <c r="K944" i="3"/>
  <c r="A946" i="13" l="1"/>
  <c r="A946" i="12"/>
  <c r="A946" i="11"/>
  <c r="L946" i="6"/>
  <c r="F945" i="12"/>
  <c r="K945" i="12"/>
  <c r="B945" i="12"/>
  <c r="K945" i="13"/>
  <c r="F945" i="13"/>
  <c r="B945" i="13"/>
  <c r="F945" i="11"/>
  <c r="K945" i="11"/>
  <c r="B945" i="11"/>
  <c r="A946" i="3"/>
  <c r="D946" i="6"/>
  <c r="C946" i="6"/>
  <c r="B947" i="6" s="1"/>
  <c r="A947" i="6" s="1"/>
  <c r="N947" i="6" s="1"/>
  <c r="F945" i="3"/>
  <c r="B945" i="3"/>
  <c r="K945" i="3"/>
  <c r="K946" i="11" l="1"/>
  <c r="B946" i="11"/>
  <c r="F946" i="11"/>
  <c r="K946" i="12"/>
  <c r="F946" i="12"/>
  <c r="B946" i="12"/>
  <c r="F946" i="13"/>
  <c r="K946" i="13"/>
  <c r="B946" i="13"/>
  <c r="A947" i="13"/>
  <c r="A947" i="11"/>
  <c r="A947" i="12"/>
  <c r="L947" i="6"/>
  <c r="A947" i="3"/>
  <c r="D947" i="6"/>
  <c r="C947" i="6"/>
  <c r="B948" i="6" s="1"/>
  <c r="A948" i="6" s="1"/>
  <c r="N948" i="6" s="1"/>
  <c r="B946" i="3"/>
  <c r="F946" i="3"/>
  <c r="K946" i="3"/>
  <c r="K947" i="13" l="1"/>
  <c r="F947" i="13"/>
  <c r="B947" i="13"/>
  <c r="K947" i="12"/>
  <c r="F947" i="12"/>
  <c r="B947" i="12"/>
  <c r="F947" i="11"/>
  <c r="B947" i="11"/>
  <c r="K947" i="11"/>
  <c r="A948" i="13"/>
  <c r="A948" i="12"/>
  <c r="A948" i="11"/>
  <c r="L948" i="6"/>
  <c r="A948" i="3"/>
  <c r="D948" i="6"/>
  <c r="C948" i="6"/>
  <c r="B949" i="6" s="1"/>
  <c r="A949" i="6" s="1"/>
  <c r="N949" i="6" s="1"/>
  <c r="B947" i="3"/>
  <c r="F947" i="3"/>
  <c r="K947" i="3"/>
  <c r="F948" i="12" l="1"/>
  <c r="B948" i="12"/>
  <c r="K948" i="12"/>
  <c r="F948" i="13"/>
  <c r="B948" i="13"/>
  <c r="K948" i="13"/>
  <c r="F948" i="11"/>
  <c r="B948" i="11"/>
  <c r="K948" i="11"/>
  <c r="A949" i="13"/>
  <c r="A949" i="12"/>
  <c r="A949" i="11"/>
  <c r="L949" i="6"/>
  <c r="A949" i="3"/>
  <c r="C949" i="6"/>
  <c r="B950" i="6" s="1"/>
  <c r="A950" i="6" s="1"/>
  <c r="N950" i="6" s="1"/>
  <c r="D949" i="6"/>
  <c r="F948" i="3"/>
  <c r="K948" i="3"/>
  <c r="B948" i="3"/>
  <c r="A950" i="13" l="1"/>
  <c r="A950" i="11"/>
  <c r="A950" i="12"/>
  <c r="L950" i="6"/>
  <c r="F949" i="11"/>
  <c r="B949" i="11"/>
  <c r="K949" i="11"/>
  <c r="B949" i="12"/>
  <c r="K949" i="12"/>
  <c r="F949" i="12"/>
  <c r="F949" i="13"/>
  <c r="K949" i="13"/>
  <c r="B949" i="13"/>
  <c r="A950" i="3"/>
  <c r="C950" i="6"/>
  <c r="B951" i="6" s="1"/>
  <c r="A951" i="6" s="1"/>
  <c r="N951" i="6" s="1"/>
  <c r="D950" i="6"/>
  <c r="B949" i="3"/>
  <c r="F949" i="3"/>
  <c r="K949" i="3"/>
  <c r="A951" i="13" l="1"/>
  <c r="L951" i="6"/>
  <c r="A951" i="11"/>
  <c r="A951" i="12"/>
  <c r="B950" i="12"/>
  <c r="K950" i="12"/>
  <c r="F950" i="12"/>
  <c r="F950" i="11"/>
  <c r="B950" i="11"/>
  <c r="K950" i="11"/>
  <c r="F950" i="13"/>
  <c r="K950" i="13"/>
  <c r="B950" i="13"/>
  <c r="A951" i="3"/>
  <c r="D951" i="6"/>
  <c r="C951" i="6"/>
  <c r="B952" i="6" s="1"/>
  <c r="A952" i="6" s="1"/>
  <c r="N952" i="6" s="1"/>
  <c r="K950" i="3"/>
  <c r="F950" i="3"/>
  <c r="B950" i="3"/>
  <c r="B951" i="11" l="1"/>
  <c r="K951" i="11"/>
  <c r="F951" i="11"/>
  <c r="F951" i="12"/>
  <c r="K951" i="12"/>
  <c r="B951" i="12"/>
  <c r="K951" i="13"/>
  <c r="B951" i="13"/>
  <c r="F951" i="13"/>
  <c r="A952" i="13"/>
  <c r="A952" i="12"/>
  <c r="A952" i="11"/>
  <c r="L952" i="6"/>
  <c r="A952" i="3"/>
  <c r="D952" i="6"/>
  <c r="C952" i="6"/>
  <c r="B953" i="6" s="1"/>
  <c r="A953" i="6" s="1"/>
  <c r="N953" i="6" s="1"/>
  <c r="B951" i="3"/>
  <c r="F951" i="3"/>
  <c r="K951" i="3"/>
  <c r="K952" i="12" l="1"/>
  <c r="F952" i="12"/>
  <c r="B952" i="12"/>
  <c r="F952" i="13"/>
  <c r="B952" i="13"/>
  <c r="K952" i="13"/>
  <c r="K952" i="11"/>
  <c r="B952" i="11"/>
  <c r="F952" i="11"/>
  <c r="A953" i="13"/>
  <c r="A953" i="12"/>
  <c r="A953" i="11"/>
  <c r="L953" i="6"/>
  <c r="A953" i="3"/>
  <c r="D953" i="6"/>
  <c r="C953" i="6"/>
  <c r="B954" i="6" s="1"/>
  <c r="A954" i="6" s="1"/>
  <c r="N954" i="6" s="1"/>
  <c r="B952" i="3"/>
  <c r="F952" i="3"/>
  <c r="K952" i="3"/>
  <c r="B953" i="11" l="1"/>
  <c r="K953" i="11"/>
  <c r="F953" i="11"/>
  <c r="F953" i="12"/>
  <c r="K953" i="12"/>
  <c r="B953" i="12"/>
  <c r="K953" i="13"/>
  <c r="B953" i="13"/>
  <c r="F953" i="13"/>
  <c r="A954" i="13"/>
  <c r="A954" i="12"/>
  <c r="A954" i="11"/>
  <c r="L954" i="6"/>
  <c r="A954" i="3"/>
  <c r="C954" i="6"/>
  <c r="B955" i="6" s="1"/>
  <c r="A955" i="6" s="1"/>
  <c r="N955" i="6" s="1"/>
  <c r="D954" i="6"/>
  <c r="F953" i="3"/>
  <c r="K953" i="3"/>
  <c r="B953" i="3"/>
  <c r="B954" i="11" l="1"/>
  <c r="K954" i="11"/>
  <c r="F954" i="11"/>
  <c r="K954" i="13"/>
  <c r="B954" i="13"/>
  <c r="F954" i="13"/>
  <c r="A955" i="13"/>
  <c r="A955" i="12"/>
  <c r="A955" i="11"/>
  <c r="L955" i="6"/>
  <c r="F954" i="12"/>
  <c r="K954" i="12"/>
  <c r="B954" i="12"/>
  <c r="A955" i="3"/>
  <c r="D955" i="6"/>
  <c r="C955" i="6"/>
  <c r="B956" i="6" s="1"/>
  <c r="A956" i="6" s="1"/>
  <c r="N956" i="6" s="1"/>
  <c r="B954" i="3"/>
  <c r="F954" i="3"/>
  <c r="K954" i="3"/>
  <c r="F955" i="11" l="1"/>
  <c r="K955" i="11"/>
  <c r="B955" i="11"/>
  <c r="F955" i="13"/>
  <c r="K955" i="13"/>
  <c r="B955" i="13"/>
  <c r="A956" i="13"/>
  <c r="A956" i="12"/>
  <c r="A956" i="11"/>
  <c r="L956" i="6"/>
  <c r="F955" i="12"/>
  <c r="B955" i="12"/>
  <c r="K955" i="12"/>
  <c r="A956" i="3"/>
  <c r="D956" i="6"/>
  <c r="C956" i="6"/>
  <c r="B957" i="6" s="1"/>
  <c r="A957" i="6" s="1"/>
  <c r="N957" i="6" s="1"/>
  <c r="B955" i="3"/>
  <c r="F955" i="3"/>
  <c r="K955" i="3"/>
  <c r="K956" i="11" l="1"/>
  <c r="B956" i="11"/>
  <c r="F956" i="11"/>
  <c r="F956" i="13"/>
  <c r="B956" i="13"/>
  <c r="K956" i="13"/>
  <c r="A957" i="13"/>
  <c r="A957" i="11"/>
  <c r="A957" i="12"/>
  <c r="L957" i="6"/>
  <c r="F956" i="12"/>
  <c r="B956" i="12"/>
  <c r="K956" i="12"/>
  <c r="A957" i="3"/>
  <c r="D957" i="6"/>
  <c r="C957" i="6"/>
  <c r="B958" i="6" s="1"/>
  <c r="A958" i="6" s="1"/>
  <c r="N958" i="6" s="1"/>
  <c r="B956" i="3"/>
  <c r="F956" i="3"/>
  <c r="K956" i="3"/>
  <c r="K957" i="12" l="1"/>
  <c r="F957" i="12"/>
  <c r="B957" i="12"/>
  <c r="F957" i="13"/>
  <c r="K957" i="13"/>
  <c r="B957" i="13"/>
  <c r="A958" i="13"/>
  <c r="A958" i="12"/>
  <c r="A958" i="11"/>
  <c r="L958" i="6"/>
  <c r="B957" i="11"/>
  <c r="K957" i="11"/>
  <c r="F957" i="11"/>
  <c r="A958" i="3"/>
  <c r="C958" i="6"/>
  <c r="B959" i="6" s="1"/>
  <c r="A959" i="6" s="1"/>
  <c r="N959" i="6" s="1"/>
  <c r="D958" i="6"/>
  <c r="F957" i="3"/>
  <c r="B957" i="3"/>
  <c r="K957" i="3"/>
  <c r="A959" i="13" l="1"/>
  <c r="A959" i="12"/>
  <c r="A959" i="11"/>
  <c r="L959" i="6"/>
  <c r="F958" i="13"/>
  <c r="B958" i="13"/>
  <c r="K958" i="13"/>
  <c r="K958" i="11"/>
  <c r="F958" i="11"/>
  <c r="B958" i="11"/>
  <c r="K958" i="12"/>
  <c r="B958" i="12"/>
  <c r="F958" i="12"/>
  <c r="A959" i="3"/>
  <c r="D959" i="6"/>
  <c r="C959" i="6"/>
  <c r="B960" i="6" s="1"/>
  <c r="A960" i="6" s="1"/>
  <c r="N960" i="6" s="1"/>
  <c r="B958" i="3"/>
  <c r="F958" i="3"/>
  <c r="K958" i="3"/>
  <c r="F959" i="12" l="1"/>
  <c r="K959" i="12"/>
  <c r="B959" i="12"/>
  <c r="B959" i="11"/>
  <c r="K959" i="11"/>
  <c r="F959" i="11"/>
  <c r="K959" i="13"/>
  <c r="B959" i="13"/>
  <c r="F959" i="13"/>
  <c r="A960" i="13"/>
  <c r="A960" i="12"/>
  <c r="L960" i="6"/>
  <c r="A960" i="11"/>
  <c r="A960" i="3"/>
  <c r="C960" i="6"/>
  <c r="B961" i="6" s="1"/>
  <c r="A961" i="6" s="1"/>
  <c r="N961" i="6" s="1"/>
  <c r="D960" i="6"/>
  <c r="K959" i="3"/>
  <c r="B959" i="3"/>
  <c r="F959" i="3"/>
  <c r="F960" i="11" l="1"/>
  <c r="K960" i="11"/>
  <c r="B960" i="11"/>
  <c r="K960" i="12"/>
  <c r="F960" i="12"/>
  <c r="B960" i="12"/>
  <c r="A961" i="13"/>
  <c r="A961" i="11"/>
  <c r="A961" i="12"/>
  <c r="L961" i="6"/>
  <c r="F960" i="13"/>
  <c r="B960" i="13"/>
  <c r="K960" i="13"/>
  <c r="A961" i="3"/>
  <c r="D961" i="6"/>
  <c r="C961" i="6"/>
  <c r="B962" i="6" s="1"/>
  <c r="A962" i="6" s="1"/>
  <c r="N962" i="6" s="1"/>
  <c r="B960" i="3"/>
  <c r="F960" i="3"/>
  <c r="K960" i="3"/>
  <c r="F961" i="13" l="1"/>
  <c r="B961" i="13"/>
  <c r="K961" i="13"/>
  <c r="F961" i="12"/>
  <c r="K961" i="12"/>
  <c r="B961" i="12"/>
  <c r="A962" i="13"/>
  <c r="A962" i="12"/>
  <c r="A962" i="11"/>
  <c r="L962" i="6"/>
  <c r="K961" i="11"/>
  <c r="B961" i="11"/>
  <c r="F961" i="11"/>
  <c r="A962" i="3"/>
  <c r="C962" i="6"/>
  <c r="B963" i="6" s="1"/>
  <c r="A963" i="6" s="1"/>
  <c r="N963" i="6" s="1"/>
  <c r="D962" i="6"/>
  <c r="B961" i="3"/>
  <c r="F961" i="3"/>
  <c r="K961" i="3"/>
  <c r="A963" i="13" l="1"/>
  <c r="A963" i="12"/>
  <c r="A963" i="11"/>
  <c r="L963" i="6"/>
  <c r="B962" i="13"/>
  <c r="K962" i="13"/>
  <c r="F962" i="13"/>
  <c r="F962" i="11"/>
  <c r="K962" i="11"/>
  <c r="B962" i="11"/>
  <c r="F962" i="12"/>
  <c r="B962" i="12"/>
  <c r="K962" i="12"/>
  <c r="A963" i="3"/>
  <c r="D963" i="6"/>
  <c r="C963" i="6"/>
  <c r="B964" i="6" s="1"/>
  <c r="A964" i="6" s="1"/>
  <c r="N964" i="6" s="1"/>
  <c r="B962" i="3"/>
  <c r="F962" i="3"/>
  <c r="K962" i="3"/>
  <c r="B963" i="11" l="1"/>
  <c r="K963" i="11"/>
  <c r="F963" i="11"/>
  <c r="F963" i="12"/>
  <c r="K963" i="12"/>
  <c r="B963" i="12"/>
  <c r="F963" i="13"/>
  <c r="B963" i="13"/>
  <c r="K963" i="13"/>
  <c r="A964" i="13"/>
  <c r="A964" i="12"/>
  <c r="A964" i="11"/>
  <c r="L964" i="6"/>
  <c r="A964" i="3"/>
  <c r="C964" i="6"/>
  <c r="B965" i="6" s="1"/>
  <c r="A965" i="6" s="1"/>
  <c r="N965" i="6" s="1"/>
  <c r="D964" i="6"/>
  <c r="B963" i="3"/>
  <c r="F963" i="3"/>
  <c r="K963" i="3"/>
  <c r="F964" i="13" l="1"/>
  <c r="B964" i="13"/>
  <c r="K964" i="13"/>
  <c r="A965" i="13"/>
  <c r="A965" i="12"/>
  <c r="A965" i="11"/>
  <c r="L965" i="6"/>
  <c r="K964" i="11"/>
  <c r="B964" i="11"/>
  <c r="F964" i="11"/>
  <c r="K964" i="12"/>
  <c r="B964" i="12"/>
  <c r="F964" i="12"/>
  <c r="A965" i="3"/>
  <c r="C965" i="6"/>
  <c r="B966" i="6" s="1"/>
  <c r="A966" i="6" s="1"/>
  <c r="N966" i="6" s="1"/>
  <c r="D965" i="6"/>
  <c r="K964" i="3"/>
  <c r="F964" i="3"/>
  <c r="B964" i="3"/>
  <c r="A966" i="13" l="1"/>
  <c r="A966" i="12"/>
  <c r="A966" i="11"/>
  <c r="L966" i="6"/>
  <c r="K965" i="11"/>
  <c r="F965" i="11"/>
  <c r="B965" i="11"/>
  <c r="K965" i="12"/>
  <c r="B965" i="12"/>
  <c r="F965" i="12"/>
  <c r="B965" i="13"/>
  <c r="K965" i="13"/>
  <c r="F965" i="13"/>
  <c r="A966" i="3"/>
  <c r="D966" i="6"/>
  <c r="C966" i="6"/>
  <c r="B967" i="6" s="1"/>
  <c r="A967" i="6" s="1"/>
  <c r="N967" i="6" s="1"/>
  <c r="F965" i="3"/>
  <c r="K965" i="3"/>
  <c r="B965" i="3"/>
  <c r="K966" i="12" l="1"/>
  <c r="F966" i="12"/>
  <c r="B966" i="12"/>
  <c r="K966" i="11"/>
  <c r="B966" i="11"/>
  <c r="F966" i="11"/>
  <c r="F966" i="13"/>
  <c r="K966" i="13"/>
  <c r="B966" i="13"/>
  <c r="A967" i="13"/>
  <c r="A967" i="12"/>
  <c r="A967" i="11"/>
  <c r="L967" i="6"/>
  <c r="A967" i="3"/>
  <c r="D967" i="6"/>
  <c r="C967" i="6"/>
  <c r="B968" i="6" s="1"/>
  <c r="A968" i="6" s="1"/>
  <c r="N968" i="6" s="1"/>
  <c r="K966" i="3"/>
  <c r="B966" i="3"/>
  <c r="F966" i="3"/>
  <c r="F967" i="12" l="1"/>
  <c r="B967" i="12"/>
  <c r="K967" i="12"/>
  <c r="K967" i="13"/>
  <c r="B967" i="13"/>
  <c r="F967" i="13"/>
  <c r="F967" i="11"/>
  <c r="K967" i="11"/>
  <c r="B967" i="11"/>
  <c r="A968" i="11"/>
  <c r="A968" i="13"/>
  <c r="L968" i="6"/>
  <c r="A968" i="12"/>
  <c r="A968" i="3"/>
  <c r="C968" i="6"/>
  <c r="B969" i="6" s="1"/>
  <c r="A969" i="6" s="1"/>
  <c r="N969" i="6" s="1"/>
  <c r="D968" i="6"/>
  <c r="B967" i="3"/>
  <c r="F967" i="3"/>
  <c r="K967" i="3"/>
  <c r="A969" i="13" l="1"/>
  <c r="A969" i="11"/>
  <c r="A969" i="12"/>
  <c r="L969" i="6"/>
  <c r="K968" i="12"/>
  <c r="B968" i="12"/>
  <c r="F968" i="12"/>
  <c r="F968" i="13"/>
  <c r="B968" i="13"/>
  <c r="K968" i="13"/>
  <c r="K968" i="11"/>
  <c r="B968" i="11"/>
  <c r="F968" i="11"/>
  <c r="A969" i="3"/>
  <c r="C969" i="6"/>
  <c r="B970" i="6" s="1"/>
  <c r="A970" i="6" s="1"/>
  <c r="N970" i="6" s="1"/>
  <c r="D969" i="6"/>
  <c r="F968" i="3"/>
  <c r="B968" i="3"/>
  <c r="K968" i="3"/>
  <c r="B969" i="11" l="1"/>
  <c r="K969" i="11"/>
  <c r="F969" i="11"/>
  <c r="B969" i="13"/>
  <c r="F969" i="13"/>
  <c r="K969" i="13"/>
  <c r="A970" i="13"/>
  <c r="A970" i="12"/>
  <c r="A970" i="11"/>
  <c r="L970" i="6"/>
  <c r="F969" i="12"/>
  <c r="K969" i="12"/>
  <c r="B969" i="12"/>
  <c r="A970" i="3"/>
  <c r="D970" i="6"/>
  <c r="C970" i="6"/>
  <c r="B971" i="6" s="1"/>
  <c r="A971" i="6" s="1"/>
  <c r="N971" i="6" s="1"/>
  <c r="F969" i="3"/>
  <c r="B969" i="3"/>
  <c r="K969" i="3"/>
  <c r="K970" i="13" l="1"/>
  <c r="B970" i="13"/>
  <c r="F970" i="13"/>
  <c r="F970" i="11"/>
  <c r="K970" i="11"/>
  <c r="B970" i="11"/>
  <c r="A971" i="13"/>
  <c r="A971" i="12"/>
  <c r="A971" i="11"/>
  <c r="L971" i="6"/>
  <c r="K970" i="12"/>
  <c r="F970" i="12"/>
  <c r="B970" i="12"/>
  <c r="A971" i="3"/>
  <c r="C971" i="6"/>
  <c r="B972" i="6" s="1"/>
  <c r="A972" i="6" s="1"/>
  <c r="N972" i="6" s="1"/>
  <c r="D971" i="6"/>
  <c r="B970" i="3"/>
  <c r="F970" i="3"/>
  <c r="K970" i="3"/>
  <c r="A972" i="13" l="1"/>
  <c r="A972" i="12"/>
  <c r="A972" i="11"/>
  <c r="L972" i="6"/>
  <c r="K971" i="13"/>
  <c r="F971" i="13"/>
  <c r="B971" i="13"/>
  <c r="F971" i="11"/>
  <c r="B971" i="11"/>
  <c r="K971" i="11"/>
  <c r="K971" i="12"/>
  <c r="B971" i="12"/>
  <c r="F971" i="12"/>
  <c r="A972" i="3"/>
  <c r="C972" i="6"/>
  <c r="B973" i="6" s="1"/>
  <c r="A973" i="6" s="1"/>
  <c r="N973" i="6" s="1"/>
  <c r="D972" i="6"/>
  <c r="F971" i="3"/>
  <c r="B971" i="3"/>
  <c r="K971" i="3"/>
  <c r="A973" i="13" l="1"/>
  <c r="A973" i="12"/>
  <c r="A973" i="11"/>
  <c r="L973" i="6"/>
  <c r="K972" i="12"/>
  <c r="B972" i="12"/>
  <c r="F972" i="12"/>
  <c r="F972" i="13"/>
  <c r="B972" i="13"/>
  <c r="K972" i="13"/>
  <c r="B972" i="11"/>
  <c r="K972" i="11"/>
  <c r="F972" i="11"/>
  <c r="A973" i="3"/>
  <c r="C973" i="6"/>
  <c r="B974" i="6" s="1"/>
  <c r="A974" i="6" s="1"/>
  <c r="N974" i="6" s="1"/>
  <c r="D973" i="6"/>
  <c r="F972" i="3"/>
  <c r="K972" i="3"/>
  <c r="B972" i="3"/>
  <c r="K973" i="12" l="1"/>
  <c r="B973" i="12"/>
  <c r="F973" i="12"/>
  <c r="A974" i="13"/>
  <c r="A974" i="11"/>
  <c r="A974" i="12"/>
  <c r="L974" i="6"/>
  <c r="K973" i="13"/>
  <c r="B973" i="13"/>
  <c r="F973" i="13"/>
  <c r="K973" i="11"/>
  <c r="B973" i="11"/>
  <c r="F973" i="11"/>
  <c r="A974" i="3"/>
  <c r="D974" i="6"/>
  <c r="C974" i="6"/>
  <c r="B975" i="6" s="1"/>
  <c r="A975" i="6" s="1"/>
  <c r="N975" i="6" s="1"/>
  <c r="B973" i="3"/>
  <c r="K973" i="3"/>
  <c r="F973" i="3"/>
  <c r="K974" i="12" l="1"/>
  <c r="F974" i="12"/>
  <c r="B974" i="12"/>
  <c r="F974" i="11"/>
  <c r="K974" i="11"/>
  <c r="B974" i="11"/>
  <c r="F974" i="13"/>
  <c r="K974" i="13"/>
  <c r="B974" i="13"/>
  <c r="A975" i="13"/>
  <c r="A975" i="12"/>
  <c r="L975" i="6"/>
  <c r="A975" i="11"/>
  <c r="A975" i="3"/>
  <c r="D975" i="6"/>
  <c r="C975" i="6"/>
  <c r="B976" i="6" s="1"/>
  <c r="A976" i="6" s="1"/>
  <c r="N976" i="6" s="1"/>
  <c r="F974" i="3"/>
  <c r="K974" i="3"/>
  <c r="B974" i="3"/>
  <c r="K975" i="13" l="1"/>
  <c r="B975" i="13"/>
  <c r="F975" i="13"/>
  <c r="K975" i="11"/>
  <c r="F975" i="11"/>
  <c r="B975" i="11"/>
  <c r="F975" i="12"/>
  <c r="K975" i="12"/>
  <c r="B975" i="12"/>
  <c r="A976" i="13"/>
  <c r="A976" i="12"/>
  <c r="A976" i="11"/>
  <c r="L976" i="6"/>
  <c r="A976" i="3"/>
  <c r="C976" i="6"/>
  <c r="B977" i="6" s="1"/>
  <c r="A977" i="6" s="1"/>
  <c r="N977" i="6" s="1"/>
  <c r="D976" i="6"/>
  <c r="K975" i="3"/>
  <c r="B975" i="3"/>
  <c r="F975" i="3"/>
  <c r="K976" i="12" l="1"/>
  <c r="F976" i="12"/>
  <c r="B976" i="12"/>
  <c r="F976" i="13"/>
  <c r="B976" i="13"/>
  <c r="K976" i="13"/>
  <c r="B976" i="11"/>
  <c r="F976" i="11"/>
  <c r="K976" i="11"/>
  <c r="A977" i="13"/>
  <c r="A977" i="12"/>
  <c r="L977" i="6"/>
  <c r="A977" i="11"/>
  <c r="A977" i="3"/>
  <c r="C977" i="6"/>
  <c r="B978" i="6" s="1"/>
  <c r="A978" i="6" s="1"/>
  <c r="N978" i="6" s="1"/>
  <c r="D977" i="6"/>
  <c r="F976" i="3"/>
  <c r="B976" i="3"/>
  <c r="K976" i="3"/>
  <c r="K977" i="11" l="1"/>
  <c r="F977" i="11"/>
  <c r="B977" i="11"/>
  <c r="F977" i="13"/>
  <c r="B977" i="13"/>
  <c r="K977" i="13"/>
  <c r="A978" i="13"/>
  <c r="A978" i="12"/>
  <c r="A978" i="11"/>
  <c r="L978" i="6"/>
  <c r="F977" i="12"/>
  <c r="K977" i="12"/>
  <c r="B977" i="12"/>
  <c r="A978" i="3"/>
  <c r="D978" i="6"/>
  <c r="C978" i="6"/>
  <c r="B979" i="6" s="1"/>
  <c r="A979" i="6" s="1"/>
  <c r="N979" i="6" s="1"/>
  <c r="F977" i="3"/>
  <c r="K977" i="3"/>
  <c r="B977" i="3"/>
  <c r="F978" i="11" l="1"/>
  <c r="K978" i="11"/>
  <c r="B978" i="11"/>
  <c r="K978" i="13"/>
  <c r="B978" i="13"/>
  <c r="F978" i="13"/>
  <c r="A979" i="13"/>
  <c r="A979" i="12"/>
  <c r="A979" i="11"/>
  <c r="L979" i="6"/>
  <c r="B978" i="12"/>
  <c r="K978" i="12"/>
  <c r="F978" i="12"/>
  <c r="A979" i="3"/>
  <c r="D979" i="6"/>
  <c r="C979" i="6"/>
  <c r="B980" i="6" s="1"/>
  <c r="A980" i="6" s="1"/>
  <c r="N980" i="6" s="1"/>
  <c r="B978" i="3"/>
  <c r="F978" i="3"/>
  <c r="K978" i="3"/>
  <c r="K979" i="13" l="1"/>
  <c r="F979" i="13"/>
  <c r="B979" i="13"/>
  <c r="B979" i="11"/>
  <c r="K979" i="11"/>
  <c r="F979" i="11"/>
  <c r="A980" i="13"/>
  <c r="A980" i="12"/>
  <c r="A980" i="11"/>
  <c r="L980" i="6"/>
  <c r="K979" i="12"/>
  <c r="B979" i="12"/>
  <c r="F979" i="12"/>
  <c r="A980" i="3"/>
  <c r="D980" i="6"/>
  <c r="C980" i="6"/>
  <c r="B981" i="6" s="1"/>
  <c r="A981" i="6" s="1"/>
  <c r="N981" i="6" s="1"/>
  <c r="B979" i="3"/>
  <c r="K979" i="3"/>
  <c r="F979" i="3"/>
  <c r="F980" i="11" l="1"/>
  <c r="K980" i="11"/>
  <c r="B980" i="11"/>
  <c r="F980" i="13"/>
  <c r="B980" i="13"/>
  <c r="K980" i="13"/>
  <c r="A981" i="13"/>
  <c r="A981" i="12"/>
  <c r="A981" i="11"/>
  <c r="L981" i="6"/>
  <c r="B980" i="12"/>
  <c r="F980" i="12"/>
  <c r="K980" i="12"/>
  <c r="A981" i="3"/>
  <c r="C981" i="6"/>
  <c r="B982" i="6" s="1"/>
  <c r="A982" i="6" s="1"/>
  <c r="N982" i="6" s="1"/>
  <c r="D981" i="6"/>
  <c r="F980" i="3"/>
  <c r="K980" i="3"/>
  <c r="B980" i="3"/>
  <c r="A982" i="12" l="1"/>
  <c r="A982" i="13"/>
  <c r="A982" i="11"/>
  <c r="L982" i="6"/>
  <c r="B981" i="13"/>
  <c r="F981" i="13"/>
  <c r="K981" i="13"/>
  <c r="B981" i="11"/>
  <c r="F981" i="11"/>
  <c r="K981" i="11"/>
  <c r="F981" i="12"/>
  <c r="K981" i="12"/>
  <c r="B981" i="12"/>
  <c r="A982" i="3"/>
  <c r="D982" i="6"/>
  <c r="C982" i="6"/>
  <c r="B983" i="6" s="1"/>
  <c r="A983" i="6" s="1"/>
  <c r="N983" i="6" s="1"/>
  <c r="B981" i="3"/>
  <c r="F981" i="3"/>
  <c r="K981" i="3"/>
  <c r="F982" i="13" l="1"/>
  <c r="K982" i="13"/>
  <c r="B982" i="13"/>
  <c r="F982" i="11"/>
  <c r="B982" i="11"/>
  <c r="K982" i="11"/>
  <c r="B982" i="12"/>
  <c r="K982" i="12"/>
  <c r="F982" i="12"/>
  <c r="A983" i="13"/>
  <c r="A983" i="12"/>
  <c r="A983" i="11"/>
  <c r="L983" i="6"/>
  <c r="A983" i="3"/>
  <c r="D983" i="6"/>
  <c r="C983" i="6"/>
  <c r="B984" i="6" s="1"/>
  <c r="A984" i="6" s="1"/>
  <c r="N984" i="6" s="1"/>
  <c r="K982" i="3"/>
  <c r="F982" i="3"/>
  <c r="B982" i="3"/>
  <c r="F983" i="12" l="1"/>
  <c r="K983" i="12"/>
  <c r="B983" i="12"/>
  <c r="K983" i="13"/>
  <c r="B983" i="13"/>
  <c r="F983" i="13"/>
  <c r="K983" i="11"/>
  <c r="B983" i="11"/>
  <c r="F983" i="11"/>
  <c r="A984" i="13"/>
  <c r="A984" i="12"/>
  <c r="A984" i="11"/>
  <c r="L984" i="6"/>
  <c r="A984" i="3"/>
  <c r="D984" i="6"/>
  <c r="C984" i="6"/>
  <c r="B985" i="6" s="1"/>
  <c r="A985" i="6" s="1"/>
  <c r="N985" i="6" s="1"/>
  <c r="F983" i="3"/>
  <c r="K983" i="3"/>
  <c r="B983" i="3"/>
  <c r="F984" i="13" l="1"/>
  <c r="B984" i="13"/>
  <c r="K984" i="13"/>
  <c r="B984" i="11"/>
  <c r="F984" i="11"/>
  <c r="K984" i="11"/>
  <c r="K984" i="12"/>
  <c r="F984" i="12"/>
  <c r="B984" i="12"/>
  <c r="A985" i="13"/>
  <c r="A985" i="11"/>
  <c r="A985" i="12"/>
  <c r="L985" i="6"/>
  <c r="A985" i="3"/>
  <c r="D985" i="6"/>
  <c r="C985" i="6"/>
  <c r="B986" i="6" s="1"/>
  <c r="A986" i="6" s="1"/>
  <c r="N986" i="6" s="1"/>
  <c r="B984" i="3"/>
  <c r="F984" i="3"/>
  <c r="K984" i="3"/>
  <c r="F985" i="12" l="1"/>
  <c r="K985" i="12"/>
  <c r="B985" i="12"/>
  <c r="F985" i="13"/>
  <c r="K985" i="13"/>
  <c r="B985" i="13"/>
  <c r="K985" i="11"/>
  <c r="F985" i="11"/>
  <c r="B985" i="11"/>
  <c r="A986" i="13"/>
  <c r="A986" i="12"/>
  <c r="A986" i="11"/>
  <c r="L986" i="6"/>
  <c r="A986" i="3"/>
  <c r="C986" i="6"/>
  <c r="B987" i="6" s="1"/>
  <c r="A987" i="6" s="1"/>
  <c r="N987" i="6" s="1"/>
  <c r="D986" i="6"/>
  <c r="F985" i="3"/>
  <c r="K985" i="3"/>
  <c r="B985" i="3"/>
  <c r="A987" i="13" l="1"/>
  <c r="A987" i="12"/>
  <c r="A987" i="11"/>
  <c r="L987" i="6"/>
  <c r="B986" i="11"/>
  <c r="K986" i="11"/>
  <c r="F986" i="11"/>
  <c r="B986" i="12"/>
  <c r="K986" i="12"/>
  <c r="F986" i="12"/>
  <c r="K986" i="13"/>
  <c r="B986" i="13"/>
  <c r="F986" i="13"/>
  <c r="A987" i="3"/>
  <c r="D987" i="6"/>
  <c r="C987" i="6"/>
  <c r="B988" i="6" s="1"/>
  <c r="A988" i="6" s="1"/>
  <c r="N988" i="6" s="1"/>
  <c r="B986" i="3"/>
  <c r="F986" i="3"/>
  <c r="K986" i="3"/>
  <c r="K987" i="11" l="1"/>
  <c r="F987" i="11"/>
  <c r="B987" i="11"/>
  <c r="B987" i="12"/>
  <c r="F987" i="12"/>
  <c r="K987" i="12"/>
  <c r="A988" i="13"/>
  <c r="A988" i="12"/>
  <c r="A988" i="11"/>
  <c r="L988" i="6"/>
  <c r="F987" i="13"/>
  <c r="B987" i="13"/>
  <c r="K987" i="13"/>
  <c r="A988" i="3"/>
  <c r="D988" i="6"/>
  <c r="C988" i="6"/>
  <c r="B989" i="6" s="1"/>
  <c r="A989" i="6" s="1"/>
  <c r="N989" i="6" s="1"/>
  <c r="B987" i="3"/>
  <c r="K987" i="3"/>
  <c r="F987" i="3"/>
  <c r="K988" i="11" l="1"/>
  <c r="F988" i="11"/>
  <c r="B988" i="11"/>
  <c r="F988" i="13"/>
  <c r="B988" i="13"/>
  <c r="K988" i="13"/>
  <c r="A989" i="13"/>
  <c r="A989" i="12"/>
  <c r="A989" i="11"/>
  <c r="L989" i="6"/>
  <c r="B988" i="12"/>
  <c r="F988" i="12"/>
  <c r="K988" i="12"/>
  <c r="A989" i="3"/>
  <c r="C989" i="6"/>
  <c r="B990" i="6" s="1"/>
  <c r="A990" i="6" s="1"/>
  <c r="N990" i="6" s="1"/>
  <c r="D989" i="6"/>
  <c r="F988" i="3"/>
  <c r="K988" i="3"/>
  <c r="B988" i="3"/>
  <c r="F989" i="13" l="1"/>
  <c r="B989" i="13"/>
  <c r="K989" i="13"/>
  <c r="K989" i="11"/>
  <c r="B989" i="11"/>
  <c r="F989" i="11"/>
  <c r="A990" i="13"/>
  <c r="A990" i="11"/>
  <c r="A990" i="12"/>
  <c r="L990" i="6"/>
  <c r="K989" i="12"/>
  <c r="F989" i="12"/>
  <c r="B989" i="12"/>
  <c r="A990" i="3"/>
  <c r="D990" i="6"/>
  <c r="C990" i="6"/>
  <c r="B991" i="6" s="1"/>
  <c r="A991" i="6" s="1"/>
  <c r="N991" i="6" s="1"/>
  <c r="B989" i="3"/>
  <c r="K989" i="3"/>
  <c r="F989" i="3"/>
  <c r="F990" i="13" l="1"/>
  <c r="B990" i="13"/>
  <c r="K990" i="13"/>
  <c r="B990" i="12"/>
  <c r="K990" i="12"/>
  <c r="F990" i="12"/>
  <c r="A991" i="13"/>
  <c r="A991" i="12"/>
  <c r="A991" i="11"/>
  <c r="L991" i="6"/>
  <c r="F990" i="11"/>
  <c r="K990" i="11"/>
  <c r="B990" i="11"/>
  <c r="A991" i="3"/>
  <c r="D991" i="6"/>
  <c r="C991" i="6"/>
  <c r="B992" i="6" s="1"/>
  <c r="A992" i="6" s="1"/>
  <c r="N992" i="6" s="1"/>
  <c r="K990" i="3"/>
  <c r="F990" i="3"/>
  <c r="B990" i="3"/>
  <c r="K991" i="13" l="1"/>
  <c r="B991" i="13"/>
  <c r="F991" i="13"/>
  <c r="B991" i="11"/>
  <c r="K991" i="11"/>
  <c r="F991" i="11"/>
  <c r="A992" i="13"/>
  <c r="A992" i="12"/>
  <c r="A992" i="11"/>
  <c r="L992" i="6"/>
  <c r="F991" i="12"/>
  <c r="K991" i="12"/>
  <c r="B991" i="12"/>
  <c r="A992" i="3"/>
  <c r="D992" i="6"/>
  <c r="C992" i="6"/>
  <c r="B993" i="6" s="1"/>
  <c r="A993" i="6" s="1"/>
  <c r="N993" i="6" s="1"/>
  <c r="K991" i="3"/>
  <c r="B991" i="3"/>
  <c r="F991" i="3"/>
  <c r="K992" i="11" l="1"/>
  <c r="F992" i="11"/>
  <c r="B992" i="11"/>
  <c r="F992" i="13"/>
  <c r="B992" i="13"/>
  <c r="K992" i="13"/>
  <c r="A993" i="13"/>
  <c r="A993" i="12"/>
  <c r="A993" i="11"/>
  <c r="L993" i="6"/>
  <c r="K992" i="12"/>
  <c r="B992" i="12"/>
  <c r="F992" i="12"/>
  <c r="A993" i="3"/>
  <c r="C993" i="6"/>
  <c r="B994" i="6" s="1"/>
  <c r="A994" i="6" s="1"/>
  <c r="N994" i="6" s="1"/>
  <c r="D993" i="6"/>
  <c r="B992" i="3"/>
  <c r="F992" i="3"/>
  <c r="K992" i="3"/>
  <c r="F993" i="13" l="1"/>
  <c r="K993" i="13"/>
  <c r="B993" i="13"/>
  <c r="A994" i="13"/>
  <c r="A994" i="12"/>
  <c r="A994" i="11"/>
  <c r="L994" i="6"/>
  <c r="K993" i="11"/>
  <c r="F993" i="11"/>
  <c r="B993" i="11"/>
  <c r="F993" i="12"/>
  <c r="K993" i="12"/>
  <c r="B993" i="12"/>
  <c r="A994" i="3"/>
  <c r="C994" i="6"/>
  <c r="B995" i="6" s="1"/>
  <c r="A995" i="6" s="1"/>
  <c r="N995" i="6" s="1"/>
  <c r="D994" i="6"/>
  <c r="K993" i="3"/>
  <c r="F993" i="3"/>
  <c r="B993" i="3"/>
  <c r="A995" i="13" l="1"/>
  <c r="A995" i="12"/>
  <c r="A995" i="11"/>
  <c r="L995" i="6"/>
  <c r="B994" i="12"/>
  <c r="K994" i="12"/>
  <c r="F994" i="12"/>
  <c r="B994" i="11"/>
  <c r="K994" i="11"/>
  <c r="F994" i="11"/>
  <c r="B994" i="13"/>
  <c r="F994" i="13"/>
  <c r="K994" i="13"/>
  <c r="A995" i="3"/>
  <c r="C995" i="6"/>
  <c r="B996" i="6" s="1"/>
  <c r="A996" i="6" s="1"/>
  <c r="N996" i="6" s="1"/>
  <c r="D995" i="6"/>
  <c r="F994" i="3"/>
  <c r="B994" i="3"/>
  <c r="K994" i="3"/>
  <c r="A996" i="13" l="1"/>
  <c r="A996" i="12"/>
  <c r="A996" i="11"/>
  <c r="L996" i="6"/>
  <c r="K995" i="11"/>
  <c r="B995" i="11"/>
  <c r="F995" i="11"/>
  <c r="K995" i="12"/>
  <c r="B995" i="12"/>
  <c r="F995" i="12"/>
  <c r="K995" i="13"/>
  <c r="F995" i="13"/>
  <c r="B995" i="13"/>
  <c r="A996" i="3"/>
  <c r="D996" i="6"/>
  <c r="C996" i="6"/>
  <c r="B997" i="6" s="1"/>
  <c r="A997" i="6" s="1"/>
  <c r="N997" i="6" s="1"/>
  <c r="F995" i="3"/>
  <c r="B995" i="3"/>
  <c r="K995" i="3"/>
  <c r="K996" i="12" l="1"/>
  <c r="B996" i="12"/>
  <c r="F996" i="12"/>
  <c r="K996" i="11"/>
  <c r="B996" i="11"/>
  <c r="F996" i="11"/>
  <c r="F996" i="13"/>
  <c r="B996" i="13"/>
  <c r="K996" i="13"/>
  <c r="A997" i="11"/>
  <c r="A997" i="12"/>
  <c r="A997" i="13"/>
  <c r="L997" i="6"/>
  <c r="A997" i="3"/>
  <c r="D997" i="6"/>
  <c r="C997" i="6"/>
  <c r="B998" i="6" s="1"/>
  <c r="A998" i="6" s="1"/>
  <c r="N998" i="6" s="1"/>
  <c r="B996" i="3"/>
  <c r="F996" i="3"/>
  <c r="K996" i="3"/>
  <c r="B997" i="11" l="1"/>
  <c r="K997" i="11"/>
  <c r="F997" i="11"/>
  <c r="F997" i="13"/>
  <c r="K997" i="13"/>
  <c r="B997" i="13"/>
  <c r="K997" i="12"/>
  <c r="B997" i="12"/>
  <c r="F997" i="12"/>
  <c r="A998" i="13"/>
  <c r="A998" i="12"/>
  <c r="A998" i="11"/>
  <c r="L998" i="6"/>
  <c r="A998" i="3"/>
  <c r="C998" i="6"/>
  <c r="B999" i="6" s="1"/>
  <c r="A999" i="6" s="1"/>
  <c r="N999" i="6" s="1"/>
  <c r="D998" i="6"/>
  <c r="B997" i="3"/>
  <c r="F997" i="3"/>
  <c r="K997" i="3"/>
  <c r="A999" i="13" l="1"/>
  <c r="A999" i="11"/>
  <c r="A999" i="12"/>
  <c r="L999" i="6"/>
  <c r="F998" i="13"/>
  <c r="K998" i="13"/>
  <c r="B998" i="13"/>
  <c r="F998" i="11"/>
  <c r="K998" i="11"/>
  <c r="B998" i="11"/>
  <c r="B998" i="12"/>
  <c r="F998" i="12"/>
  <c r="K998" i="12"/>
  <c r="A999" i="3"/>
  <c r="D999" i="6"/>
  <c r="C999" i="6"/>
  <c r="B1000" i="6" s="1"/>
  <c r="A1000" i="6" s="1"/>
  <c r="N1000" i="6" s="1"/>
  <c r="F998" i="3"/>
  <c r="B998" i="3"/>
  <c r="K998" i="3"/>
  <c r="K999" i="11" l="1"/>
  <c r="F999" i="11"/>
  <c r="B999" i="11"/>
  <c r="K999" i="12"/>
  <c r="F999" i="12"/>
  <c r="B999" i="12"/>
  <c r="A1000" i="13"/>
  <c r="A1000" i="12"/>
  <c r="A1000" i="11"/>
  <c r="L1000" i="6"/>
  <c r="K999" i="13"/>
  <c r="B999" i="13"/>
  <c r="F999" i="13"/>
  <c r="A1000" i="3"/>
  <c r="C1000" i="6"/>
  <c r="D1000" i="6"/>
  <c r="K999" i="3"/>
  <c r="B999" i="3"/>
  <c r="F999" i="3"/>
  <c r="F1000" i="13" l="1"/>
  <c r="B1000" i="13"/>
  <c r="K1000" i="13"/>
  <c r="F1000" i="11"/>
  <c r="K1000" i="11"/>
  <c r="B1000" i="11"/>
  <c r="K1000" i="12"/>
  <c r="F1000" i="12"/>
  <c r="B1000" i="12"/>
  <c r="B1000" i="3"/>
  <c r="F1000" i="3"/>
  <c r="K1000" i="3"/>
  <c r="P10" i="13" l="1"/>
  <c r="C8" i="16" s="1"/>
  <c r="O15" i="13"/>
  <c r="B13" i="16" s="1"/>
  <c r="P14" i="13"/>
  <c r="C12" i="16" s="1"/>
  <c r="P11" i="13"/>
  <c r="C9" i="16" s="1"/>
  <c r="P16" i="13"/>
  <c r="C14" i="16" s="1"/>
  <c r="P17" i="13"/>
  <c r="C15" i="16" s="1"/>
  <c r="P8" i="13"/>
  <c r="C6" i="16" s="1"/>
  <c r="O13" i="13"/>
  <c r="O9" i="13"/>
  <c r="B7" i="16" s="1"/>
  <c r="O12" i="13"/>
  <c r="B10" i="16" s="1"/>
  <c r="O10" i="13"/>
  <c r="O16" i="13"/>
  <c r="B14" i="16" s="1"/>
  <c r="O8" i="13"/>
  <c r="B6" i="16" s="1"/>
  <c r="O11" i="13"/>
  <c r="B9" i="16" s="1"/>
  <c r="O17" i="13"/>
  <c r="O14" i="13"/>
  <c r="P15" i="13"/>
  <c r="C13" i="16" s="1"/>
  <c r="P9" i="13"/>
  <c r="C7" i="16" s="1"/>
  <c r="P12" i="13"/>
  <c r="C10" i="16" s="1"/>
  <c r="P13" i="13"/>
  <c r="C11" i="16" s="1"/>
  <c r="P7" i="13"/>
  <c r="O7" i="13"/>
  <c r="O11" i="11"/>
  <c r="P10" i="11"/>
  <c r="C8" i="14" s="1"/>
  <c r="P12" i="11"/>
  <c r="C10" i="14" s="1"/>
  <c r="P8" i="11"/>
  <c r="C6" i="14" s="1"/>
  <c r="O10" i="11"/>
  <c r="B8" i="14" s="1"/>
  <c r="P16" i="11"/>
  <c r="C14" i="14" s="1"/>
  <c r="O15" i="11"/>
  <c r="B13" i="14" s="1"/>
  <c r="O12" i="11"/>
  <c r="P14" i="11"/>
  <c r="C12" i="14" s="1"/>
  <c r="O14" i="11"/>
  <c r="P17" i="11"/>
  <c r="C15" i="14" s="1"/>
  <c r="O8" i="11"/>
  <c r="P11" i="11"/>
  <c r="C9" i="14" s="1"/>
  <c r="O7" i="11"/>
  <c r="P13" i="11"/>
  <c r="C11" i="14" s="1"/>
  <c r="P15" i="11"/>
  <c r="C13" i="14" s="1"/>
  <c r="O9" i="11"/>
  <c r="O17" i="11"/>
  <c r="B15" i="14" s="1"/>
  <c r="O16" i="11"/>
  <c r="B14" i="14" s="1"/>
  <c r="O13" i="11"/>
  <c r="B11" i="14" s="1"/>
  <c r="P9" i="11"/>
  <c r="C7" i="14" s="1"/>
  <c r="P7" i="11"/>
  <c r="P14" i="12"/>
  <c r="C12" i="15" s="1"/>
  <c r="P16" i="12"/>
  <c r="C14" i="15" s="1"/>
  <c r="O8" i="12"/>
  <c r="B6" i="15" s="1"/>
  <c r="P12" i="12"/>
  <c r="C10" i="15" s="1"/>
  <c r="O17" i="12"/>
  <c r="B15" i="15" s="1"/>
  <c r="P11" i="12"/>
  <c r="C9" i="15" s="1"/>
  <c r="P9" i="12"/>
  <c r="C7" i="15" s="1"/>
  <c r="O15" i="12"/>
  <c r="B13" i="15" s="1"/>
  <c r="O13" i="12"/>
  <c r="B11" i="15" s="1"/>
  <c r="P15" i="12"/>
  <c r="C13" i="15" s="1"/>
  <c r="P13" i="12"/>
  <c r="C11" i="15" s="1"/>
  <c r="P17" i="12"/>
  <c r="C15" i="15" s="1"/>
  <c r="P8" i="12"/>
  <c r="C6" i="15" s="1"/>
  <c r="O10" i="12"/>
  <c r="B8" i="15" s="1"/>
  <c r="O7" i="12"/>
  <c r="O11" i="12"/>
  <c r="O12" i="12"/>
  <c r="B10" i="15" s="1"/>
  <c r="O16" i="12"/>
  <c r="O9" i="12"/>
  <c r="O14" i="12"/>
  <c r="P10" i="12"/>
  <c r="C8" i="15" s="1"/>
  <c r="P7" i="12"/>
  <c r="O7" i="3"/>
  <c r="B8" i="20" s="1"/>
  <c r="O9" i="3"/>
  <c r="B10" i="20" s="1"/>
  <c r="P7" i="3"/>
  <c r="C5" i="7" s="1"/>
  <c r="P8" i="3"/>
  <c r="C6" i="7" s="1"/>
  <c r="P9" i="3"/>
  <c r="C7" i="7" s="1"/>
  <c r="O8" i="3"/>
  <c r="B9" i="20" s="1"/>
  <c r="O12" i="3"/>
  <c r="B13" i="20" s="1"/>
  <c r="O11" i="3"/>
  <c r="B12" i="20" s="1"/>
  <c r="P10" i="3"/>
  <c r="C8" i="7" s="1"/>
  <c r="P11" i="3"/>
  <c r="C9" i="7" s="1"/>
  <c r="O10" i="3"/>
  <c r="B11" i="20" s="1"/>
  <c r="P12" i="3"/>
  <c r="C10" i="7" s="1"/>
  <c r="P13" i="3"/>
  <c r="C11" i="7" s="1"/>
  <c r="O14" i="3"/>
  <c r="B15" i="20" s="1"/>
  <c r="O13" i="3"/>
  <c r="B14" i="20" s="1"/>
  <c r="P14" i="3"/>
  <c r="C12" i="7" s="1"/>
  <c r="O15" i="3"/>
  <c r="B16" i="20" s="1"/>
  <c r="O16" i="3"/>
  <c r="B17" i="20" s="1"/>
  <c r="P15" i="3"/>
  <c r="C13" i="7" s="1"/>
  <c r="O17" i="3"/>
  <c r="B18" i="20" s="1"/>
  <c r="P17" i="3"/>
  <c r="C15" i="7" s="1"/>
  <c r="P16" i="3"/>
  <c r="C14" i="7" s="1"/>
  <c r="C9" i="20" l="1"/>
  <c r="Q14" i="13"/>
  <c r="B12" i="16"/>
  <c r="D12" i="16" s="1"/>
  <c r="E12" i="16" s="1"/>
  <c r="D6" i="15"/>
  <c r="E6" i="15"/>
  <c r="Q9" i="11"/>
  <c r="B7" i="14"/>
  <c r="Q11" i="11"/>
  <c r="B9" i="14"/>
  <c r="D9" i="14" s="1"/>
  <c r="E9" i="14" s="1"/>
  <c r="Q17" i="13"/>
  <c r="B15" i="16"/>
  <c r="C18" i="20"/>
  <c r="D18" i="20"/>
  <c r="I18" i="20"/>
  <c r="Q16" i="12"/>
  <c r="B14" i="15"/>
  <c r="Q12" i="11"/>
  <c r="B10" i="14"/>
  <c r="B15" i="19"/>
  <c r="B7" i="19"/>
  <c r="B5" i="16"/>
  <c r="B14" i="19"/>
  <c r="B12" i="19"/>
  <c r="B9" i="19"/>
  <c r="B6" i="19"/>
  <c r="B8" i="19"/>
  <c r="B13" i="19"/>
  <c r="B5" i="19"/>
  <c r="B10" i="19"/>
  <c r="B11" i="19"/>
  <c r="D9" i="16"/>
  <c r="E9" i="16" s="1"/>
  <c r="C11" i="20"/>
  <c r="D11" i="15"/>
  <c r="E11" i="15" s="1"/>
  <c r="D13" i="14"/>
  <c r="E13" i="14" s="1"/>
  <c r="C10" i="20"/>
  <c r="C14" i="17"/>
  <c r="C6" i="17"/>
  <c r="C5" i="14"/>
  <c r="C13" i="17"/>
  <c r="C11" i="17"/>
  <c r="C5" i="17"/>
  <c r="C8" i="17"/>
  <c r="C15" i="17"/>
  <c r="C7" i="17"/>
  <c r="C12" i="17"/>
  <c r="C9" i="17"/>
  <c r="C10" i="17"/>
  <c r="C16" i="20"/>
  <c r="C8" i="20"/>
  <c r="I8" i="20"/>
  <c r="H8" i="20" s="1"/>
  <c r="I9" i="20" s="1"/>
  <c r="H9" i="20" s="1"/>
  <c r="I10" i="20" s="1"/>
  <c r="H10" i="20" s="1"/>
  <c r="I11" i="20" s="1"/>
  <c r="H11" i="20" s="1"/>
  <c r="I12" i="20" s="1"/>
  <c r="H12" i="20" s="1"/>
  <c r="I13" i="20" s="1"/>
  <c r="H13" i="20" s="1"/>
  <c r="I14" i="20" s="1"/>
  <c r="H14" i="20" s="1"/>
  <c r="I15" i="20" s="1"/>
  <c r="H15" i="20" s="1"/>
  <c r="B8" i="18"/>
  <c r="B7" i="18"/>
  <c r="B13" i="18"/>
  <c r="B5" i="18"/>
  <c r="B15" i="18"/>
  <c r="B10" i="18"/>
  <c r="B9" i="18"/>
  <c r="B5" i="15"/>
  <c r="B14" i="18"/>
  <c r="B6" i="18"/>
  <c r="B11" i="18"/>
  <c r="B12" i="18"/>
  <c r="D8" i="14"/>
  <c r="E8" i="14" s="1"/>
  <c r="Q10" i="13"/>
  <c r="B8" i="16"/>
  <c r="D8" i="16" s="1"/>
  <c r="E8" i="16" s="1"/>
  <c r="C15" i="20"/>
  <c r="D15" i="14"/>
  <c r="E15" i="14"/>
  <c r="Q13" i="13"/>
  <c r="B11" i="16"/>
  <c r="D11" i="16" s="1"/>
  <c r="E11" i="16" s="1"/>
  <c r="Q9" i="12"/>
  <c r="B7" i="15"/>
  <c r="D7" i="15" s="1"/>
  <c r="E7" i="15" s="1"/>
  <c r="C12" i="19"/>
  <c r="C9" i="19"/>
  <c r="C11" i="19"/>
  <c r="C14" i="19"/>
  <c r="C6" i="19"/>
  <c r="C13" i="19"/>
  <c r="C5" i="19"/>
  <c r="C10" i="19"/>
  <c r="C15" i="19"/>
  <c r="C7" i="19"/>
  <c r="C5" i="16"/>
  <c r="C8" i="19"/>
  <c r="C17" i="20"/>
  <c r="D17" i="20"/>
  <c r="I17" i="20"/>
  <c r="Q11" i="12"/>
  <c r="B9" i="15"/>
  <c r="D9" i="15" s="1"/>
  <c r="E9" i="15" s="1"/>
  <c r="B9" i="17"/>
  <c r="B8" i="17"/>
  <c r="D8" i="17" s="1"/>
  <c r="E8" i="17" s="1"/>
  <c r="B14" i="17"/>
  <c r="B6" i="17"/>
  <c r="B5" i="14"/>
  <c r="D5" i="14" s="1"/>
  <c r="E5" i="14" s="1"/>
  <c r="B11" i="17"/>
  <c r="B10" i="17"/>
  <c r="B15" i="17"/>
  <c r="B7" i="17"/>
  <c r="B12" i="17"/>
  <c r="B13" i="17"/>
  <c r="B5" i="17"/>
  <c r="D5" i="17" s="1"/>
  <c r="E5" i="17" s="1"/>
  <c r="C12" i="20"/>
  <c r="C13" i="18"/>
  <c r="C5" i="18"/>
  <c r="C12" i="18"/>
  <c r="C10" i="18"/>
  <c r="C15" i="18"/>
  <c r="C7" i="18"/>
  <c r="C14" i="18"/>
  <c r="C6" i="18"/>
  <c r="C11" i="18"/>
  <c r="C8" i="18"/>
  <c r="C9" i="18"/>
  <c r="C5" i="15"/>
  <c r="D8" i="15"/>
  <c r="E8" i="15" s="1"/>
  <c r="D11" i="14"/>
  <c r="E11" i="14" s="1"/>
  <c r="Q8" i="11"/>
  <c r="B6" i="14"/>
  <c r="D6" i="14" s="1"/>
  <c r="E6" i="14" s="1"/>
  <c r="D10" i="16"/>
  <c r="E10" i="16" s="1"/>
  <c r="D13" i="16"/>
  <c r="E13" i="16"/>
  <c r="Q14" i="12"/>
  <c r="B12" i="15"/>
  <c r="D12" i="15" s="1"/>
  <c r="E12" i="15" s="1"/>
  <c r="Q14" i="11"/>
  <c r="B12" i="14"/>
  <c r="D10" i="15"/>
  <c r="E10" i="15" s="1"/>
  <c r="E6" i="16"/>
  <c r="D6" i="16"/>
  <c r="E13" i="15"/>
  <c r="D13" i="15"/>
  <c r="D14" i="16"/>
  <c r="E14" i="16"/>
  <c r="C14" i="20"/>
  <c r="D13" i="20"/>
  <c r="C13" i="20"/>
  <c r="E15" i="15"/>
  <c r="D15" i="15"/>
  <c r="E14" i="14"/>
  <c r="D14" i="14"/>
  <c r="D10" i="14"/>
  <c r="E10" i="14" s="1"/>
  <c r="D7" i="16"/>
  <c r="E7" i="16" s="1"/>
  <c r="Q8" i="12"/>
  <c r="Q17" i="11"/>
  <c r="Q15" i="12"/>
  <c r="Q8" i="13"/>
  <c r="Q15" i="11"/>
  <c r="Q7" i="13"/>
  <c r="Q11" i="13"/>
  <c r="Q7" i="11"/>
  <c r="Q16" i="13"/>
  <c r="Q7" i="12"/>
  <c r="Q10" i="11"/>
  <c r="Q12" i="12"/>
  <c r="Q10" i="12"/>
  <c r="Q13" i="11"/>
  <c r="Q12" i="13"/>
  <c r="Q15" i="13"/>
  <c r="Q13" i="12"/>
  <c r="Q17" i="12"/>
  <c r="Q16" i="11"/>
  <c r="Q9" i="13"/>
  <c r="Q13" i="3"/>
  <c r="B11" i="7"/>
  <c r="Q12" i="3"/>
  <c r="B10" i="7"/>
  <c r="Q14" i="3"/>
  <c r="B12" i="7"/>
  <c r="Q8" i="3"/>
  <c r="B6" i="7"/>
  <c r="Q10" i="3"/>
  <c r="B8" i="7"/>
  <c r="C10" i="10"/>
  <c r="C11" i="10"/>
  <c r="D14" i="20" s="1"/>
  <c r="E14" i="20" s="1"/>
  <c r="C12" i="10"/>
  <c r="D15" i="20" s="1"/>
  <c r="E15" i="20" s="1"/>
  <c r="C7" i="10"/>
  <c r="D10" i="20" s="1"/>
  <c r="E10" i="20" s="1"/>
  <c r="C8" i="10"/>
  <c r="D11" i="20" s="1"/>
  <c r="C9" i="10"/>
  <c r="D12" i="20" s="1"/>
  <c r="C14" i="10"/>
  <c r="C15" i="10"/>
  <c r="C5" i="10"/>
  <c r="D8" i="20" s="1"/>
  <c r="E8" i="20" s="1"/>
  <c r="C6" i="10"/>
  <c r="D9" i="20" s="1"/>
  <c r="C13" i="10"/>
  <c r="D16" i="20" s="1"/>
  <c r="Q17" i="3"/>
  <c r="B15" i="7"/>
  <c r="E15" i="7" s="1"/>
  <c r="Q16" i="3"/>
  <c r="B14" i="7"/>
  <c r="E14" i="7" s="1"/>
  <c r="Q9" i="3"/>
  <c r="B7" i="7"/>
  <c r="B9" i="7"/>
  <c r="Q11" i="3"/>
  <c r="B13" i="7"/>
  <c r="Q15" i="3"/>
  <c r="B11" i="10"/>
  <c r="B9" i="10"/>
  <c r="B10" i="10"/>
  <c r="B12" i="10"/>
  <c r="B14" i="10"/>
  <c r="B5" i="7"/>
  <c r="D5" i="7" s="1"/>
  <c r="E5" i="7" s="1"/>
  <c r="B7" i="10"/>
  <c r="B8" i="10"/>
  <c r="B15" i="10"/>
  <c r="B13" i="10"/>
  <c r="B6" i="10"/>
  <c r="Q7" i="3"/>
  <c r="B5" i="10"/>
  <c r="E13" i="20" l="1"/>
  <c r="D9" i="17"/>
  <c r="E9" i="17" s="1"/>
  <c r="E16" i="20"/>
  <c r="E17" i="20"/>
  <c r="K17" i="20" s="1"/>
  <c r="D12" i="17"/>
  <c r="E12" i="17" s="1"/>
  <c r="D7" i="17"/>
  <c r="E7" i="17" s="1"/>
  <c r="K10" i="20"/>
  <c r="K15" i="20"/>
  <c r="K14" i="20"/>
  <c r="K8" i="20"/>
  <c r="D13" i="18"/>
  <c r="E13" i="18" s="1"/>
  <c r="D15" i="19"/>
  <c r="E15" i="19" s="1"/>
  <c r="D11" i="17"/>
  <c r="E11" i="17" s="1"/>
  <c r="D10" i="18"/>
  <c r="E10" i="18" s="1"/>
  <c r="I16" i="20"/>
  <c r="H16" i="20" s="1"/>
  <c r="H17" i="20" s="1"/>
  <c r="H18" i="20" s="1"/>
  <c r="D6" i="17"/>
  <c r="E6" i="17"/>
  <c r="D15" i="18"/>
  <c r="E15" i="18"/>
  <c r="D11" i="19"/>
  <c r="E11" i="19" s="1"/>
  <c r="D14" i="19"/>
  <c r="E14" i="19" s="1"/>
  <c r="D13" i="17"/>
  <c r="E13" i="17" s="1"/>
  <c r="D14" i="17"/>
  <c r="E14" i="17" s="1"/>
  <c r="D12" i="18"/>
  <c r="E12" i="18" s="1"/>
  <c r="D5" i="18"/>
  <c r="E5" i="18" s="1"/>
  <c r="D10" i="19"/>
  <c r="E10" i="19" s="1"/>
  <c r="D5" i="16"/>
  <c r="E5" i="16" s="1"/>
  <c r="E18" i="20"/>
  <c r="K18" i="20" s="1"/>
  <c r="D7" i="14"/>
  <c r="E7" i="14" s="1"/>
  <c r="D5" i="19"/>
  <c r="E5" i="19" s="1"/>
  <c r="D7" i="19"/>
  <c r="E7" i="19" s="1"/>
  <c r="D11" i="18"/>
  <c r="E11" i="18" s="1"/>
  <c r="D15" i="17"/>
  <c r="E15" i="17" s="1"/>
  <c r="D14" i="18"/>
  <c r="E14" i="18"/>
  <c r="D8" i="18"/>
  <c r="E8" i="18" s="1"/>
  <c r="D8" i="19"/>
  <c r="E8" i="19" s="1"/>
  <c r="D6" i="18"/>
  <c r="E6" i="18" s="1"/>
  <c r="D10" i="17"/>
  <c r="E10" i="17" s="1"/>
  <c r="D5" i="15"/>
  <c r="E5" i="15" s="1"/>
  <c r="E11" i="20"/>
  <c r="K11" i="20" s="1"/>
  <c r="D6" i="19"/>
  <c r="E6" i="19" s="1"/>
  <c r="E9" i="20"/>
  <c r="K9" i="20" s="1"/>
  <c r="D12" i="19"/>
  <c r="E12" i="19" s="1"/>
  <c r="K13" i="20"/>
  <c r="D7" i="18"/>
  <c r="E7" i="18" s="1"/>
  <c r="D13" i="19"/>
  <c r="E13" i="19"/>
  <c r="E15" i="16"/>
  <c r="D15" i="16"/>
  <c r="D12" i="14"/>
  <c r="E12" i="14"/>
  <c r="E12" i="20"/>
  <c r="K12" i="20" s="1"/>
  <c r="D9" i="18"/>
  <c r="E9" i="18" s="1"/>
  <c r="D9" i="19"/>
  <c r="E9" i="19" s="1"/>
  <c r="E14" i="15"/>
  <c r="D14" i="15"/>
  <c r="D8" i="10"/>
  <c r="E8" i="10" s="1"/>
  <c r="D12" i="10"/>
  <c r="E12" i="10" s="1"/>
  <c r="D15" i="7"/>
  <c r="D12" i="7"/>
  <c r="E12" i="7" s="1"/>
  <c r="D7" i="10"/>
  <c r="E7" i="10" s="1"/>
  <c r="D10" i="10"/>
  <c r="E10" i="10" s="1"/>
  <c r="D5" i="10"/>
  <c r="E5" i="10" s="1"/>
  <c r="D7" i="7"/>
  <c r="E7" i="7" s="1"/>
  <c r="D6" i="10"/>
  <c r="E6" i="10" s="1"/>
  <c r="D13" i="10"/>
  <c r="E13" i="10" s="1"/>
  <c r="D9" i="10"/>
  <c r="E9" i="10" s="1"/>
  <c r="D14" i="7"/>
  <c r="D8" i="7"/>
  <c r="E8" i="7" s="1"/>
  <c r="D11" i="7"/>
  <c r="E11" i="7" s="1"/>
  <c r="D6" i="7"/>
  <c r="E6" i="7" s="1"/>
  <c r="D13" i="7"/>
  <c r="E13" i="7" s="1"/>
  <c r="D14" i="10"/>
  <c r="E14" i="10" s="1"/>
  <c r="D9" i="7"/>
  <c r="E9" i="7" s="1"/>
  <c r="D10" i="7"/>
  <c r="E10" i="7" s="1"/>
  <c r="D15" i="10"/>
  <c r="E15" i="10" s="1"/>
  <c r="D11" i="10"/>
  <c r="E11" i="10" s="1"/>
  <c r="K16" i="20" l="1"/>
</calcChain>
</file>

<file path=xl/sharedStrings.xml><?xml version="1.0" encoding="utf-8"?>
<sst xmlns="http://schemas.openxmlformats.org/spreadsheetml/2006/main" count="323" uniqueCount="158">
  <si>
    <t>Die Lottozahlen</t>
  </si>
  <si>
    <t>Ihr Tippschein</t>
  </si>
  <si>
    <t>S6</t>
  </si>
  <si>
    <t>6S</t>
  </si>
  <si>
    <t>5S</t>
  </si>
  <si>
    <t>4S</t>
  </si>
  <si>
    <t>3S</t>
  </si>
  <si>
    <t>2S</t>
  </si>
  <si>
    <t>6 Richtige und Superzahl!</t>
  </si>
  <si>
    <t>6 Richtige!</t>
  </si>
  <si>
    <t>5 Richtige und Superzahl!</t>
  </si>
  <si>
    <t>5 Richtige</t>
  </si>
  <si>
    <t>4 Richtige und Superzahl</t>
  </si>
  <si>
    <t>4 Richtige</t>
  </si>
  <si>
    <t>3 Richtige und Superzahl</t>
  </si>
  <si>
    <t>3 Richtige</t>
  </si>
  <si>
    <t>2 Richtige und Superzahl</t>
  </si>
  <si>
    <t>wieder nix!</t>
  </si>
  <si>
    <t>Tragen Sie in den gelben Feldern Ihren Tippschein ein.</t>
  </si>
  <si>
    <t>Wenn Sie nicht Spiel 77 spielen, dann tragen Sie nur die letzte Ziffer (Superzahl) ein.</t>
  </si>
  <si>
    <t>Wenn Sie nicht Super 6 spielen, dann lassen Sie die Felder leer.</t>
  </si>
  <si>
    <t>In den grünen Feldern tragen Sie die gezogenen Zahlen ein.</t>
  </si>
  <si>
    <t>Die Auswertung erscheint automatisch, wenn alle Zahlen eingetragen sind.</t>
  </si>
  <si>
    <t>Auswertung</t>
  </si>
  <si>
    <t>Super-zahl</t>
  </si>
  <si>
    <t>Die Lottozahlen werden aus dem ersten Lotto-Checker übernommen</t>
  </si>
  <si>
    <t>Wenn Sie mehrere Lottoscheine spielen:  hier können Sie den 2. Schein eintragen.</t>
  </si>
  <si>
    <t>Wenn Sie mehrere Lottoscheine spielen:  hier können Sie den 3. Schein eintragen.</t>
  </si>
  <si>
    <t>Beginn:</t>
  </si>
  <si>
    <t>Spiel-Turnus:  nur MI</t>
  </si>
  <si>
    <t>Spiel-Turnus:  nur SA</t>
  </si>
  <si>
    <t>Spiel-Turnus:  MI + SA</t>
  </si>
  <si>
    <t>x</t>
  </si>
  <si>
    <t>zutreffendes:  "x" eingeben</t>
  </si>
  <si>
    <t>Geben Sie in den gelben Feldern Ihre Spieldaten ein.</t>
  </si>
  <si>
    <t>DATENEINGABE</t>
  </si>
  <si>
    <t>Achten Sie darauf, daß der Beginn auf einen Wochentag fällt, an dem Sie spielen!</t>
  </si>
  <si>
    <t>Einsatz</t>
  </si>
  <si>
    <t>Gewinn</t>
  </si>
  <si>
    <t>Saldo</t>
  </si>
  <si>
    <t>Einsatz Lotto</t>
  </si>
  <si>
    <t>Einsatz 77</t>
  </si>
  <si>
    <t>Gewinn Lotto</t>
  </si>
  <si>
    <t>Gewinn 77</t>
  </si>
  <si>
    <t>Gewinn Super6</t>
  </si>
  <si>
    <t>Einsatz Super6</t>
  </si>
  <si>
    <t>Einsatz auflaufend</t>
  </si>
  <si>
    <t>Gewinn auflaufend</t>
  </si>
  <si>
    <t>Saldo auflaufend</t>
  </si>
  <si>
    <t>Jahr</t>
  </si>
  <si>
    <t>Saldo in %</t>
  </si>
  <si>
    <t>Lotto Status</t>
  </si>
  <si>
    <t>Auflaufend</t>
  </si>
  <si>
    <t>Max</t>
  </si>
  <si>
    <t>Datum</t>
  </si>
  <si>
    <t>Ihr höchster Lotto-Gewinn</t>
  </si>
  <si>
    <t>Tragen Sie hier Ihre Einsätze und Ihre Gewinne pro Spieltag ein!</t>
  </si>
  <si>
    <t>Max Gesamt</t>
  </si>
  <si>
    <t>Max Datum</t>
  </si>
  <si>
    <t>Ihr höchster Gesamt-Gewinn</t>
  </si>
  <si>
    <t>Ihr höchster Spiel 77-Gewinn</t>
  </si>
  <si>
    <t>Ihr höchster Super 6-Gewinn</t>
  </si>
  <si>
    <t>TOP Gewinne</t>
  </si>
  <si>
    <t>Gesamt-Statistik Gewinn und Verlust</t>
  </si>
  <si>
    <t>Lotto-Statistik Gewinn und Verlust</t>
  </si>
  <si>
    <t>Spiel 77-Statistik Gewinn und Verlust</t>
  </si>
  <si>
    <t>Super6-Statistik Gewinn und Verlust</t>
  </si>
  <si>
    <t>Gesamtentwicklung pro Jahr</t>
  </si>
  <si>
    <t>Gesamt Status</t>
  </si>
  <si>
    <t>Filter auf D setzen, um vergangene Tage auszublenden!</t>
  </si>
  <si>
    <t>D</t>
  </si>
  <si>
    <t>Lotto-Entwicklung pro Jahr</t>
  </si>
  <si>
    <t>Spiel77-Entwicklung pro Jahr</t>
  </si>
  <si>
    <t>Super6-Entwicklung pro Jahr</t>
  </si>
  <si>
    <t>Spiel77 Status</t>
  </si>
  <si>
    <t>Super6 Status</t>
  </si>
  <si>
    <t>Kapital-Einsatz</t>
  </si>
  <si>
    <t>Spar-Anlage-Zins</t>
  </si>
  <si>
    <t>Zinsen</t>
  </si>
  <si>
    <t>Kapital-Einsatz auflaufend</t>
  </si>
  <si>
    <t>Kapital + Spiel-Ergebnis</t>
  </si>
  <si>
    <t>Spiel-Ergebnis zu Spar-Ergebnis</t>
  </si>
  <si>
    <t>Kapital + Zinsen</t>
  </si>
  <si>
    <t>Der Anlage-Check:  Spielen oder Sparen?</t>
  </si>
  <si>
    <t>Tragen Sie für den Vergleich den Spar-Zins pro Jahr in die gelben Felder ein.</t>
  </si>
  <si>
    <t>Das war's auch schon.</t>
  </si>
  <si>
    <t>Lottozahlen vergleichen:</t>
  </si>
  <si>
    <t>hier klicken!</t>
  </si>
  <si>
    <t>Gewinne eintragen:</t>
  </si>
  <si>
    <t xml:space="preserve">WILLKOMMEN !   BIENVENUE!   WELCOME!    </t>
  </si>
  <si>
    <t>To the World of  MagicWorkbooks ®</t>
  </si>
  <si>
    <t>Magic Contact:</t>
  </si>
  <si>
    <t>www.magicworkbooks.com</t>
  </si>
  <si>
    <t>Copyright 2014 K! Business Solutions GmbH</t>
  </si>
  <si>
    <t>Er enthält keine Makros (die beim Laden Virenwarnungen abgeben),</t>
  </si>
  <si>
    <t>er erfordert keine umfangreichen Excel-Kenntnisse und keine</t>
  </si>
  <si>
    <t>Programmierkenntnisse.</t>
  </si>
  <si>
    <t>1. Schritt</t>
  </si>
  <si>
    <t>Daten in die gelben Felder eingeben bzw. die Musterdaten überschreiben</t>
  </si>
  <si>
    <t>FERTIG!</t>
  </si>
  <si>
    <t>Alle Auswertungen stehen zu Ihrer Verfügung.</t>
  </si>
  <si>
    <r>
      <t xml:space="preserve">Das Hyperlink-Inhaltsverzeichnis </t>
    </r>
    <r>
      <rPr>
        <b/>
        <sz val="10"/>
        <color rgb="FFC00000"/>
        <rFont val="Franklin Gothic Book"/>
        <family val="2"/>
      </rPr>
      <t>Navigation</t>
    </r>
    <r>
      <rPr>
        <b/>
        <sz val="10"/>
        <rFont val="Franklin Gothic Book"/>
        <family val="2"/>
      </rPr>
      <t xml:space="preserve"> zeigt Ihnen alle</t>
    </r>
  </si>
  <si>
    <t>verfügbaren Tabellen und Auswertungen.</t>
  </si>
  <si>
    <t>Viel Erfolg wünscht</t>
  </si>
  <si>
    <r>
      <t xml:space="preserve">das </t>
    </r>
    <r>
      <rPr>
        <b/>
        <sz val="12"/>
        <color rgb="FFC00000"/>
        <rFont val="Franklin Gothic Book"/>
        <family val="2"/>
      </rPr>
      <t>MagicWorkbooks</t>
    </r>
    <r>
      <rPr>
        <b/>
        <sz val="12"/>
        <color indexed="61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Team</t>
    </r>
  </si>
  <si>
    <t xml:space="preserve">I N H A L T </t>
  </si>
  <si>
    <t>Blattbezeichnung</t>
  </si>
  <si>
    <t>Art</t>
  </si>
  <si>
    <t>Beschreibung</t>
  </si>
  <si>
    <t>Buch anklicken um zur Seite zu gelangen!</t>
  </si>
  <si>
    <t>WELCOME</t>
  </si>
  <si>
    <t>Text</t>
  </si>
  <si>
    <t>Einleitung/Übersicht</t>
  </si>
  <si>
    <t>&amp;</t>
  </si>
  <si>
    <t>Tabelle</t>
  </si>
  <si>
    <t>Spielen oder Sparen ?  Was rechnet sich am besten ?</t>
  </si>
  <si>
    <r>
      <t>Mit</t>
    </r>
    <r>
      <rPr>
        <b/>
        <sz val="12"/>
        <color indexed="16"/>
        <rFont val="Franklin Gothic Book"/>
        <family val="2"/>
      </rPr>
      <t xml:space="preserve"> </t>
    </r>
    <r>
      <rPr>
        <b/>
        <sz val="12"/>
        <color rgb="FFC00000"/>
        <rFont val="Franklin Gothic Book"/>
        <family val="2"/>
      </rPr>
      <t>Lotto Checker</t>
    </r>
    <r>
      <rPr>
        <b/>
        <sz val="12"/>
        <color indexed="60"/>
        <rFont val="Franklin Gothic Book"/>
        <family val="2"/>
      </rPr>
      <t xml:space="preserve"> </t>
    </r>
    <r>
      <rPr>
        <b/>
        <sz val="12"/>
        <rFont val="Franklin Gothic Book"/>
        <family val="2"/>
      </rPr>
      <t>können Sie vom einzelnen Lottoschein bis zur</t>
    </r>
  </si>
  <si>
    <t>mehrjährigen Übersicht prüfen, was das Spiel</t>
  </si>
  <si>
    <t>Ihnen auf lange Sicht gebracht hat.</t>
  </si>
  <si>
    <t>Keine Lust auf Kreuzchen und Kringel auf dem Lottoschein?</t>
  </si>
  <si>
    <t>Keine Lust, die eigenen Daten einem Online-Dienst in den</t>
  </si>
  <si>
    <t>Rachen zu werfen?</t>
  </si>
  <si>
    <t>Dann probieren Sie mal dieses Tool aus!</t>
  </si>
  <si>
    <r>
      <rPr>
        <b/>
        <sz val="11"/>
        <color rgb="FFC00000"/>
        <rFont val="Franklin Gothic Book"/>
        <family val="2"/>
      </rPr>
      <t>LottoChecker</t>
    </r>
    <r>
      <rPr>
        <b/>
        <sz val="11"/>
        <rFont val="Franklin Gothic Book"/>
        <family val="2"/>
      </rPr>
      <t xml:space="preserve"> wurde als MS Excel 2010 Arbeitsmappe entwickelt. </t>
    </r>
  </si>
  <si>
    <t>LottoChecker</t>
  </si>
  <si>
    <r>
      <t xml:space="preserve">Wie benutze ich </t>
    </r>
    <r>
      <rPr>
        <b/>
        <sz val="12"/>
        <color rgb="FFC00000"/>
        <rFont val="Franklin Gothic Book"/>
        <family val="2"/>
      </rPr>
      <t>LottoChecker</t>
    </r>
    <r>
      <rPr>
        <b/>
        <sz val="12"/>
        <rFont val="Franklin Gothic Book"/>
        <family val="2"/>
      </rPr>
      <t>?</t>
    </r>
  </si>
  <si>
    <r>
      <t xml:space="preserve">Blatt </t>
    </r>
    <r>
      <rPr>
        <b/>
        <sz val="10"/>
        <color rgb="FFC00000"/>
        <rFont val="Franklin Gothic Book"/>
        <family val="2"/>
      </rPr>
      <t>DATEN</t>
    </r>
    <r>
      <rPr>
        <b/>
        <sz val="10"/>
        <rFont val="Franklin Gothic Book"/>
        <family val="2"/>
      </rPr>
      <t xml:space="preserve"> anklicken</t>
    </r>
  </si>
  <si>
    <t>2. Schritt</t>
  </si>
  <si>
    <r>
      <t xml:space="preserve">Blatt </t>
    </r>
    <r>
      <rPr>
        <b/>
        <sz val="10"/>
        <color rgb="FFC00000"/>
        <rFont val="Franklin Gothic Book"/>
        <family val="2"/>
      </rPr>
      <t>Lotto-Check1</t>
    </r>
    <r>
      <rPr>
        <b/>
        <sz val="10"/>
        <rFont val="Franklin Gothic Book"/>
        <family val="2"/>
      </rPr>
      <t xml:space="preserve"> anklicken</t>
    </r>
  </si>
  <si>
    <t>Lottoschein-Daten eingeben, Lottozahlen eingeben</t>
  </si>
  <si>
    <t>Auswertung erfolgt automatisch</t>
  </si>
  <si>
    <t>3. Schritt</t>
  </si>
  <si>
    <r>
      <t xml:space="preserve">Blatt </t>
    </r>
    <r>
      <rPr>
        <b/>
        <sz val="10"/>
        <color rgb="FFC00000"/>
        <rFont val="Franklin Gothic Book"/>
        <family val="2"/>
      </rPr>
      <t>GEWINNDATEN</t>
    </r>
    <r>
      <rPr>
        <b/>
        <sz val="10"/>
        <rFont val="Franklin Gothic Book"/>
        <family val="2"/>
      </rPr>
      <t xml:space="preserve"> anklicken</t>
    </r>
  </si>
  <si>
    <t>Gewinn und Einsatz eingeben</t>
  </si>
  <si>
    <t>Daten</t>
  </si>
  <si>
    <t>Gewinndaten</t>
  </si>
  <si>
    <t>Lotto-Check 1</t>
  </si>
  <si>
    <t>Lotto-Check 2</t>
  </si>
  <si>
    <t>Lotto-Check 3</t>
  </si>
  <si>
    <t>GesamtJahre</t>
  </si>
  <si>
    <t>GesamtStatus</t>
  </si>
  <si>
    <t>LottoJahre</t>
  </si>
  <si>
    <t>LottoStatus</t>
  </si>
  <si>
    <t>Spiel77Jahre</t>
  </si>
  <si>
    <t>Spiel77Status</t>
  </si>
  <si>
    <t>S6Jahre</t>
  </si>
  <si>
    <t>S6Status</t>
  </si>
  <si>
    <t>TopGewinne</t>
  </si>
  <si>
    <t>AnlageCheck</t>
  </si>
  <si>
    <t>DATENEINGABE EINSATZ und GEWINNE</t>
  </si>
  <si>
    <t>DATENEINGABE TIPPSCHEIN 1</t>
  </si>
  <si>
    <t>DATENEINGABE TIPPSCHEIN 2</t>
  </si>
  <si>
    <t>DATENEINGABE TIPPSCHEIN 3</t>
  </si>
  <si>
    <t>Back Home</t>
  </si>
  <si>
    <t>Sie können per Mausklick zwischen den Seiten navigieren,</t>
  </si>
  <si>
    <r>
      <t xml:space="preserve">einfach auf </t>
    </r>
    <r>
      <rPr>
        <b/>
        <sz val="10"/>
        <color rgb="FFC00000"/>
        <rFont val="Franklin Gothic Book"/>
        <family val="2"/>
      </rPr>
      <t>Back Home</t>
    </r>
    <r>
      <rPr>
        <b/>
        <sz val="10"/>
        <rFont val="Franklin Gothic Book"/>
        <family val="2"/>
      </rPr>
      <t xml:space="preserve"> klicken!</t>
    </r>
  </si>
  <si>
    <r>
      <t xml:space="preserve">Wenn Sie mehrere Scheine spielen:  </t>
    </r>
    <r>
      <rPr>
        <b/>
        <sz val="10"/>
        <color rgb="FFC00000"/>
        <rFont val="Franklin Gothic Book"/>
        <family val="2"/>
      </rPr>
      <t>Lotto-Check2</t>
    </r>
    <r>
      <rPr>
        <b/>
        <sz val="10"/>
        <rFont val="Franklin Gothic Book"/>
        <family val="2"/>
      </rPr>
      <t xml:space="preserve"> und </t>
    </r>
    <r>
      <rPr>
        <b/>
        <sz val="10"/>
        <color rgb="FFC00000"/>
        <rFont val="Franklin Gothic Book"/>
        <family val="2"/>
      </rPr>
      <t>Lotto-Check3</t>
    </r>
    <r>
      <rPr>
        <b/>
        <sz val="10"/>
        <rFont val="Franklin Gothic Book"/>
        <family val="2"/>
      </rPr>
      <t xml:space="preserve"> verwenden</t>
    </r>
  </si>
  <si>
    <t>und bei Bedarf kopieren!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</si>
</sst>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"/>
    <numFmt numFmtId="165" formatCode="#,##0.00\ &quot;€&quot;"/>
    <numFmt numFmtId="166" formatCode="#,##0\ &quot;€&quot;"/>
    <numFmt numFmtId="167" formatCode="_(&quot;€&quot;* #,##0.00_);_(&quot;€&quot;* \(#,##0.00\);_(&quot;€&quot;* &quot;-&quot;??_);_(@_)"/>
  </numFmts>
  <fonts count="55"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rgb="FF00B050"/>
      <name val="Franklin Gothic Book"/>
      <family val="2"/>
    </font>
    <font>
      <b/>
      <sz val="12"/>
      <color rgb="FF00B050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2"/>
      <color rgb="FFC00000"/>
      <name val="Franklin Gothic Book"/>
      <family val="2"/>
    </font>
    <font>
      <b/>
      <sz val="10"/>
      <color rgb="FFC00000"/>
      <name val="Franklin Gothic Book"/>
      <family val="2"/>
    </font>
    <font>
      <b/>
      <sz val="12"/>
      <color rgb="FFFFFF00"/>
      <name val="Franklin Gothic Book"/>
      <family val="2"/>
    </font>
    <font>
      <b/>
      <sz val="12"/>
      <color rgb="FF94E290"/>
      <name val="Franklin Gothic Book"/>
      <family val="2"/>
    </font>
    <font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sz val="12"/>
      <color theme="1"/>
      <name val="Cambria"/>
      <family val="1"/>
      <scheme val="major"/>
    </font>
    <font>
      <b/>
      <sz val="14"/>
      <color theme="1"/>
      <name val="Blue Highway"/>
    </font>
    <font>
      <sz val="10"/>
      <color rgb="FFFFFF00"/>
      <name val="Franklin Gothic Book"/>
      <family val="2"/>
    </font>
    <font>
      <b/>
      <sz val="10"/>
      <color rgb="FFFFFF00"/>
      <name val="Franklin Gothic Book"/>
      <family val="2"/>
    </font>
    <font>
      <b/>
      <sz val="14"/>
      <color rgb="FFFFFF00"/>
      <name val="Franklin Gothic Book"/>
      <family val="2"/>
    </font>
    <font>
      <b/>
      <sz val="10"/>
      <color rgb="FF0070C0"/>
      <name val="Franklin Gothic Book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8"/>
      <color theme="1"/>
      <name val="Franklin Gothic Book"/>
      <family val="2"/>
    </font>
    <font>
      <u/>
      <sz val="10"/>
      <color theme="10"/>
      <name val="Franklin Gothic Book"/>
      <family val="2"/>
    </font>
    <font>
      <sz val="10"/>
      <name val="Arial"/>
      <family val="2"/>
    </font>
    <font>
      <b/>
      <sz val="18"/>
      <color indexed="9"/>
      <name val="Franklin Gothic Book"/>
      <family val="2"/>
    </font>
    <font>
      <b/>
      <sz val="26"/>
      <color rgb="FFC00000"/>
      <name val="Franklin Gothic Book"/>
      <family val="2"/>
    </font>
    <font>
      <b/>
      <sz val="12"/>
      <color indexed="12"/>
      <name val="Franklin Gothic Book"/>
      <family val="2"/>
    </font>
    <font>
      <sz val="12"/>
      <name val="Arial"/>
      <family val="2"/>
    </font>
    <font>
      <b/>
      <sz val="12"/>
      <name val="Franklin Gothic Book"/>
      <family val="2"/>
    </font>
    <font>
      <b/>
      <sz val="11"/>
      <name val="Franklin Gothic Book"/>
      <family val="2"/>
    </font>
    <font>
      <b/>
      <sz val="20"/>
      <name val="Franklin Gothic Book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theme="1"/>
      <name val="Arial Unicode MS"/>
      <family val="2"/>
    </font>
    <font>
      <b/>
      <sz val="12"/>
      <color indexed="61"/>
      <name val="Franklin Gothic Book"/>
      <family val="2"/>
    </font>
    <font>
      <b/>
      <sz val="8"/>
      <color rgb="FFC00000"/>
      <name val="Franklin Gothic Book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6"/>
      <name val="Franklin Gothic Book"/>
      <family val="2"/>
    </font>
    <font>
      <b/>
      <sz val="12"/>
      <color indexed="60"/>
      <name val="Franklin Gothic Book"/>
      <family val="2"/>
    </font>
    <font>
      <b/>
      <sz val="11"/>
      <color indexed="16"/>
      <name val="Franklin Gothic Book"/>
      <family val="2"/>
    </font>
    <font>
      <b/>
      <sz val="11"/>
      <color rgb="FFC00000"/>
      <name val="Franklin Gothic Book"/>
      <family val="2"/>
    </font>
    <font>
      <i/>
      <sz val="28"/>
      <color rgb="FFFF0000"/>
      <name val="Berlin Sans FB"/>
      <family val="2"/>
    </font>
    <font>
      <b/>
      <sz val="16"/>
      <color indexed="41"/>
      <name val="Arial"/>
      <family val="2"/>
    </font>
    <font>
      <b/>
      <i/>
      <sz val="24"/>
      <color indexed="9"/>
      <name val="Arial"/>
      <family val="2"/>
    </font>
    <font>
      <b/>
      <sz val="14"/>
      <name val="Franklin Gothic Book"/>
      <family val="2"/>
    </font>
    <font>
      <sz val="14"/>
      <name val="Franklin Gothic Book"/>
      <family val="2"/>
    </font>
    <font>
      <b/>
      <sz val="14"/>
      <color theme="0"/>
      <name val="Franklin Gothic Book"/>
      <family val="2"/>
    </font>
    <font>
      <b/>
      <sz val="11"/>
      <color theme="0"/>
      <name val="Franklin Gothic Book"/>
      <family val="2"/>
    </font>
    <font>
      <sz val="14"/>
      <color theme="0"/>
      <name val="Franklin Gothic Book"/>
      <family val="2"/>
    </font>
    <font>
      <sz val="36"/>
      <color theme="0"/>
      <name val="Wingdings"/>
      <charset val="2"/>
    </font>
    <font>
      <sz val="36"/>
      <name val="Wingdings"/>
      <charset val="2"/>
    </font>
    <font>
      <i/>
      <sz val="18"/>
      <color rgb="FFFF0000"/>
      <name val="Berlin Sans FB"/>
      <family val="2"/>
    </font>
  </fonts>
  <fills count="29">
    <fill>
      <patternFill patternType="none"/>
    </fill>
    <fill>
      <patternFill patternType="gray125"/>
    </fill>
    <fill>
      <patternFill patternType="solid">
        <fgColor rgb="FF94E2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8F0C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16"/>
      </left>
      <right style="double">
        <color indexed="16"/>
      </right>
      <top style="double">
        <color indexed="16"/>
      </top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9">
    <xf numFmtId="0" fontId="0" fillId="0" borderId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167" fontId="24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</cellStyleXfs>
  <cellXfs count="1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5" borderId="0" xfId="0" applyFont="1" applyFill="1"/>
    <xf numFmtId="0" fontId="11" fillId="5" borderId="0" xfId="0" applyFont="1" applyFill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15" fillId="0" borderId="1" xfId="0" applyNumberFormat="1" applyFont="1" applyBorder="1" applyAlignment="1">
      <alignment horizontal="center"/>
    </xf>
    <xf numFmtId="0" fontId="15" fillId="0" borderId="0" xfId="0" applyFont="1"/>
    <xf numFmtId="0" fontId="2" fillId="0" borderId="0" xfId="0" applyFont="1" applyFill="1" applyAlignment="1">
      <alignment horizontal="center"/>
    </xf>
    <xf numFmtId="0" fontId="0" fillId="5" borderId="0" xfId="0" applyFill="1"/>
    <xf numFmtId="0" fontId="16" fillId="5" borderId="0" xfId="0" applyFont="1" applyFill="1"/>
    <xf numFmtId="14" fontId="0" fillId="3" borderId="1" xfId="0" applyNumberFormat="1" applyFill="1" applyBorder="1"/>
    <xf numFmtId="0" fontId="6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7" fillId="5" borderId="0" xfId="0" applyFont="1" applyFill="1"/>
    <xf numFmtId="0" fontId="18" fillId="5" borderId="0" xfId="0" applyFont="1" applyFill="1"/>
    <xf numFmtId="1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5" xfId="0" applyBorder="1"/>
    <xf numFmtId="14" fontId="0" fillId="0" borderId="1" xfId="0" applyNumberFormat="1" applyBorder="1"/>
    <xf numFmtId="165" fontId="0" fillId="0" borderId="1" xfId="0" applyNumberFormat="1" applyBorder="1"/>
    <xf numFmtId="165" fontId="9" fillId="3" borderId="1" xfId="0" applyNumberFormat="1" applyFont="1" applyFill="1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65" fontId="9" fillId="3" borderId="3" xfId="0" applyNumberFormat="1" applyFont="1" applyFill="1" applyBorder="1"/>
    <xf numFmtId="0" fontId="0" fillId="0" borderId="6" xfId="0" applyBorder="1" applyAlignment="1">
      <alignment wrapText="1"/>
    </xf>
    <xf numFmtId="0" fontId="0" fillId="0" borderId="7" xfId="0" applyBorder="1"/>
    <xf numFmtId="165" fontId="19" fillId="4" borderId="6" xfId="0" applyNumberFormat="1" applyFont="1" applyFill="1" applyBorder="1"/>
    <xf numFmtId="165" fontId="19" fillId="4" borderId="1" xfId="0" applyNumberFormat="1" applyFont="1" applyFill="1" applyBorder="1"/>
    <xf numFmtId="165" fontId="20" fillId="0" borderId="1" xfId="0" applyNumberFormat="1" applyFont="1" applyFill="1" applyBorder="1"/>
    <xf numFmtId="0" fontId="17" fillId="0" borderId="0" xfId="0" applyFont="1" applyFill="1"/>
    <xf numFmtId="0" fontId="0" fillId="0" borderId="0" xfId="0" applyFill="1"/>
    <xf numFmtId="0" fontId="0" fillId="0" borderId="1" xfId="0" applyBorder="1" applyAlignment="1">
      <alignment horizontal="right"/>
    </xf>
    <xf numFmtId="166" fontId="21" fillId="0" borderId="1" xfId="0" applyNumberFormat="1" applyFont="1" applyFill="1" applyBorder="1"/>
    <xf numFmtId="166" fontId="20" fillId="0" borderId="1" xfId="0" applyNumberFormat="1" applyFont="1" applyFill="1" applyBorder="1"/>
    <xf numFmtId="0" fontId="22" fillId="0" borderId="0" xfId="0" applyFont="1"/>
    <xf numFmtId="9" fontId="20" fillId="0" borderId="1" xfId="1" applyFont="1" applyFill="1" applyBorder="1"/>
    <xf numFmtId="0" fontId="12" fillId="0" borderId="0" xfId="0" applyFont="1"/>
    <xf numFmtId="14" fontId="7" fillId="0" borderId="0" xfId="0" applyNumberFormat="1" applyFont="1"/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165" fontId="0" fillId="0" borderId="2" xfId="0" applyNumberFormat="1" applyBorder="1"/>
    <xf numFmtId="0" fontId="0" fillId="0" borderId="2" xfId="0" applyBorder="1"/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14" fontId="12" fillId="0" borderId="1" xfId="0" applyNumberFormat="1" applyFont="1" applyFill="1" applyBorder="1"/>
    <xf numFmtId="165" fontId="12" fillId="0" borderId="1" xfId="0" applyNumberFormat="1" applyFont="1" applyFill="1" applyBorder="1"/>
    <xf numFmtId="0" fontId="20" fillId="0" borderId="0" xfId="0" applyFont="1" applyFill="1"/>
    <xf numFmtId="0" fontId="0" fillId="7" borderId="0" xfId="0" applyFill="1" applyAlignment="1">
      <alignment horizontal="center"/>
    </xf>
    <xf numFmtId="0" fontId="20" fillId="7" borderId="1" xfId="0" applyFont="1" applyFill="1" applyBorder="1" applyAlignment="1">
      <alignment horizontal="center" wrapText="1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0" borderId="1" xfId="0" applyBorder="1" applyAlignment="1">
      <alignment horizontal="right" wrapText="1"/>
    </xf>
    <xf numFmtId="10" fontId="20" fillId="8" borderId="1" xfId="1" applyNumberFormat="1" applyFont="1" applyFill="1" applyBorder="1"/>
    <xf numFmtId="0" fontId="9" fillId="0" borderId="1" xfId="0" applyFont="1" applyBorder="1" applyAlignment="1">
      <alignment horizontal="right" wrapText="1"/>
    </xf>
    <xf numFmtId="166" fontId="9" fillId="0" borderId="1" xfId="0" applyNumberFormat="1" applyFont="1" applyFill="1" applyBorder="1"/>
    <xf numFmtId="0" fontId="19" fillId="0" borderId="1" xfId="0" applyFont="1" applyBorder="1" applyAlignment="1">
      <alignment horizontal="right" wrapText="1"/>
    </xf>
    <xf numFmtId="166" fontId="19" fillId="0" borderId="1" xfId="0" applyNumberFormat="1" applyFont="1" applyFill="1" applyBorder="1"/>
    <xf numFmtId="166" fontId="20" fillId="6" borderId="1" xfId="0" applyNumberFormat="1" applyFont="1" applyFill="1" applyBorder="1"/>
    <xf numFmtId="0" fontId="22" fillId="6" borderId="3" xfId="0" applyFont="1" applyFill="1" applyBorder="1"/>
    <xf numFmtId="0" fontId="22" fillId="6" borderId="4" xfId="0" applyFont="1" applyFill="1" applyBorder="1"/>
    <xf numFmtId="0" fontId="22" fillId="6" borderId="10" xfId="0" applyFont="1" applyFill="1" applyBorder="1"/>
    <xf numFmtId="0" fontId="6" fillId="6" borderId="9" xfId="0" applyFont="1" applyFill="1" applyBorder="1" applyAlignment="1">
      <alignment horizontal="right" wrapText="1"/>
    </xf>
    <xf numFmtId="0" fontId="0" fillId="6" borderId="8" xfId="0" applyFill="1" applyBorder="1"/>
    <xf numFmtId="0" fontId="23" fillId="4" borderId="1" xfId="2" applyFill="1" applyBorder="1"/>
    <xf numFmtId="0" fontId="25" fillId="9" borderId="11" xfId="3" applyFont="1" applyFill="1" applyBorder="1" applyAlignment="1" applyProtection="1">
      <alignment horizontal="center"/>
      <protection hidden="1"/>
    </xf>
    <xf numFmtId="0" fontId="24" fillId="0" borderId="0" xfId="3"/>
    <xf numFmtId="0" fontId="25" fillId="9" borderId="12" xfId="3" applyFont="1" applyFill="1" applyBorder="1" applyAlignment="1" applyProtection="1">
      <alignment horizontal="center"/>
      <protection hidden="1"/>
    </xf>
    <xf numFmtId="0" fontId="26" fillId="10" borderId="13" xfId="3" applyFont="1" applyFill="1" applyBorder="1" applyAlignment="1">
      <alignment horizontal="center"/>
    </xf>
    <xf numFmtId="0" fontId="27" fillId="10" borderId="14" xfId="3" applyFont="1" applyFill="1" applyBorder="1" applyAlignment="1">
      <alignment horizontal="center"/>
    </xf>
    <xf numFmtId="0" fontId="28" fillId="0" borderId="0" xfId="3" applyFont="1"/>
    <xf numFmtId="0" fontId="20" fillId="10" borderId="14" xfId="3" applyFont="1" applyFill="1" applyBorder="1" applyAlignment="1">
      <alignment horizontal="center"/>
    </xf>
    <xf numFmtId="0" fontId="29" fillId="10" borderId="14" xfId="3" applyFont="1" applyFill="1" applyBorder="1" applyAlignment="1">
      <alignment horizontal="center"/>
    </xf>
    <xf numFmtId="0" fontId="30" fillId="10" borderId="14" xfId="3" applyFont="1" applyFill="1" applyBorder="1" applyAlignment="1">
      <alignment horizontal="center"/>
    </xf>
    <xf numFmtId="0" fontId="31" fillId="10" borderId="14" xfId="3" applyFont="1" applyFill="1" applyBorder="1" applyAlignment="1">
      <alignment horizontal="center"/>
    </xf>
    <xf numFmtId="0" fontId="24" fillId="0" borderId="0" xfId="3" applyFill="1"/>
    <xf numFmtId="0" fontId="20" fillId="10" borderId="12" xfId="3" applyFont="1" applyFill="1" applyBorder="1" applyAlignment="1">
      <alignment horizontal="center"/>
    </xf>
    <xf numFmtId="0" fontId="9" fillId="10" borderId="13" xfId="3" applyFont="1" applyFill="1" applyBorder="1" applyAlignment="1">
      <alignment horizontal="center"/>
    </xf>
    <xf numFmtId="0" fontId="36" fillId="10" borderId="12" xfId="3" applyFont="1" applyFill="1" applyBorder="1" applyAlignment="1">
      <alignment horizontal="center"/>
    </xf>
    <xf numFmtId="0" fontId="9" fillId="10" borderId="14" xfId="3" applyFont="1" applyFill="1" applyBorder="1" applyAlignment="1">
      <alignment horizontal="center"/>
    </xf>
    <xf numFmtId="0" fontId="36" fillId="10" borderId="12" xfId="4" applyFont="1" applyFill="1" applyBorder="1" applyAlignment="1" applyProtection="1">
      <alignment horizontal="center"/>
    </xf>
    <xf numFmtId="0" fontId="32" fillId="0" borderId="0" xfId="3" applyFont="1" applyAlignment="1">
      <alignment horizontal="center"/>
    </xf>
    <xf numFmtId="0" fontId="37" fillId="0" borderId="0" xfId="3" applyFont="1" applyFill="1"/>
    <xf numFmtId="0" fontId="29" fillId="25" borderId="14" xfId="3" applyFont="1" applyFill="1" applyBorder="1" applyAlignment="1">
      <alignment horizontal="center"/>
    </xf>
    <xf numFmtId="0" fontId="29" fillId="26" borderId="14" xfId="3" applyFont="1" applyFill="1" applyBorder="1" applyAlignment="1">
      <alignment horizontal="center"/>
    </xf>
    <xf numFmtId="0" fontId="42" fillId="10" borderId="14" xfId="3" applyFont="1" applyFill="1" applyBorder="1" applyAlignment="1">
      <alignment horizontal="center"/>
    </xf>
    <xf numFmtId="0" fontId="44" fillId="9" borderId="15" xfId="28" applyFont="1" applyFill="1" applyBorder="1"/>
    <xf numFmtId="0" fontId="32" fillId="9" borderId="16" xfId="28" applyFont="1" applyFill="1" applyBorder="1" applyAlignment="1">
      <alignment horizontal="center"/>
    </xf>
    <xf numFmtId="0" fontId="45" fillId="9" borderId="16" xfId="28" applyFont="1" applyFill="1" applyBorder="1" applyAlignment="1">
      <alignment horizontal="left"/>
    </xf>
    <xf numFmtId="0" fontId="32" fillId="9" borderId="16" xfId="28" applyFont="1" applyFill="1" applyBorder="1"/>
    <xf numFmtId="0" fontId="46" fillId="9" borderId="17" xfId="28" applyNumberFormat="1" applyFont="1" applyFill="1" applyBorder="1" applyAlignment="1">
      <alignment horizontal="right"/>
    </xf>
    <xf numFmtId="0" fontId="32" fillId="0" borderId="0" xfId="28" applyFont="1"/>
    <xf numFmtId="0" fontId="32" fillId="0" borderId="0" xfId="28" applyFont="1" applyAlignment="1">
      <alignment horizontal="center"/>
    </xf>
    <xf numFmtId="0" fontId="32" fillId="0" borderId="0" xfId="28" applyNumberFormat="1" applyFont="1" applyAlignment="1">
      <alignment horizontal="center"/>
    </xf>
    <xf numFmtId="0" fontId="29" fillId="0" borderId="0" xfId="28" applyFont="1" applyBorder="1" applyAlignment="1">
      <alignment vertical="center"/>
    </xf>
    <xf numFmtId="0" fontId="29" fillId="0" borderId="0" xfId="28" applyFont="1" applyBorder="1" applyAlignment="1">
      <alignment horizontal="center" vertical="center"/>
    </xf>
    <xf numFmtId="0" fontId="30" fillId="10" borderId="18" xfId="28" applyFont="1" applyFill="1" applyBorder="1" applyAlignment="1">
      <alignment horizontal="center" vertical="center"/>
    </xf>
    <xf numFmtId="0" fontId="30" fillId="3" borderId="18" xfId="28" applyFont="1" applyFill="1" applyBorder="1" applyAlignment="1">
      <alignment horizontal="center" vertical="center"/>
    </xf>
    <xf numFmtId="0" fontId="20" fillId="3" borderId="18" xfId="28" applyFont="1" applyFill="1" applyBorder="1" applyAlignment="1">
      <alignment horizontal="center" vertical="center"/>
    </xf>
    <xf numFmtId="0" fontId="48" fillId="3" borderId="18" xfId="28" applyFont="1" applyFill="1" applyBorder="1" applyAlignment="1">
      <alignment vertical="center"/>
    </xf>
    <xf numFmtId="0" fontId="20" fillId="8" borderId="18" xfId="28" applyFont="1" applyFill="1" applyBorder="1" applyAlignment="1">
      <alignment horizontal="center" vertical="center"/>
    </xf>
    <xf numFmtId="0" fontId="48" fillId="8" borderId="18" xfId="28" applyFont="1" applyFill="1" applyBorder="1" applyAlignment="1">
      <alignment vertical="center"/>
    </xf>
    <xf numFmtId="0" fontId="48" fillId="8" borderId="18" xfId="28" applyFont="1" applyFill="1" applyBorder="1" applyAlignment="1">
      <alignment vertical="center" wrapText="1"/>
    </xf>
    <xf numFmtId="0" fontId="47" fillId="10" borderId="18" xfId="28" applyFont="1" applyFill="1" applyBorder="1" applyAlignment="1">
      <alignment horizontal="left" vertical="center"/>
    </xf>
    <xf numFmtId="0" fontId="47" fillId="3" borderId="18" xfId="28" applyFont="1" applyFill="1" applyBorder="1" applyAlignment="1">
      <alignment horizontal="left" vertical="center"/>
    </xf>
    <xf numFmtId="0" fontId="49" fillId="5" borderId="18" xfId="28" applyFont="1" applyFill="1" applyBorder="1" applyAlignment="1">
      <alignment horizontal="left" vertical="center"/>
    </xf>
    <xf numFmtId="0" fontId="50" fillId="5" borderId="18" xfId="28" applyFont="1" applyFill="1" applyBorder="1" applyAlignment="1">
      <alignment horizontal="center" vertical="center"/>
    </xf>
    <xf numFmtId="0" fontId="49" fillId="5" borderId="18" xfId="28" applyFont="1" applyFill="1" applyBorder="1" applyAlignment="1">
      <alignment horizontal="center" vertical="center"/>
    </xf>
    <xf numFmtId="0" fontId="51" fillId="5" borderId="18" xfId="28" applyFont="1" applyFill="1" applyBorder="1" applyAlignment="1">
      <alignment vertical="center"/>
    </xf>
    <xf numFmtId="0" fontId="52" fillId="5" borderId="18" xfId="25" applyNumberFormat="1" applyFont="1" applyFill="1" applyBorder="1" applyAlignment="1" applyProtection="1">
      <alignment horizontal="center" vertical="center"/>
    </xf>
    <xf numFmtId="0" fontId="47" fillId="2" borderId="18" xfId="28" applyFont="1" applyFill="1" applyBorder="1" applyAlignment="1">
      <alignment horizontal="left" vertical="center"/>
    </xf>
    <xf numFmtId="0" fontId="30" fillId="2" borderId="18" xfId="28" applyFont="1" applyFill="1" applyBorder="1" applyAlignment="1">
      <alignment horizontal="center" vertical="center"/>
    </xf>
    <xf numFmtId="0" fontId="20" fillId="2" borderId="18" xfId="28" applyFont="1" applyFill="1" applyBorder="1" applyAlignment="1">
      <alignment horizontal="center" vertical="center"/>
    </xf>
    <xf numFmtId="0" fontId="48" fillId="2" borderId="18" xfId="28" applyFont="1" applyFill="1" applyBorder="1" applyAlignment="1">
      <alignment vertical="center"/>
    </xf>
    <xf numFmtId="0" fontId="53" fillId="3" borderId="18" xfId="25" applyNumberFormat="1" applyFont="1" applyFill="1" applyBorder="1" applyAlignment="1" applyProtection="1">
      <alignment horizontal="center" vertical="center"/>
    </xf>
    <xf numFmtId="0" fontId="53" fillId="2" borderId="18" xfId="25" applyNumberFormat="1" applyFont="1" applyFill="1" applyBorder="1" applyAlignment="1" applyProtection="1">
      <alignment horizontal="center" vertical="center"/>
    </xf>
    <xf numFmtId="0" fontId="53" fillId="8" borderId="18" xfId="25" applyNumberFormat="1" applyFont="1" applyFill="1" applyBorder="1" applyAlignment="1" applyProtection="1">
      <alignment horizontal="center" vertical="center"/>
    </xf>
    <xf numFmtId="0" fontId="32" fillId="27" borderId="19" xfId="28" applyFont="1" applyFill="1" applyBorder="1" applyAlignment="1">
      <alignment horizontal="center" vertical="center" wrapText="1"/>
    </xf>
    <xf numFmtId="0" fontId="54" fillId="28" borderId="20" xfId="28" applyFont="1" applyFill="1" applyBorder="1"/>
    <xf numFmtId="0" fontId="54" fillId="28" borderId="21" xfId="28" applyFont="1" applyFill="1" applyBorder="1"/>
    <xf numFmtId="0" fontId="20" fillId="7" borderId="5" xfId="0" applyFont="1" applyFill="1" applyBorder="1" applyAlignment="1">
      <alignment horizontal="center" wrapText="1"/>
    </xf>
    <xf numFmtId="0" fontId="20" fillId="7" borderId="8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</cellXfs>
  <cellStyles count="29">
    <cellStyle name="20% - Akzent1" xfId="6"/>
    <cellStyle name="20% - Akzent2" xfId="7"/>
    <cellStyle name="20% - Akzent3" xfId="8"/>
    <cellStyle name="20% - Akzent4" xfId="9"/>
    <cellStyle name="20% - Akzent5" xfId="10"/>
    <cellStyle name="20% - Akzent6" xfId="11"/>
    <cellStyle name="40% - Akzent1" xfId="12"/>
    <cellStyle name="40% - Akzent2" xfId="13"/>
    <cellStyle name="40% - Akzent3" xfId="14"/>
    <cellStyle name="40% - Akzent4" xfId="15"/>
    <cellStyle name="40% - Akzent5" xfId="16"/>
    <cellStyle name="40% - Akzent6" xfId="17"/>
    <cellStyle name="60% - Akzent1" xfId="18"/>
    <cellStyle name="60% - Akzent2" xfId="19"/>
    <cellStyle name="60% - Akzent3" xfId="20"/>
    <cellStyle name="60% - Akzent4" xfId="21"/>
    <cellStyle name="60% - Akzent5" xfId="22"/>
    <cellStyle name="60% - Akzent6" xfId="23"/>
    <cellStyle name="Euro" xfId="24"/>
    <cellStyle name="Hyperlink 2" xfId="4"/>
    <cellStyle name="Hyperlink_HotelBenchmarker" xfId="25"/>
    <cellStyle name="Link" xfId="2" builtinId="8"/>
    <cellStyle name="Prozent" xfId="1" builtinId="5"/>
    <cellStyle name="Prozent 2" xfId="26"/>
    <cellStyle name="Prozent 3" xfId="27"/>
    <cellStyle name="Standard" xfId="0" builtinId="0"/>
    <cellStyle name="Standard 2" xfId="3"/>
    <cellStyle name="Standard 3" xfId="5"/>
    <cellStyle name="Standard_UtilityAnalyserO" xfId="28"/>
  </cellStyles>
  <dxfs count="29">
    <dxf>
      <font>
        <b/>
        <i val="0"/>
        <color rgb="FFC00000"/>
      </font>
      <fill>
        <patternFill>
          <bgColor theme="8" tint="0.79998168889431442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ill>
        <patternFill>
          <bgColor theme="2"/>
        </patternFill>
      </fill>
    </dxf>
    <dxf>
      <font>
        <b/>
        <i val="0"/>
        <color rgb="FFC00000"/>
      </font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  <color rgb="FF7030A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  <color rgb="FF0070C0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FFFCC"/>
      <color rgb="FF94E290"/>
      <color rgb="FFC8F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GesamtJahre!$D$4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invertIfNegative val="0"/>
          <c:cat>
            <c:numRef>
              <c:f>GesamtJahre!$A$5:$A$15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GesamtJahre!$D$5:$D$15</c:f>
              <c:numCache>
                <c:formatCode>#,##0\ "€"</c:formatCode>
                <c:ptCount val="11"/>
                <c:pt idx="0">
                  <c:v>2.6999999999999993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7960120"/>
        <c:axId val="197963648"/>
        <c:axId val="0"/>
      </c:bar3DChart>
      <c:catAx>
        <c:axId val="19796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7963648"/>
        <c:crosses val="autoZero"/>
        <c:auto val="1"/>
        <c:lblAlgn val="ctr"/>
        <c:lblOffset val="100"/>
        <c:noMultiLvlLbl val="0"/>
      </c:catAx>
      <c:valAx>
        <c:axId val="197963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7960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9326022700875513"/>
          <c:y val="1.5923566878980892E-2"/>
        </c:manualLayout>
      </c:layout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S6Jahre!$D$4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invertIfNegative val="0"/>
          <c:cat>
            <c:numRef>
              <c:f>S6Jahre!$A$5:$A$15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S6Jahre!$D$5:$D$15</c:f>
              <c:numCache>
                <c:formatCode>#,##0\ "€"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89163688"/>
        <c:axId val="89164080"/>
        <c:axId val="0"/>
      </c:bar3DChart>
      <c:catAx>
        <c:axId val="8916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89164080"/>
        <c:crosses val="autoZero"/>
        <c:auto val="1"/>
        <c:lblAlgn val="ctr"/>
        <c:lblOffset val="100"/>
        <c:noMultiLvlLbl val="0"/>
      </c:catAx>
      <c:valAx>
        <c:axId val="89164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891636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S6Jahre!$E$4</c:f>
              <c:strCache>
                <c:ptCount val="1"/>
                <c:pt idx="0">
                  <c:v>Saldo in 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S6Jahre!$A$5:$A$15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S6Jahre!$E$5:$E$15</c:f>
              <c:numCache>
                <c:formatCode>0%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234032640"/>
        <c:axId val="234031856"/>
        <c:axId val="0"/>
      </c:bar3DChart>
      <c:catAx>
        <c:axId val="2340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234031856"/>
        <c:crosses val="autoZero"/>
        <c:auto val="1"/>
        <c:lblAlgn val="ctr"/>
        <c:lblOffset val="100"/>
        <c:noMultiLvlLbl val="0"/>
      </c:catAx>
      <c:valAx>
        <c:axId val="234031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234032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hPercent val="20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2"/>
          <c:order val="0"/>
          <c:tx>
            <c:strRef>
              <c:f>S6Status!$D$4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cat>
            <c:numRef>
              <c:f>S6Status!$A$5:$A$15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S6Status!$D$5:$D$15</c:f>
              <c:numCache>
                <c:formatCode>#,##0\ "€"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030680"/>
        <c:axId val="234028720"/>
        <c:axId val="233544808"/>
      </c:area3DChart>
      <c:catAx>
        <c:axId val="234030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234028720"/>
        <c:crosses val="autoZero"/>
        <c:auto val="1"/>
        <c:lblAlgn val="ctr"/>
        <c:lblOffset val="100"/>
        <c:noMultiLvlLbl val="0"/>
      </c:catAx>
      <c:valAx>
        <c:axId val="234028720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34030680"/>
        <c:crosses val="autoZero"/>
        <c:crossBetween val="midCat"/>
      </c:valAx>
      <c:serAx>
        <c:axId val="233544808"/>
        <c:scaling>
          <c:orientation val="minMax"/>
        </c:scaling>
        <c:delete val="1"/>
        <c:axPos val="b"/>
        <c:majorTickMark val="out"/>
        <c:minorTickMark val="none"/>
        <c:tickLblPos val="nextTo"/>
        <c:crossAx val="234028720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GesamtJahre!$E$4</c:f>
              <c:strCache>
                <c:ptCount val="1"/>
                <c:pt idx="0">
                  <c:v>Saldo in 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GesamtJahre!$A$5:$A$15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GesamtJahre!$E$5:$E$15</c:f>
              <c:numCache>
                <c:formatCode>0%</c:formatCode>
                <c:ptCount val="11"/>
                <c:pt idx="0">
                  <c:v>0.15606936416184966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7960512"/>
        <c:axId val="197962864"/>
        <c:axId val="0"/>
      </c:bar3DChart>
      <c:catAx>
        <c:axId val="19796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7962864"/>
        <c:crosses val="autoZero"/>
        <c:auto val="1"/>
        <c:lblAlgn val="ctr"/>
        <c:lblOffset val="100"/>
        <c:noMultiLvlLbl val="0"/>
      </c:catAx>
      <c:valAx>
        <c:axId val="197962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7960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hPercent val="20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2"/>
          <c:order val="0"/>
          <c:tx>
            <c:strRef>
              <c:f>GesamtStatus!$D$4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cat>
            <c:numRef>
              <c:f>GesamtStatus!$A$5:$A$15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GesamtStatus!$D$5:$D$15</c:f>
              <c:numCache>
                <c:formatCode>#,##0\ "€"</c:formatCode>
                <c:ptCount val="11"/>
                <c:pt idx="0">
                  <c:v>2.6999999999999993</c:v>
                </c:pt>
                <c:pt idx="1">
                  <c:v>2.6999999999999993</c:v>
                </c:pt>
                <c:pt idx="2">
                  <c:v>2.6999999999999993</c:v>
                </c:pt>
                <c:pt idx="3">
                  <c:v>2.6999999999999993</c:v>
                </c:pt>
                <c:pt idx="4">
                  <c:v>2.6999999999999993</c:v>
                </c:pt>
                <c:pt idx="5">
                  <c:v>2.6999999999999993</c:v>
                </c:pt>
                <c:pt idx="6">
                  <c:v>2.6999999999999993</c:v>
                </c:pt>
                <c:pt idx="7">
                  <c:v>2.6999999999999993</c:v>
                </c:pt>
                <c:pt idx="8">
                  <c:v>2.6999999999999993</c:v>
                </c:pt>
                <c:pt idx="9">
                  <c:v>2.6999999999999993</c:v>
                </c:pt>
                <c:pt idx="10">
                  <c:v>2.6999999999999993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964432"/>
        <c:axId val="198060720"/>
        <c:axId val="233543960"/>
      </c:area3DChart>
      <c:catAx>
        <c:axId val="19796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0720"/>
        <c:crosses val="autoZero"/>
        <c:auto val="1"/>
        <c:lblAlgn val="ctr"/>
        <c:lblOffset val="100"/>
        <c:noMultiLvlLbl val="0"/>
      </c:catAx>
      <c:valAx>
        <c:axId val="198060720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97964432"/>
        <c:crosses val="autoZero"/>
        <c:crossBetween val="midCat"/>
      </c:valAx>
      <c:serAx>
        <c:axId val="233543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60720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LottoJahre!$D$4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invertIfNegative val="0"/>
          <c:cat>
            <c:numRef>
              <c:f>LottoJahre!$A$5:$A$15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LottoJahre!$D$5:$D$15</c:f>
              <c:numCache>
                <c:formatCode>#,##0\ "€"</c:formatCode>
                <c:ptCount val="11"/>
                <c:pt idx="0">
                  <c:v>-10.3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8061504"/>
        <c:axId val="198064640"/>
        <c:axId val="0"/>
      </c:bar3DChart>
      <c:catAx>
        <c:axId val="1980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4640"/>
        <c:crosses val="autoZero"/>
        <c:auto val="1"/>
        <c:lblAlgn val="ctr"/>
        <c:lblOffset val="100"/>
        <c:noMultiLvlLbl val="0"/>
      </c:catAx>
      <c:valAx>
        <c:axId val="198064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80615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LottoJahre!$E$4</c:f>
              <c:strCache>
                <c:ptCount val="1"/>
                <c:pt idx="0">
                  <c:v>Saldo in 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LottoJahre!$A$5:$A$15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LottoJahre!$E$5:$E$15</c:f>
              <c:numCache>
                <c:formatCode>0%</c:formatCode>
                <c:ptCount val="11"/>
                <c:pt idx="0">
                  <c:v>-0.67320261437908502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8059544"/>
        <c:axId val="198059152"/>
        <c:axId val="0"/>
      </c:bar3DChart>
      <c:catAx>
        <c:axId val="19805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59152"/>
        <c:crosses val="autoZero"/>
        <c:auto val="1"/>
        <c:lblAlgn val="ctr"/>
        <c:lblOffset val="100"/>
        <c:noMultiLvlLbl val="0"/>
      </c:catAx>
      <c:valAx>
        <c:axId val="198059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8059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hPercent val="20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2"/>
          <c:order val="0"/>
          <c:tx>
            <c:strRef>
              <c:f>LottoStatus!$D$4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cat>
            <c:numRef>
              <c:f>LottoStatus!$A$5:$A$15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LottoStatus!$D$5:$D$15</c:f>
              <c:numCache>
                <c:formatCode>#,##0\ "€"</c:formatCode>
                <c:ptCount val="11"/>
                <c:pt idx="0">
                  <c:v>-10.3</c:v>
                </c:pt>
                <c:pt idx="1">
                  <c:v>-10.3</c:v>
                </c:pt>
                <c:pt idx="2">
                  <c:v>-10.3</c:v>
                </c:pt>
                <c:pt idx="3">
                  <c:v>-10.3</c:v>
                </c:pt>
                <c:pt idx="4">
                  <c:v>-10.3</c:v>
                </c:pt>
                <c:pt idx="5">
                  <c:v>-10.3</c:v>
                </c:pt>
                <c:pt idx="6">
                  <c:v>-10.3</c:v>
                </c:pt>
                <c:pt idx="7">
                  <c:v>-10.3</c:v>
                </c:pt>
                <c:pt idx="8">
                  <c:v>-10.3</c:v>
                </c:pt>
                <c:pt idx="9">
                  <c:v>-10.3</c:v>
                </c:pt>
                <c:pt idx="10">
                  <c:v>-10.3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61896"/>
        <c:axId val="198065032"/>
        <c:axId val="233549896"/>
      </c:area3DChart>
      <c:catAx>
        <c:axId val="19806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5032"/>
        <c:crosses val="autoZero"/>
        <c:auto val="1"/>
        <c:lblAlgn val="ctr"/>
        <c:lblOffset val="100"/>
        <c:noMultiLvlLbl val="0"/>
      </c:catAx>
      <c:valAx>
        <c:axId val="198065032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98061896"/>
        <c:crosses val="autoZero"/>
        <c:crossBetween val="midCat"/>
      </c:valAx>
      <c:serAx>
        <c:axId val="233549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65032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Spiel77Jahre!$D$4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invertIfNegative val="0"/>
          <c:cat>
            <c:numRef>
              <c:f>Spiel77Jahre!$A$5:$A$15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Spiel77Jahre!$D$5:$D$15</c:f>
              <c:numCache>
                <c:formatCode>#,##0\ "€"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8062288"/>
        <c:axId val="198065424"/>
        <c:axId val="0"/>
      </c:bar3DChart>
      <c:catAx>
        <c:axId val="19806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5424"/>
        <c:crosses val="autoZero"/>
        <c:auto val="1"/>
        <c:lblAlgn val="ctr"/>
        <c:lblOffset val="100"/>
        <c:noMultiLvlLbl val="0"/>
      </c:catAx>
      <c:valAx>
        <c:axId val="19806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\ &quot;€&quot;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80622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Spiel77Jahre!$E$4</c:f>
              <c:strCache>
                <c:ptCount val="1"/>
                <c:pt idx="0">
                  <c:v>Saldo in %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Spiel77Jahre!$A$5:$A$15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Spiel77Jahre!$E$5:$E$15</c:f>
              <c:numCache>
                <c:formatCode>0%</c:formatCode>
                <c:ptCount val="11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shape val="cylinder"/>
        <c:axId val="198059936"/>
        <c:axId val="198065816"/>
        <c:axId val="0"/>
      </c:bar3DChart>
      <c:catAx>
        <c:axId val="1980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5816"/>
        <c:crosses val="autoZero"/>
        <c:auto val="1"/>
        <c:lblAlgn val="ctr"/>
        <c:lblOffset val="100"/>
        <c:noMultiLvlLbl val="0"/>
      </c:catAx>
      <c:valAx>
        <c:axId val="198065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en-US"/>
          </a:p>
        </c:txPr>
        <c:crossAx val="1980599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0"/>
          </a:pPr>
          <a:endParaRPr lang="en-US"/>
        </a:p>
      </c:txPr>
    </c:title>
    <c:autoTitleDeleted val="0"/>
    <c:view3D>
      <c:rotX val="15"/>
      <c:hPercent val="20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ndard"/>
        <c:varyColors val="0"/>
        <c:ser>
          <c:idx val="2"/>
          <c:order val="0"/>
          <c:tx>
            <c:strRef>
              <c:f>Spiel77Status!$D$4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C8F0C6"/>
            </a:solidFill>
          </c:spPr>
          <c:cat>
            <c:numRef>
              <c:f>Spiel77Status!$A$5:$A$15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cat>
          <c:val>
            <c:numRef>
              <c:f>Spiel77Status!$D$5:$D$15</c:f>
              <c:numCache>
                <c:formatCode>#,##0\ "€"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58368"/>
        <c:axId val="198063856"/>
        <c:axId val="233543536"/>
      </c:area3DChart>
      <c:catAx>
        <c:axId val="1980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198063856"/>
        <c:crosses val="autoZero"/>
        <c:auto val="1"/>
        <c:lblAlgn val="ctr"/>
        <c:lblOffset val="100"/>
        <c:noMultiLvlLbl val="0"/>
      </c:catAx>
      <c:valAx>
        <c:axId val="198063856"/>
        <c:scaling>
          <c:orientation val="minMax"/>
        </c:scaling>
        <c:delete val="0"/>
        <c:axPos val="l"/>
        <c:majorGridlines/>
        <c:numFmt formatCode="#,##0\ &quot;€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98058368"/>
        <c:crosses val="autoZero"/>
        <c:crossBetween val="midCat"/>
      </c:valAx>
      <c:serAx>
        <c:axId val="23354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063856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Franklin Gothic Book" panose="020B05030201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906780</xdr:colOff>
      <xdr:row>0</xdr:row>
      <xdr:rowOff>167641</xdr:rowOff>
    </xdr:from>
    <xdr:ext cx="4320540" cy="1181100"/>
    <xdr:sp macro="" textlink="">
      <xdr:nvSpPr>
        <xdr:cNvPr id="3" name="Rechteck 2"/>
        <xdr:cNvSpPr/>
      </xdr:nvSpPr>
      <xdr:spPr>
        <a:xfrm>
          <a:off x="6553200" y="167641"/>
          <a:ext cx="4320540" cy="1181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isometricOffAxis2Left">
              <a:rot lat="600000" lon="3000000" rev="0"/>
            </a:camera>
            <a:lightRig rig="chilly" dir="tl">
              <a:rot lat="0" lon="0" rev="2400000"/>
            </a:lightRig>
          </a:scene3d>
          <a:sp3d extrusionH="190500" contourW="6350" prstMaterial="dkEdge">
            <a:extrusionClr>
              <a:srgbClr val="94E290"/>
            </a:extrusionClr>
            <a:contourClr>
              <a:schemeClr val="tx1"/>
            </a:contourClr>
          </a:sp3d>
        </a:bodyPr>
        <a:lstStyle/>
        <a:p>
          <a:pPr algn="ctr"/>
          <a:r>
            <a:rPr lang="de-DE" sz="5400" b="1" cap="none" spc="0">
              <a:ln w="11430">
                <a:solidFill>
                  <a:schemeClr val="tx1"/>
                </a:solidFill>
              </a:ln>
              <a:solidFill>
                <a:srgbClr val="94E29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Lotto-Checker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</xdr:colOff>
      <xdr:row>3</xdr:row>
      <xdr:rowOff>7620</xdr:rowOff>
    </xdr:from>
    <xdr:to>
      <xdr:col>9</xdr:col>
      <xdr:colOff>392430</xdr:colOff>
      <xdr:row>15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3</xdr:row>
      <xdr:rowOff>7620</xdr:rowOff>
    </xdr:from>
    <xdr:to>
      <xdr:col>13</xdr:col>
      <xdr:colOff>781050</xdr:colOff>
      <xdr:row>15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137160</xdr:rowOff>
    </xdr:from>
    <xdr:to>
      <xdr:col>10</xdr:col>
      <xdr:colOff>537210</xdr:colOff>
      <xdr:row>14</xdr:row>
      <xdr:rowOff>381000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906780</xdr:colOff>
      <xdr:row>0</xdr:row>
      <xdr:rowOff>167641</xdr:rowOff>
    </xdr:from>
    <xdr:ext cx="4320540" cy="1181100"/>
    <xdr:sp macro="" textlink="">
      <xdr:nvSpPr>
        <xdr:cNvPr id="2" name="Rechteck 1"/>
        <xdr:cNvSpPr/>
      </xdr:nvSpPr>
      <xdr:spPr>
        <a:xfrm>
          <a:off x="6553200" y="167641"/>
          <a:ext cx="4320540" cy="1181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isometricOffAxis2Left">
              <a:rot lat="600000" lon="3000000" rev="0"/>
            </a:camera>
            <a:lightRig rig="chilly" dir="tl">
              <a:rot lat="0" lon="0" rev="2400000"/>
            </a:lightRig>
          </a:scene3d>
          <a:sp3d extrusionH="190500" contourW="6350" prstMaterial="dkEdge">
            <a:extrusionClr>
              <a:srgbClr val="94E290"/>
            </a:extrusionClr>
            <a:contourClr>
              <a:schemeClr val="tx1"/>
            </a:contourClr>
          </a:sp3d>
        </a:bodyPr>
        <a:lstStyle/>
        <a:p>
          <a:pPr algn="ctr"/>
          <a:r>
            <a:rPr lang="de-DE" sz="4000" b="1" cap="none" spc="0">
              <a:ln w="11430">
                <a:solidFill>
                  <a:schemeClr val="tx1"/>
                </a:solidFill>
              </a:ln>
              <a:solidFill>
                <a:srgbClr val="94E29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Lotto-Checker</a:t>
          </a:r>
          <a:r>
            <a:rPr lang="de-DE" sz="5400" b="1" cap="none" spc="0">
              <a:ln w="11430">
                <a:solidFill>
                  <a:schemeClr val="tx1"/>
                </a:solidFill>
              </a:ln>
              <a:solidFill>
                <a:srgbClr val="94E29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de-DE" sz="4000" b="1" cap="none" spc="0">
              <a:ln w="11430">
                <a:solidFill>
                  <a:schemeClr val="tx1"/>
                </a:solidFill>
              </a:ln>
              <a:solidFill>
                <a:srgbClr val="94E29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906780</xdr:colOff>
      <xdr:row>0</xdr:row>
      <xdr:rowOff>167641</xdr:rowOff>
    </xdr:from>
    <xdr:ext cx="4320540" cy="1181100"/>
    <xdr:sp macro="" textlink="">
      <xdr:nvSpPr>
        <xdr:cNvPr id="2" name="Rechteck 1"/>
        <xdr:cNvSpPr/>
      </xdr:nvSpPr>
      <xdr:spPr>
        <a:xfrm>
          <a:off x="6553200" y="167641"/>
          <a:ext cx="4320540" cy="11811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isometricOffAxis2Left">
              <a:rot lat="600000" lon="3000000" rev="0"/>
            </a:camera>
            <a:lightRig rig="chilly" dir="tl">
              <a:rot lat="0" lon="0" rev="2400000"/>
            </a:lightRig>
          </a:scene3d>
          <a:sp3d extrusionH="190500" contourW="6350" prstMaterial="dkEdge">
            <a:extrusionClr>
              <a:srgbClr val="94E290"/>
            </a:extrusionClr>
            <a:contourClr>
              <a:schemeClr val="tx1"/>
            </a:contourClr>
          </a:sp3d>
        </a:bodyPr>
        <a:lstStyle/>
        <a:p>
          <a:pPr algn="ctr"/>
          <a:r>
            <a:rPr lang="de-DE" sz="4000" b="1" cap="none" spc="0">
              <a:ln w="11430">
                <a:solidFill>
                  <a:schemeClr val="tx1"/>
                </a:solidFill>
              </a:ln>
              <a:solidFill>
                <a:srgbClr val="94E29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Lotto-Checker 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3</xdr:row>
      <xdr:rowOff>0</xdr:rowOff>
    </xdr:from>
    <xdr:to>
      <xdr:col>9</xdr:col>
      <xdr:colOff>384810</xdr:colOff>
      <xdr:row>15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464820</xdr:colOff>
      <xdr:row>2</xdr:row>
      <xdr:rowOff>144780</xdr:rowOff>
    </xdr:from>
    <xdr:to>
      <xdr:col>13</xdr:col>
      <xdr:colOff>796290</xdr:colOff>
      <xdr:row>14</xdr:row>
      <xdr:rowOff>388620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137160</xdr:rowOff>
    </xdr:from>
    <xdr:to>
      <xdr:col>10</xdr:col>
      <xdr:colOff>537210</xdr:colOff>
      <xdr:row>14</xdr:row>
      <xdr:rowOff>381000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99060</xdr:colOff>
      <xdr:row>2</xdr:row>
      <xdr:rowOff>152400</xdr:rowOff>
    </xdr:from>
    <xdr:to>
      <xdr:col>9</xdr:col>
      <xdr:colOff>430530</xdr:colOff>
      <xdr:row>14</xdr:row>
      <xdr:rowOff>396240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502920</xdr:colOff>
      <xdr:row>2</xdr:row>
      <xdr:rowOff>152400</xdr:rowOff>
    </xdr:from>
    <xdr:to>
      <xdr:col>13</xdr:col>
      <xdr:colOff>834390</xdr:colOff>
      <xdr:row>14</xdr:row>
      <xdr:rowOff>396240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137160</xdr:rowOff>
    </xdr:from>
    <xdr:to>
      <xdr:col>10</xdr:col>
      <xdr:colOff>537210</xdr:colOff>
      <xdr:row>14</xdr:row>
      <xdr:rowOff>381000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</xdr:colOff>
      <xdr:row>3</xdr:row>
      <xdr:rowOff>0</xdr:rowOff>
    </xdr:from>
    <xdr:to>
      <xdr:col>9</xdr:col>
      <xdr:colOff>422910</xdr:colOff>
      <xdr:row>15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449580</xdr:colOff>
      <xdr:row>2</xdr:row>
      <xdr:rowOff>167640</xdr:rowOff>
    </xdr:from>
    <xdr:to>
      <xdr:col>13</xdr:col>
      <xdr:colOff>781050</xdr:colOff>
      <xdr:row>14</xdr:row>
      <xdr:rowOff>411480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2</xdr:row>
      <xdr:rowOff>137160</xdr:rowOff>
    </xdr:from>
    <xdr:to>
      <xdr:col>10</xdr:col>
      <xdr:colOff>537210</xdr:colOff>
      <xdr:row>14</xdr:row>
      <xdr:rowOff>381000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55"/>
  <sheetViews>
    <sheetView showGridLines="0" tabSelected="1" zoomScale="110" workbookViewId="0">
      <selection activeCell="A3" sqref="A3"/>
    </sheetView>
  </sheetViews>
  <sheetFormatPr baseColWidth="10" defaultColWidth="11.26953125" defaultRowHeight="13"/>
  <cols>
    <col min="1" max="1" width="75.90625" style="103" customWidth="1"/>
    <col min="2" max="2" width="11.26953125" style="88"/>
    <col min="3" max="3" width="18.26953125" style="88" customWidth="1"/>
    <col min="4" max="16384" width="11.26953125" style="88"/>
  </cols>
  <sheetData>
    <row r="1" spans="1:1" ht="28.15" customHeight="1" thickTop="1">
      <c r="A1" s="87" t="s">
        <v>89</v>
      </c>
    </row>
    <row r="2" spans="1:1" ht="25.9" customHeight="1">
      <c r="A2" s="89" t="s">
        <v>90</v>
      </c>
    </row>
    <row r="3" spans="1:1" ht="69" customHeight="1">
      <c r="A3" s="90" t="s">
        <v>124</v>
      </c>
    </row>
    <row r="4" spans="1:1" s="92" customFormat="1" ht="24.65" customHeight="1">
      <c r="A4" s="91" t="s">
        <v>115</v>
      </c>
    </row>
    <row r="5" spans="1:1">
      <c r="A5" s="93"/>
    </row>
    <row r="6" spans="1:1" ht="22.9" customHeight="1">
      <c r="A6" s="94" t="s">
        <v>116</v>
      </c>
    </row>
    <row r="7" spans="1:1" ht="15.5">
      <c r="A7" s="94" t="s">
        <v>117</v>
      </c>
    </row>
    <row r="8" spans="1:1" ht="15.5">
      <c r="A8" s="94" t="s">
        <v>118</v>
      </c>
    </row>
    <row r="9" spans="1:1" ht="15.5">
      <c r="A9" s="94"/>
    </row>
    <row r="10" spans="1:1" ht="15.5">
      <c r="A10" s="94"/>
    </row>
    <row r="11" spans="1:1" ht="15.5">
      <c r="A11" s="94"/>
    </row>
    <row r="12" spans="1:1" ht="15.5">
      <c r="A12" s="105" t="s">
        <v>119</v>
      </c>
    </row>
    <row r="13" spans="1:1" ht="15.5">
      <c r="A13" s="105" t="s">
        <v>120</v>
      </c>
    </row>
    <row r="14" spans="1:1" ht="15.5">
      <c r="A14" s="105" t="s">
        <v>121</v>
      </c>
    </row>
    <row r="15" spans="1:1" ht="15.5">
      <c r="A15" s="94"/>
    </row>
    <row r="16" spans="1:1" ht="15.5">
      <c r="A16" s="106" t="s">
        <v>122</v>
      </c>
    </row>
    <row r="17" spans="1:1">
      <c r="A17" s="93"/>
    </row>
    <row r="18" spans="1:1" ht="10.15" customHeight="1">
      <c r="A18" s="93"/>
    </row>
    <row r="19" spans="1:1" ht="14">
      <c r="A19" s="107" t="s">
        <v>123</v>
      </c>
    </row>
    <row r="20" spans="1:1" ht="14">
      <c r="A20" s="95" t="s">
        <v>94</v>
      </c>
    </row>
    <row r="21" spans="1:1" ht="14">
      <c r="A21" s="95" t="s">
        <v>95</v>
      </c>
    </row>
    <row r="22" spans="1:1" ht="14">
      <c r="A22" s="95" t="s">
        <v>96</v>
      </c>
    </row>
    <row r="23" spans="1:1" ht="36.65" customHeight="1">
      <c r="A23" s="94" t="s">
        <v>125</v>
      </c>
    </row>
    <row r="24" spans="1:1">
      <c r="A24" s="93"/>
    </row>
    <row r="25" spans="1:1">
      <c r="A25" s="93" t="s">
        <v>97</v>
      </c>
    </row>
    <row r="26" spans="1:1">
      <c r="A26" s="93" t="s">
        <v>126</v>
      </c>
    </row>
    <row r="27" spans="1:1">
      <c r="A27" s="93" t="s">
        <v>98</v>
      </c>
    </row>
    <row r="28" spans="1:1">
      <c r="A28" s="93"/>
    </row>
    <row r="29" spans="1:1">
      <c r="A29" s="93" t="s">
        <v>127</v>
      </c>
    </row>
    <row r="30" spans="1:1">
      <c r="A30" s="93" t="s">
        <v>128</v>
      </c>
    </row>
    <row r="31" spans="1:1">
      <c r="A31" s="93" t="s">
        <v>129</v>
      </c>
    </row>
    <row r="32" spans="1:1">
      <c r="A32" s="93" t="s">
        <v>130</v>
      </c>
    </row>
    <row r="33" spans="1:3">
      <c r="A33" s="93" t="s">
        <v>156</v>
      </c>
    </row>
    <row r="34" spans="1:3">
      <c r="A34" s="93" t="s">
        <v>157</v>
      </c>
    </row>
    <row r="35" spans="1:3">
      <c r="A35" s="93"/>
    </row>
    <row r="36" spans="1:3">
      <c r="A36" s="93" t="s">
        <v>131</v>
      </c>
    </row>
    <row r="37" spans="1:3">
      <c r="A37" s="93" t="s">
        <v>132</v>
      </c>
    </row>
    <row r="38" spans="1:3">
      <c r="A38" s="93" t="s">
        <v>133</v>
      </c>
    </row>
    <row r="39" spans="1:3">
      <c r="A39" s="93"/>
    </row>
    <row r="40" spans="1:3" ht="25">
      <c r="A40" s="96" t="s">
        <v>99</v>
      </c>
    </row>
    <row r="41" spans="1:3">
      <c r="A41" s="93" t="s">
        <v>100</v>
      </c>
    </row>
    <row r="42" spans="1:3">
      <c r="A42" s="93"/>
    </row>
    <row r="43" spans="1:3">
      <c r="A43" s="93" t="s">
        <v>101</v>
      </c>
    </row>
    <row r="44" spans="1:3">
      <c r="A44" s="93" t="s">
        <v>102</v>
      </c>
    </row>
    <row r="45" spans="1:3" s="97" customFormat="1">
      <c r="A45" s="93" t="s">
        <v>154</v>
      </c>
      <c r="C45" s="88"/>
    </row>
    <row r="46" spans="1:3" s="97" customFormat="1">
      <c r="A46" s="93" t="s">
        <v>155</v>
      </c>
      <c r="C46" s="88"/>
    </row>
    <row r="47" spans="1:3" ht="61.15" customHeight="1">
      <c r="A47" s="94" t="s">
        <v>103</v>
      </c>
    </row>
    <row r="48" spans="1:3" ht="15.5">
      <c r="A48" s="94" t="s">
        <v>104</v>
      </c>
    </row>
    <row r="49" spans="1:2" ht="34.15" customHeight="1">
      <c r="A49" s="98"/>
    </row>
    <row r="50" spans="1:2">
      <c r="A50" s="99" t="s">
        <v>91</v>
      </c>
    </row>
    <row r="51" spans="1:2" ht="12.5">
      <c r="A51" s="100" t="s">
        <v>92</v>
      </c>
    </row>
    <row r="52" spans="1:2">
      <c r="A52" s="101"/>
    </row>
    <row r="53" spans="1:2" ht="12.5">
      <c r="A53" s="102" t="s">
        <v>93</v>
      </c>
    </row>
    <row r="55" spans="1:2">
      <c r="B55" s="104"/>
    </row>
  </sheetData>
  <pageMargins left="0.78740157480314965" right="0.78740157480314965" top="0.39370078740157483" bottom="0" header="0" footer="0"/>
  <pageSetup paperSize="9" scale="9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5"/>
  <sheetViews>
    <sheetView showGridLines="0" workbookViewId="0">
      <selection activeCell="C23" sqref="C23"/>
    </sheetView>
  </sheetViews>
  <sheetFormatPr baseColWidth="10" defaultRowHeight="12.5"/>
  <cols>
    <col min="14" max="14" width="12.26953125" customWidth="1"/>
  </cols>
  <sheetData>
    <row r="1" spans="1:17" s="55" customFormat="1" ht="23" thickBot="1">
      <c r="A1" s="55" t="s">
        <v>71</v>
      </c>
      <c r="P1" s="140" t="s">
        <v>153</v>
      </c>
      <c r="Q1" s="141"/>
    </row>
    <row r="4" spans="1:17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7" ht="33" customHeight="1">
      <c r="A5" s="2">
        <f>StatistikLotto!N7</f>
        <v>2014</v>
      </c>
      <c r="B5" s="53">
        <f>StatistikLotto!O7</f>
        <v>-15.3</v>
      </c>
      <c r="C5" s="53">
        <f>StatistikLotto!P7</f>
        <v>5</v>
      </c>
      <c r="D5" s="54">
        <f>SUM(B5:C5)</f>
        <v>-10.3</v>
      </c>
      <c r="E5" s="56">
        <f>IF(B5=0,0,D5/-B5)</f>
        <v>-0.67320261437908502</v>
      </c>
    </row>
    <row r="6" spans="1:17" ht="33" customHeight="1">
      <c r="A6" s="2">
        <f>StatistikLotto!N8</f>
        <v>2015</v>
      </c>
      <c r="B6" s="53">
        <f>StatistikLotto!O8</f>
        <v>0</v>
      </c>
      <c r="C6" s="53">
        <f>StatistikLotto!P8</f>
        <v>0</v>
      </c>
      <c r="D6" s="54">
        <f t="shared" ref="D6:D15" si="0">SUM(B6:C6)</f>
        <v>0</v>
      </c>
      <c r="E6" s="56">
        <f t="shared" ref="E6:E15" si="1">IF(B6=0,0,D6/-B6)</f>
        <v>0</v>
      </c>
    </row>
    <row r="7" spans="1:17" ht="33" customHeight="1">
      <c r="A7" s="2">
        <f>StatistikLotto!N9</f>
        <v>2016</v>
      </c>
      <c r="B7" s="53">
        <f>StatistikLotto!O9</f>
        <v>0</v>
      </c>
      <c r="C7" s="53">
        <f>StatistikLotto!P9</f>
        <v>0</v>
      </c>
      <c r="D7" s="54">
        <f t="shared" si="0"/>
        <v>0</v>
      </c>
      <c r="E7" s="56">
        <f t="shared" si="1"/>
        <v>0</v>
      </c>
    </row>
    <row r="8" spans="1:17" ht="33" customHeight="1">
      <c r="A8" s="2">
        <f>StatistikLotto!N10</f>
        <v>2017</v>
      </c>
      <c r="B8" s="53">
        <f>StatistikLotto!O10</f>
        <v>0</v>
      </c>
      <c r="C8" s="53">
        <f>StatistikLotto!P10</f>
        <v>0</v>
      </c>
      <c r="D8" s="54">
        <f t="shared" si="0"/>
        <v>0</v>
      </c>
      <c r="E8" s="56">
        <f t="shared" si="1"/>
        <v>0</v>
      </c>
    </row>
    <row r="9" spans="1:17" ht="33" customHeight="1">
      <c r="A9" s="2">
        <f>StatistikLotto!N11</f>
        <v>2018</v>
      </c>
      <c r="B9" s="53">
        <f>StatistikLotto!O11</f>
        <v>0</v>
      </c>
      <c r="C9" s="53">
        <f>StatistikLotto!P11</f>
        <v>0</v>
      </c>
      <c r="D9" s="54">
        <f t="shared" si="0"/>
        <v>0</v>
      </c>
      <c r="E9" s="56">
        <f t="shared" si="1"/>
        <v>0</v>
      </c>
    </row>
    <row r="10" spans="1:17" ht="33" customHeight="1">
      <c r="A10" s="2">
        <f>StatistikLotto!N12</f>
        <v>2019</v>
      </c>
      <c r="B10" s="53">
        <f>StatistikLotto!O12</f>
        <v>0</v>
      </c>
      <c r="C10" s="53">
        <f>StatistikLotto!P12</f>
        <v>0</v>
      </c>
      <c r="D10" s="54">
        <f t="shared" si="0"/>
        <v>0</v>
      </c>
      <c r="E10" s="56">
        <f t="shared" si="1"/>
        <v>0</v>
      </c>
    </row>
    <row r="11" spans="1:17" ht="33" customHeight="1">
      <c r="A11" s="2">
        <f>StatistikLotto!N13</f>
        <v>2020</v>
      </c>
      <c r="B11" s="53">
        <f>StatistikLotto!O13</f>
        <v>0</v>
      </c>
      <c r="C11" s="53">
        <f>StatistikLotto!P13</f>
        <v>0</v>
      </c>
      <c r="D11" s="54">
        <f t="shared" si="0"/>
        <v>0</v>
      </c>
      <c r="E11" s="56">
        <f t="shared" si="1"/>
        <v>0</v>
      </c>
    </row>
    <row r="12" spans="1:17" ht="33" customHeight="1">
      <c r="A12" s="2">
        <f>StatistikLotto!N14</f>
        <v>2021</v>
      </c>
      <c r="B12" s="53">
        <f>StatistikLotto!O14</f>
        <v>0</v>
      </c>
      <c r="C12" s="53">
        <f>StatistikLotto!P14</f>
        <v>0</v>
      </c>
      <c r="D12" s="54">
        <f t="shared" si="0"/>
        <v>0</v>
      </c>
      <c r="E12" s="56">
        <f t="shared" si="1"/>
        <v>0</v>
      </c>
    </row>
    <row r="13" spans="1:17" ht="33" customHeight="1">
      <c r="A13" s="2">
        <f>StatistikLotto!N15</f>
        <v>2022</v>
      </c>
      <c r="B13" s="53">
        <f>StatistikLotto!O15</f>
        <v>0</v>
      </c>
      <c r="C13" s="53">
        <f>StatistikLotto!P15</f>
        <v>0</v>
      </c>
      <c r="D13" s="54">
        <f t="shared" si="0"/>
        <v>0</v>
      </c>
      <c r="E13" s="56">
        <f t="shared" si="1"/>
        <v>0</v>
      </c>
    </row>
    <row r="14" spans="1:17" ht="33" customHeight="1">
      <c r="A14" s="2">
        <f>StatistikLotto!N16</f>
        <v>2023</v>
      </c>
      <c r="B14" s="53">
        <f>StatistikLotto!O16</f>
        <v>0</v>
      </c>
      <c r="C14" s="53">
        <f>StatistikLotto!P16</f>
        <v>0</v>
      </c>
      <c r="D14" s="54">
        <f t="shared" si="0"/>
        <v>0</v>
      </c>
      <c r="E14" s="56">
        <f t="shared" si="1"/>
        <v>0</v>
      </c>
    </row>
    <row r="15" spans="1:17" ht="33" customHeight="1">
      <c r="A15" s="2">
        <f>StatistikLotto!N17</f>
        <v>2024</v>
      </c>
      <c r="B15" s="53">
        <f>StatistikLotto!O17</f>
        <v>0</v>
      </c>
      <c r="C15" s="53">
        <f>StatistikLotto!P17</f>
        <v>0</v>
      </c>
      <c r="D15" s="54">
        <f t="shared" si="0"/>
        <v>0</v>
      </c>
      <c r="E15" s="56">
        <f t="shared" si="1"/>
        <v>0</v>
      </c>
    </row>
  </sheetData>
  <hyperlinks>
    <hyperlink ref="P1" location="Navigation!A1" display="Back Home"/>
  </hyperlinks>
  <pageMargins left="0.70866141732283472" right="0.70866141732283472" top="0.78740157480314965" bottom="0.78740157480314965" header="0.31496062992125984" footer="0.31496062992125984"/>
  <pageSetup paperSize="9" scale="79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5"/>
  <sheetViews>
    <sheetView showGridLines="0" workbookViewId="0">
      <selection activeCell="C18" sqref="C18"/>
    </sheetView>
  </sheetViews>
  <sheetFormatPr baseColWidth="10" defaultRowHeight="12.5"/>
  <sheetData>
    <row r="1" spans="1:13" s="55" customFormat="1" ht="23" thickBot="1">
      <c r="A1" s="55" t="s">
        <v>51</v>
      </c>
      <c r="D1" s="57" t="s">
        <v>52</v>
      </c>
      <c r="L1" s="140" t="s">
        <v>153</v>
      </c>
      <c r="M1" s="141"/>
    </row>
    <row r="4" spans="1:13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3" ht="33" customHeight="1">
      <c r="A5" s="2">
        <f>StatistikLotto!N7</f>
        <v>2014</v>
      </c>
      <c r="B5" s="53">
        <f>StatistikLotto!O7</f>
        <v>-15.3</v>
      </c>
      <c r="C5" s="53">
        <f>StatistikLotto!P7</f>
        <v>5</v>
      </c>
      <c r="D5" s="54">
        <f>SUM(B5:C5)</f>
        <v>-10.3</v>
      </c>
      <c r="E5" s="56">
        <f>IF(B5=0,0,D5/-B5)</f>
        <v>-0.67320261437908502</v>
      </c>
    </row>
    <row r="6" spans="1:13" ht="33" customHeight="1">
      <c r="A6" s="2">
        <f>StatistikLotto!N8</f>
        <v>2015</v>
      </c>
      <c r="B6" s="53">
        <f>SUM(StatistikLotto!O$7:O8)</f>
        <v>-15.3</v>
      </c>
      <c r="C6" s="53">
        <f>SUM(StatistikLotto!P$7:P8)</f>
        <v>5</v>
      </c>
      <c r="D6" s="54">
        <f t="shared" ref="D6:D15" si="0">SUM(B6:C6)</f>
        <v>-10.3</v>
      </c>
      <c r="E6" s="56">
        <f t="shared" ref="E6:E15" si="1">IF(B6=0,0,D6/-B6)</f>
        <v>-0.67320261437908502</v>
      </c>
    </row>
    <row r="7" spans="1:13" ht="33" customHeight="1">
      <c r="A7" s="2">
        <f>StatistikLotto!N9</f>
        <v>2016</v>
      </c>
      <c r="B7" s="53">
        <f>SUM(StatistikLotto!O$7:O9)</f>
        <v>-15.3</v>
      </c>
      <c r="C7" s="53">
        <f>SUM(StatistikLotto!P$7:P9)</f>
        <v>5</v>
      </c>
      <c r="D7" s="54">
        <f t="shared" si="0"/>
        <v>-10.3</v>
      </c>
      <c r="E7" s="56">
        <f t="shared" si="1"/>
        <v>-0.67320261437908502</v>
      </c>
    </row>
    <row r="8" spans="1:13" ht="33" customHeight="1">
      <c r="A8" s="2">
        <f>StatistikLotto!N10</f>
        <v>2017</v>
      </c>
      <c r="B8" s="53">
        <f>SUM(StatistikLotto!O$7:O10)</f>
        <v>-15.3</v>
      </c>
      <c r="C8" s="53">
        <f>SUM(StatistikLotto!P$7:P10)</f>
        <v>5</v>
      </c>
      <c r="D8" s="54">
        <f t="shared" si="0"/>
        <v>-10.3</v>
      </c>
      <c r="E8" s="56">
        <f t="shared" si="1"/>
        <v>-0.67320261437908502</v>
      </c>
    </row>
    <row r="9" spans="1:13" ht="33" customHeight="1">
      <c r="A9" s="2">
        <f>StatistikLotto!N11</f>
        <v>2018</v>
      </c>
      <c r="B9" s="53">
        <f>SUM(StatistikLotto!O$7:O11)</f>
        <v>-15.3</v>
      </c>
      <c r="C9" s="53">
        <f>SUM(StatistikLotto!P$7:P11)</f>
        <v>5</v>
      </c>
      <c r="D9" s="54">
        <f t="shared" si="0"/>
        <v>-10.3</v>
      </c>
      <c r="E9" s="56">
        <f t="shared" si="1"/>
        <v>-0.67320261437908502</v>
      </c>
    </row>
    <row r="10" spans="1:13" ht="33" customHeight="1">
      <c r="A10" s="2">
        <f>StatistikLotto!N12</f>
        <v>2019</v>
      </c>
      <c r="B10" s="53">
        <f>SUM(StatistikLotto!O$7:O12)</f>
        <v>-15.3</v>
      </c>
      <c r="C10" s="53">
        <f>SUM(StatistikLotto!P$7:P12)</f>
        <v>5</v>
      </c>
      <c r="D10" s="54">
        <f t="shared" si="0"/>
        <v>-10.3</v>
      </c>
      <c r="E10" s="56">
        <f t="shared" si="1"/>
        <v>-0.67320261437908502</v>
      </c>
    </row>
    <row r="11" spans="1:13" ht="33" customHeight="1">
      <c r="A11" s="2">
        <f>StatistikLotto!N13</f>
        <v>2020</v>
      </c>
      <c r="B11" s="53">
        <f>SUM(StatistikLotto!O$7:O13)</f>
        <v>-15.3</v>
      </c>
      <c r="C11" s="53">
        <f>SUM(StatistikLotto!P$7:P13)</f>
        <v>5</v>
      </c>
      <c r="D11" s="54">
        <f t="shared" si="0"/>
        <v>-10.3</v>
      </c>
      <c r="E11" s="56">
        <f t="shared" si="1"/>
        <v>-0.67320261437908502</v>
      </c>
    </row>
    <row r="12" spans="1:13" ht="33" customHeight="1">
      <c r="A12" s="2">
        <f>StatistikLotto!N14</f>
        <v>2021</v>
      </c>
      <c r="B12" s="53">
        <f>SUM(StatistikLotto!O$7:O14)</f>
        <v>-15.3</v>
      </c>
      <c r="C12" s="53">
        <f>SUM(StatistikLotto!P$7:P14)</f>
        <v>5</v>
      </c>
      <c r="D12" s="54">
        <f t="shared" si="0"/>
        <v>-10.3</v>
      </c>
      <c r="E12" s="56">
        <f t="shared" si="1"/>
        <v>-0.67320261437908502</v>
      </c>
    </row>
    <row r="13" spans="1:13" ht="33" customHeight="1">
      <c r="A13" s="2">
        <f>StatistikLotto!N15</f>
        <v>2022</v>
      </c>
      <c r="B13" s="53">
        <f>SUM(StatistikLotto!O$7:O15)</f>
        <v>-15.3</v>
      </c>
      <c r="C13" s="53">
        <f>SUM(StatistikLotto!P$7:P15)</f>
        <v>5</v>
      </c>
      <c r="D13" s="54">
        <f t="shared" si="0"/>
        <v>-10.3</v>
      </c>
      <c r="E13" s="56">
        <f t="shared" si="1"/>
        <v>-0.67320261437908502</v>
      </c>
    </row>
    <row r="14" spans="1:13" ht="33" customHeight="1">
      <c r="A14" s="2">
        <f>StatistikLotto!N16</f>
        <v>2023</v>
      </c>
      <c r="B14" s="53">
        <f>SUM(StatistikLotto!O$7:O16)</f>
        <v>-15.3</v>
      </c>
      <c r="C14" s="53">
        <f>SUM(StatistikLotto!P$7:P16)</f>
        <v>5</v>
      </c>
      <c r="D14" s="54">
        <f t="shared" si="0"/>
        <v>-10.3</v>
      </c>
      <c r="E14" s="56">
        <f t="shared" si="1"/>
        <v>-0.67320261437908502</v>
      </c>
    </row>
    <row r="15" spans="1:13" ht="33" customHeight="1">
      <c r="A15" s="2">
        <f>StatistikLotto!N17</f>
        <v>2024</v>
      </c>
      <c r="B15" s="53">
        <f>SUM(StatistikLotto!O$7:O17)</f>
        <v>-15.3</v>
      </c>
      <c r="C15" s="53">
        <f>SUM(StatistikLotto!P$7:P17)</f>
        <v>5</v>
      </c>
      <c r="D15" s="54">
        <f t="shared" si="0"/>
        <v>-10.3</v>
      </c>
      <c r="E15" s="56">
        <f t="shared" si="1"/>
        <v>-0.67320261437908502</v>
      </c>
    </row>
  </sheetData>
  <hyperlinks>
    <hyperlink ref="L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5"/>
  <sheetViews>
    <sheetView showGridLines="0" workbookViewId="0">
      <selection activeCell="E23" sqref="E23"/>
    </sheetView>
  </sheetViews>
  <sheetFormatPr baseColWidth="10" defaultRowHeight="12.5"/>
  <cols>
    <col min="14" max="14" width="11.26953125" customWidth="1"/>
    <col min="15" max="15" width="10.36328125" customWidth="1"/>
  </cols>
  <sheetData>
    <row r="1" spans="1:17" s="55" customFormat="1" ht="23" thickBot="1">
      <c r="A1" s="55" t="s">
        <v>72</v>
      </c>
      <c r="P1" s="140" t="s">
        <v>153</v>
      </c>
      <c r="Q1" s="141"/>
    </row>
    <row r="4" spans="1:17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7" ht="33" customHeight="1">
      <c r="A5" s="2">
        <f>Statistik77!N7</f>
        <v>2014</v>
      </c>
      <c r="B5" s="53">
        <f>Statistik77!O7</f>
        <v>-1</v>
      </c>
      <c r="C5" s="53">
        <f>Statistik77!P7</f>
        <v>5</v>
      </c>
      <c r="D5" s="54">
        <f>SUM(B5:C5)</f>
        <v>4</v>
      </c>
      <c r="E5" s="56">
        <f>IF(B5=0,0,D5/-B5)</f>
        <v>4</v>
      </c>
    </row>
    <row r="6" spans="1:17" ht="33" customHeight="1">
      <c r="A6" s="2">
        <f>Statistik77!N8</f>
        <v>2015</v>
      </c>
      <c r="B6" s="53">
        <f>Statistik77!O8</f>
        <v>0</v>
      </c>
      <c r="C6" s="53">
        <f>Statistik77!P8</f>
        <v>0</v>
      </c>
      <c r="D6" s="54">
        <f t="shared" ref="D6:D15" si="0">SUM(B6:C6)</f>
        <v>0</v>
      </c>
      <c r="E6" s="56">
        <f t="shared" ref="E6:E15" si="1">IF(B6=0,0,D6/-B6)</f>
        <v>0</v>
      </c>
    </row>
    <row r="7" spans="1:17" ht="33" customHeight="1">
      <c r="A7" s="2">
        <f>Statistik77!N9</f>
        <v>2016</v>
      </c>
      <c r="B7" s="53">
        <f>Statistik77!O9</f>
        <v>0</v>
      </c>
      <c r="C7" s="53">
        <f>Statistik77!P9</f>
        <v>0</v>
      </c>
      <c r="D7" s="54">
        <f t="shared" si="0"/>
        <v>0</v>
      </c>
      <c r="E7" s="56">
        <f t="shared" si="1"/>
        <v>0</v>
      </c>
    </row>
    <row r="8" spans="1:17" ht="33" customHeight="1">
      <c r="A8" s="2">
        <f>Statistik77!N10</f>
        <v>2017</v>
      </c>
      <c r="B8" s="53">
        <f>Statistik77!O10</f>
        <v>0</v>
      </c>
      <c r="C8" s="53">
        <f>Statistik77!P10</f>
        <v>0</v>
      </c>
      <c r="D8" s="54">
        <f t="shared" si="0"/>
        <v>0</v>
      </c>
      <c r="E8" s="56">
        <f t="shared" si="1"/>
        <v>0</v>
      </c>
    </row>
    <row r="9" spans="1:17" ht="33" customHeight="1">
      <c r="A9" s="2">
        <f>Statistik77!N11</f>
        <v>2018</v>
      </c>
      <c r="B9" s="53">
        <f>Statistik77!O11</f>
        <v>0</v>
      </c>
      <c r="C9" s="53">
        <f>Statistik77!P11</f>
        <v>0</v>
      </c>
      <c r="D9" s="54">
        <f t="shared" si="0"/>
        <v>0</v>
      </c>
      <c r="E9" s="56">
        <f t="shared" si="1"/>
        <v>0</v>
      </c>
    </row>
    <row r="10" spans="1:17" ht="33" customHeight="1">
      <c r="A10" s="2">
        <f>Statistik77!N12</f>
        <v>2019</v>
      </c>
      <c r="B10" s="53">
        <f>Statistik77!O12</f>
        <v>0</v>
      </c>
      <c r="C10" s="53">
        <f>Statistik77!P12</f>
        <v>0</v>
      </c>
      <c r="D10" s="54">
        <f t="shared" si="0"/>
        <v>0</v>
      </c>
      <c r="E10" s="56">
        <f t="shared" si="1"/>
        <v>0</v>
      </c>
    </row>
    <row r="11" spans="1:17" ht="33" customHeight="1">
      <c r="A11" s="2">
        <f>Statistik77!N13</f>
        <v>2020</v>
      </c>
      <c r="B11" s="53">
        <f>Statistik77!O13</f>
        <v>0</v>
      </c>
      <c r="C11" s="53">
        <f>Statistik77!P13</f>
        <v>0</v>
      </c>
      <c r="D11" s="54">
        <f t="shared" si="0"/>
        <v>0</v>
      </c>
      <c r="E11" s="56">
        <f t="shared" si="1"/>
        <v>0</v>
      </c>
    </row>
    <row r="12" spans="1:17" ht="33" customHeight="1">
      <c r="A12" s="2">
        <f>Statistik77!N14</f>
        <v>2021</v>
      </c>
      <c r="B12" s="53">
        <f>Statistik77!O14</f>
        <v>0</v>
      </c>
      <c r="C12" s="53">
        <f>Statistik77!P14</f>
        <v>0</v>
      </c>
      <c r="D12" s="54">
        <f t="shared" si="0"/>
        <v>0</v>
      </c>
      <c r="E12" s="56">
        <f t="shared" si="1"/>
        <v>0</v>
      </c>
    </row>
    <row r="13" spans="1:17" ht="33" customHeight="1">
      <c r="A13" s="2">
        <f>Statistik77!N15</f>
        <v>2022</v>
      </c>
      <c r="B13" s="53">
        <f>Statistik77!O15</f>
        <v>0</v>
      </c>
      <c r="C13" s="53">
        <f>Statistik77!P15</f>
        <v>0</v>
      </c>
      <c r="D13" s="54">
        <f t="shared" si="0"/>
        <v>0</v>
      </c>
      <c r="E13" s="56">
        <f t="shared" si="1"/>
        <v>0</v>
      </c>
    </row>
    <row r="14" spans="1:17" ht="33" customHeight="1">
      <c r="A14" s="2">
        <f>Statistik77!N16</f>
        <v>2023</v>
      </c>
      <c r="B14" s="53">
        <f>Statistik77!O16</f>
        <v>0</v>
      </c>
      <c r="C14" s="53">
        <f>Statistik77!P16</f>
        <v>0</v>
      </c>
      <c r="D14" s="54">
        <f t="shared" si="0"/>
        <v>0</v>
      </c>
      <c r="E14" s="56">
        <f t="shared" si="1"/>
        <v>0</v>
      </c>
    </row>
    <row r="15" spans="1:17" ht="33" customHeight="1">
      <c r="A15" s="2">
        <f>Statistik77!N17</f>
        <v>2024</v>
      </c>
      <c r="B15" s="53">
        <f>Statistik77!O17</f>
        <v>0</v>
      </c>
      <c r="C15" s="53">
        <f>Statistik77!P17</f>
        <v>0</v>
      </c>
      <c r="D15" s="54">
        <f t="shared" si="0"/>
        <v>0</v>
      </c>
      <c r="E15" s="56">
        <f t="shared" si="1"/>
        <v>0</v>
      </c>
    </row>
  </sheetData>
  <hyperlinks>
    <hyperlink ref="P1" location="Navigation!A1" display="Back Home"/>
  </hyperlinks>
  <pageMargins left="0.70866141732283472" right="0.70866141732283472" top="0.78740157480314965" bottom="0.78740157480314965" header="0.31496062992125984" footer="0.31496062992125984"/>
  <pageSetup paperSize="9" scale="80"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5"/>
  <sheetViews>
    <sheetView showGridLines="0" workbookViewId="0">
      <selection activeCell="D21" sqref="D21"/>
    </sheetView>
  </sheetViews>
  <sheetFormatPr baseColWidth="10" defaultRowHeight="12.5"/>
  <sheetData>
    <row r="1" spans="1:13" s="55" customFormat="1" ht="23" thickBot="1">
      <c r="A1" s="55" t="s">
        <v>74</v>
      </c>
      <c r="D1" s="57" t="s">
        <v>52</v>
      </c>
      <c r="L1" s="140" t="s">
        <v>153</v>
      </c>
      <c r="M1" s="141"/>
    </row>
    <row r="4" spans="1:13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3" ht="33" customHeight="1">
      <c r="A5" s="2">
        <f>Statistik77!N7</f>
        <v>2014</v>
      </c>
      <c r="B5" s="53">
        <f>Statistik77!O7</f>
        <v>-1</v>
      </c>
      <c r="C5" s="53">
        <f>Statistik77!P7</f>
        <v>5</v>
      </c>
      <c r="D5" s="54">
        <f>SUM(B5:C5)</f>
        <v>4</v>
      </c>
      <c r="E5" s="56">
        <f>IF(B5=0,0,D5/-B5)</f>
        <v>4</v>
      </c>
    </row>
    <row r="6" spans="1:13" ht="33" customHeight="1">
      <c r="A6" s="2">
        <f>Statistik77!N8</f>
        <v>2015</v>
      </c>
      <c r="B6" s="53">
        <f>SUM(Statistik77!O$7:O8)</f>
        <v>-1</v>
      </c>
      <c r="C6" s="53">
        <f>SUM(Statistik77!P$7:P8)</f>
        <v>5</v>
      </c>
      <c r="D6" s="54">
        <f t="shared" ref="D6:D15" si="0">SUM(B6:C6)</f>
        <v>4</v>
      </c>
      <c r="E6" s="56">
        <f t="shared" ref="E6:E15" si="1">IF(B6=0,0,D6/-B6)</f>
        <v>4</v>
      </c>
    </row>
    <row r="7" spans="1:13" ht="33" customHeight="1">
      <c r="A7" s="2">
        <f>Statistik77!N9</f>
        <v>2016</v>
      </c>
      <c r="B7" s="53">
        <f>SUM(Statistik77!O$7:O9)</f>
        <v>-1</v>
      </c>
      <c r="C7" s="53">
        <f>SUM(Statistik77!P$7:P9)</f>
        <v>5</v>
      </c>
      <c r="D7" s="54">
        <f t="shared" si="0"/>
        <v>4</v>
      </c>
      <c r="E7" s="56">
        <f t="shared" si="1"/>
        <v>4</v>
      </c>
    </row>
    <row r="8" spans="1:13" ht="33" customHeight="1">
      <c r="A8" s="2">
        <f>Statistik77!N10</f>
        <v>2017</v>
      </c>
      <c r="B8" s="53">
        <f>SUM(Statistik77!O$7:O10)</f>
        <v>-1</v>
      </c>
      <c r="C8" s="53">
        <f>SUM(Statistik77!P$7:P10)</f>
        <v>5</v>
      </c>
      <c r="D8" s="54">
        <f t="shared" si="0"/>
        <v>4</v>
      </c>
      <c r="E8" s="56">
        <f t="shared" si="1"/>
        <v>4</v>
      </c>
    </row>
    <row r="9" spans="1:13" ht="33" customHeight="1">
      <c r="A9" s="2">
        <f>Statistik77!N11</f>
        <v>2018</v>
      </c>
      <c r="B9" s="53">
        <f>SUM(Statistik77!O$7:O11)</f>
        <v>-1</v>
      </c>
      <c r="C9" s="53">
        <f>SUM(Statistik77!P$7:P11)</f>
        <v>5</v>
      </c>
      <c r="D9" s="54">
        <f t="shared" si="0"/>
        <v>4</v>
      </c>
      <c r="E9" s="56">
        <f t="shared" si="1"/>
        <v>4</v>
      </c>
    </row>
    <row r="10" spans="1:13" ht="33" customHeight="1">
      <c r="A10" s="2">
        <f>Statistik77!N12</f>
        <v>2019</v>
      </c>
      <c r="B10" s="53">
        <f>SUM(Statistik77!O$7:O12)</f>
        <v>-1</v>
      </c>
      <c r="C10" s="53">
        <f>SUM(Statistik77!P$7:P12)</f>
        <v>5</v>
      </c>
      <c r="D10" s="54">
        <f t="shared" si="0"/>
        <v>4</v>
      </c>
      <c r="E10" s="56">
        <f t="shared" si="1"/>
        <v>4</v>
      </c>
    </row>
    <row r="11" spans="1:13" ht="33" customHeight="1">
      <c r="A11" s="2">
        <f>Statistik77!N13</f>
        <v>2020</v>
      </c>
      <c r="B11" s="53">
        <f>SUM(Statistik77!O$7:O13)</f>
        <v>-1</v>
      </c>
      <c r="C11" s="53">
        <f>SUM(Statistik77!P$7:P13)</f>
        <v>5</v>
      </c>
      <c r="D11" s="54">
        <f t="shared" si="0"/>
        <v>4</v>
      </c>
      <c r="E11" s="56">
        <f t="shared" si="1"/>
        <v>4</v>
      </c>
    </row>
    <row r="12" spans="1:13" ht="33" customHeight="1">
      <c r="A12" s="2">
        <f>Statistik77!N14</f>
        <v>2021</v>
      </c>
      <c r="B12" s="53">
        <f>SUM(Statistik77!O$7:O14)</f>
        <v>-1</v>
      </c>
      <c r="C12" s="53">
        <f>SUM(Statistik77!P$7:P14)</f>
        <v>5</v>
      </c>
      <c r="D12" s="54">
        <f t="shared" si="0"/>
        <v>4</v>
      </c>
      <c r="E12" s="56">
        <f t="shared" si="1"/>
        <v>4</v>
      </c>
    </row>
    <row r="13" spans="1:13" ht="33" customHeight="1">
      <c r="A13" s="2">
        <f>Statistik77!N15</f>
        <v>2022</v>
      </c>
      <c r="B13" s="53">
        <f>SUM(Statistik77!O$7:O15)</f>
        <v>-1</v>
      </c>
      <c r="C13" s="53">
        <f>SUM(Statistik77!P$7:P15)</f>
        <v>5</v>
      </c>
      <c r="D13" s="54">
        <f t="shared" si="0"/>
        <v>4</v>
      </c>
      <c r="E13" s="56">
        <f t="shared" si="1"/>
        <v>4</v>
      </c>
    </row>
    <row r="14" spans="1:13" ht="33" customHeight="1">
      <c r="A14" s="2">
        <f>Statistik77!N16</f>
        <v>2023</v>
      </c>
      <c r="B14" s="53">
        <f>SUM(Statistik77!O$7:O16)</f>
        <v>-1</v>
      </c>
      <c r="C14" s="53">
        <f>SUM(Statistik77!P$7:P16)</f>
        <v>5</v>
      </c>
      <c r="D14" s="54">
        <f t="shared" si="0"/>
        <v>4</v>
      </c>
      <c r="E14" s="56">
        <f t="shared" si="1"/>
        <v>4</v>
      </c>
    </row>
    <row r="15" spans="1:13" ht="33" customHeight="1">
      <c r="A15" s="2">
        <f>Statistik77!N17</f>
        <v>2024</v>
      </c>
      <c r="B15" s="53">
        <f>SUM(Statistik77!O$7:O17)</f>
        <v>-1</v>
      </c>
      <c r="C15" s="53">
        <f>SUM(Statistik77!P$7:P17)</f>
        <v>5</v>
      </c>
      <c r="D15" s="54">
        <f t="shared" si="0"/>
        <v>4</v>
      </c>
      <c r="E15" s="56">
        <f t="shared" si="1"/>
        <v>4</v>
      </c>
    </row>
  </sheetData>
  <hyperlinks>
    <hyperlink ref="L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5"/>
  <sheetViews>
    <sheetView showGridLines="0" workbookViewId="0">
      <selection activeCell="H24" sqref="H24"/>
    </sheetView>
  </sheetViews>
  <sheetFormatPr baseColWidth="10" defaultRowHeight="12.5"/>
  <cols>
    <col min="14" max="14" width="13.7265625" customWidth="1"/>
    <col min="15" max="15" width="2.6328125" customWidth="1"/>
  </cols>
  <sheetData>
    <row r="1" spans="1:17" s="55" customFormat="1" ht="23" thickBot="1">
      <c r="A1" s="55" t="s">
        <v>73</v>
      </c>
      <c r="P1" s="140" t="s">
        <v>153</v>
      </c>
      <c r="Q1" s="141"/>
    </row>
    <row r="4" spans="1:17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7" ht="33" customHeight="1">
      <c r="A5" s="2">
        <f>StatistikS6!N7</f>
        <v>2014</v>
      </c>
      <c r="B5" s="53">
        <f>StatistikS6!O7</f>
        <v>-1</v>
      </c>
      <c r="C5" s="53">
        <f>StatistikS6!P7</f>
        <v>10</v>
      </c>
      <c r="D5" s="54">
        <f>SUM(B5:C5)</f>
        <v>9</v>
      </c>
      <c r="E5" s="56">
        <f>IF(B5=0,0,D5/-B5)</f>
        <v>9</v>
      </c>
    </row>
    <row r="6" spans="1:17" ht="33" customHeight="1">
      <c r="A6" s="2">
        <f>StatistikS6!N8</f>
        <v>2015</v>
      </c>
      <c r="B6" s="53">
        <f>StatistikS6!O8</f>
        <v>0</v>
      </c>
      <c r="C6" s="53">
        <f>StatistikS6!P8</f>
        <v>0</v>
      </c>
      <c r="D6" s="54">
        <f t="shared" ref="D6:D15" si="0">SUM(B6:C6)</f>
        <v>0</v>
      </c>
      <c r="E6" s="56">
        <f t="shared" ref="E6:E15" si="1">IF(B6=0,0,D6/-B6)</f>
        <v>0</v>
      </c>
    </row>
    <row r="7" spans="1:17" ht="33" customHeight="1">
      <c r="A7" s="2">
        <f>StatistikS6!N9</f>
        <v>2016</v>
      </c>
      <c r="B7" s="53">
        <f>StatistikS6!O9</f>
        <v>0</v>
      </c>
      <c r="C7" s="53">
        <f>StatistikS6!P9</f>
        <v>0</v>
      </c>
      <c r="D7" s="54">
        <f t="shared" si="0"/>
        <v>0</v>
      </c>
      <c r="E7" s="56">
        <f t="shared" si="1"/>
        <v>0</v>
      </c>
    </row>
    <row r="8" spans="1:17" ht="33" customHeight="1">
      <c r="A8" s="2">
        <f>StatistikS6!N10</f>
        <v>2017</v>
      </c>
      <c r="B8" s="53">
        <f>StatistikS6!O10</f>
        <v>0</v>
      </c>
      <c r="C8" s="53">
        <f>StatistikS6!P10</f>
        <v>0</v>
      </c>
      <c r="D8" s="54">
        <f t="shared" si="0"/>
        <v>0</v>
      </c>
      <c r="E8" s="56">
        <f t="shared" si="1"/>
        <v>0</v>
      </c>
    </row>
    <row r="9" spans="1:17" ht="33" customHeight="1">
      <c r="A9" s="2">
        <f>StatistikS6!N11</f>
        <v>2018</v>
      </c>
      <c r="B9" s="53">
        <f>StatistikS6!O11</f>
        <v>0</v>
      </c>
      <c r="C9" s="53">
        <f>StatistikS6!P11</f>
        <v>0</v>
      </c>
      <c r="D9" s="54">
        <f t="shared" si="0"/>
        <v>0</v>
      </c>
      <c r="E9" s="56">
        <f t="shared" si="1"/>
        <v>0</v>
      </c>
    </row>
    <row r="10" spans="1:17" ht="33" customHeight="1">
      <c r="A10" s="2">
        <f>StatistikS6!N12</f>
        <v>2019</v>
      </c>
      <c r="B10" s="53">
        <f>StatistikS6!O12</f>
        <v>0</v>
      </c>
      <c r="C10" s="53">
        <f>StatistikS6!P12</f>
        <v>0</v>
      </c>
      <c r="D10" s="54">
        <f t="shared" si="0"/>
        <v>0</v>
      </c>
      <c r="E10" s="56">
        <f t="shared" si="1"/>
        <v>0</v>
      </c>
    </row>
    <row r="11" spans="1:17" ht="33" customHeight="1">
      <c r="A11" s="2">
        <f>StatistikS6!N13</f>
        <v>2020</v>
      </c>
      <c r="B11" s="53">
        <f>StatistikS6!O13</f>
        <v>0</v>
      </c>
      <c r="C11" s="53">
        <f>StatistikS6!P13</f>
        <v>0</v>
      </c>
      <c r="D11" s="54">
        <f t="shared" si="0"/>
        <v>0</v>
      </c>
      <c r="E11" s="56">
        <f t="shared" si="1"/>
        <v>0</v>
      </c>
    </row>
    <row r="12" spans="1:17" ht="33" customHeight="1">
      <c r="A12" s="2">
        <f>StatistikS6!N14</f>
        <v>2021</v>
      </c>
      <c r="B12" s="53">
        <f>StatistikS6!O14</f>
        <v>0</v>
      </c>
      <c r="C12" s="53">
        <f>StatistikS6!P14</f>
        <v>0</v>
      </c>
      <c r="D12" s="54">
        <f t="shared" si="0"/>
        <v>0</v>
      </c>
      <c r="E12" s="56">
        <f t="shared" si="1"/>
        <v>0</v>
      </c>
    </row>
    <row r="13" spans="1:17" ht="33" customHeight="1">
      <c r="A13" s="2">
        <f>StatistikS6!N15</f>
        <v>2022</v>
      </c>
      <c r="B13" s="53">
        <f>StatistikS6!O15</f>
        <v>0</v>
      </c>
      <c r="C13" s="53">
        <f>StatistikS6!P15</f>
        <v>0</v>
      </c>
      <c r="D13" s="54">
        <f t="shared" si="0"/>
        <v>0</v>
      </c>
      <c r="E13" s="56">
        <f t="shared" si="1"/>
        <v>0</v>
      </c>
    </row>
    <row r="14" spans="1:17" ht="33" customHeight="1">
      <c r="A14" s="2">
        <f>StatistikS6!N16</f>
        <v>2023</v>
      </c>
      <c r="B14" s="53">
        <f>StatistikS6!O16</f>
        <v>0</v>
      </c>
      <c r="C14" s="53">
        <f>StatistikS6!P16</f>
        <v>0</v>
      </c>
      <c r="D14" s="54">
        <f t="shared" si="0"/>
        <v>0</v>
      </c>
      <c r="E14" s="56">
        <f t="shared" si="1"/>
        <v>0</v>
      </c>
    </row>
    <row r="15" spans="1:17" ht="33" customHeight="1">
      <c r="A15" s="2">
        <f>StatistikS6!N17</f>
        <v>2024</v>
      </c>
      <c r="B15" s="53">
        <f>StatistikS6!O17</f>
        <v>0</v>
      </c>
      <c r="C15" s="53">
        <f>StatistikS6!P17</f>
        <v>0</v>
      </c>
      <c r="D15" s="54">
        <f t="shared" si="0"/>
        <v>0</v>
      </c>
      <c r="E15" s="56">
        <f t="shared" si="1"/>
        <v>0</v>
      </c>
    </row>
  </sheetData>
  <hyperlinks>
    <hyperlink ref="P1" location="Navigation!A1" display="Back Home"/>
  </hyperlink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M15"/>
  <sheetViews>
    <sheetView showGridLines="0" workbookViewId="0">
      <selection activeCell="I24" sqref="I24"/>
    </sheetView>
  </sheetViews>
  <sheetFormatPr baseColWidth="10" defaultRowHeight="12.5"/>
  <sheetData>
    <row r="1" spans="1:13" s="55" customFormat="1" ht="23" thickBot="1">
      <c r="A1" s="55" t="s">
        <v>75</v>
      </c>
      <c r="D1" s="57" t="s">
        <v>52</v>
      </c>
      <c r="L1" s="140" t="s">
        <v>153</v>
      </c>
      <c r="M1" s="141"/>
    </row>
    <row r="4" spans="1:13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3" ht="33" customHeight="1">
      <c r="A5" s="2">
        <f>StatistikS6!N7</f>
        <v>2014</v>
      </c>
      <c r="B5" s="53">
        <f>StatistikS6!O7</f>
        <v>-1</v>
      </c>
      <c r="C5" s="53">
        <f>StatistikS6!P7</f>
        <v>10</v>
      </c>
      <c r="D5" s="54">
        <f>SUM(B5:C5)</f>
        <v>9</v>
      </c>
      <c r="E5" s="56">
        <f>IF(B5=0,0,D5/-B5)</f>
        <v>9</v>
      </c>
    </row>
    <row r="6" spans="1:13" ht="33" customHeight="1">
      <c r="A6" s="2">
        <f>StatistikS6!N8</f>
        <v>2015</v>
      </c>
      <c r="B6" s="53">
        <f>SUM(StatistikS6!O$7:O8)</f>
        <v>-1</v>
      </c>
      <c r="C6" s="53">
        <f>SUM(StatistikS6!P$7:P8)</f>
        <v>10</v>
      </c>
      <c r="D6" s="54">
        <f t="shared" ref="D6:D15" si="0">SUM(B6:C6)</f>
        <v>9</v>
      </c>
      <c r="E6" s="56">
        <f t="shared" ref="E6:E15" si="1">IF(B6=0,0,D6/-B6)</f>
        <v>9</v>
      </c>
    </row>
    <row r="7" spans="1:13" ht="33" customHeight="1">
      <c r="A7" s="2">
        <f>StatistikS6!N9</f>
        <v>2016</v>
      </c>
      <c r="B7" s="53">
        <f>SUM(StatistikS6!O$7:O9)</f>
        <v>-1</v>
      </c>
      <c r="C7" s="53">
        <f>SUM(StatistikS6!P$7:P9)</f>
        <v>10</v>
      </c>
      <c r="D7" s="54">
        <f t="shared" si="0"/>
        <v>9</v>
      </c>
      <c r="E7" s="56">
        <f t="shared" si="1"/>
        <v>9</v>
      </c>
    </row>
    <row r="8" spans="1:13" ht="33" customHeight="1">
      <c r="A8" s="2">
        <f>StatistikS6!N10</f>
        <v>2017</v>
      </c>
      <c r="B8" s="53">
        <f>SUM(StatistikS6!O$7:O10)</f>
        <v>-1</v>
      </c>
      <c r="C8" s="53">
        <f>SUM(StatistikS6!P$7:P10)</f>
        <v>10</v>
      </c>
      <c r="D8" s="54">
        <f t="shared" si="0"/>
        <v>9</v>
      </c>
      <c r="E8" s="56">
        <f t="shared" si="1"/>
        <v>9</v>
      </c>
    </row>
    <row r="9" spans="1:13" ht="33" customHeight="1">
      <c r="A9" s="2">
        <f>StatistikS6!N11</f>
        <v>2018</v>
      </c>
      <c r="B9" s="53">
        <f>SUM(StatistikS6!O$7:O11)</f>
        <v>-1</v>
      </c>
      <c r="C9" s="53">
        <f>SUM(StatistikS6!P$7:P11)</f>
        <v>10</v>
      </c>
      <c r="D9" s="54">
        <f t="shared" si="0"/>
        <v>9</v>
      </c>
      <c r="E9" s="56">
        <f t="shared" si="1"/>
        <v>9</v>
      </c>
    </row>
    <row r="10" spans="1:13" ht="33" customHeight="1">
      <c r="A10" s="2">
        <f>StatistikS6!N12</f>
        <v>2019</v>
      </c>
      <c r="B10" s="53">
        <f>SUM(StatistikS6!O$7:O12)</f>
        <v>-1</v>
      </c>
      <c r="C10" s="53">
        <f>SUM(StatistikS6!P$7:P12)</f>
        <v>10</v>
      </c>
      <c r="D10" s="54">
        <f t="shared" si="0"/>
        <v>9</v>
      </c>
      <c r="E10" s="56">
        <f t="shared" si="1"/>
        <v>9</v>
      </c>
    </row>
    <row r="11" spans="1:13" ht="33" customHeight="1">
      <c r="A11" s="2">
        <f>StatistikS6!N13</f>
        <v>2020</v>
      </c>
      <c r="B11" s="53">
        <f>SUM(StatistikS6!O$7:O13)</f>
        <v>-1</v>
      </c>
      <c r="C11" s="53">
        <f>SUM(StatistikS6!P$7:P13)</f>
        <v>10</v>
      </c>
      <c r="D11" s="54">
        <f t="shared" si="0"/>
        <v>9</v>
      </c>
      <c r="E11" s="56">
        <f t="shared" si="1"/>
        <v>9</v>
      </c>
    </row>
    <row r="12" spans="1:13" ht="33" customHeight="1">
      <c r="A12" s="2">
        <f>StatistikS6!N14</f>
        <v>2021</v>
      </c>
      <c r="B12" s="53">
        <f>SUM(StatistikS6!O$7:O14)</f>
        <v>-1</v>
      </c>
      <c r="C12" s="53">
        <f>SUM(StatistikS6!P$7:P14)</f>
        <v>10</v>
      </c>
      <c r="D12" s="54">
        <f t="shared" si="0"/>
        <v>9</v>
      </c>
      <c r="E12" s="56">
        <f t="shared" si="1"/>
        <v>9</v>
      </c>
    </row>
    <row r="13" spans="1:13" ht="33" customHeight="1">
      <c r="A13" s="2">
        <f>StatistikS6!N15</f>
        <v>2022</v>
      </c>
      <c r="B13" s="53">
        <f>SUM(StatistikS6!O$7:O15)</f>
        <v>-1</v>
      </c>
      <c r="C13" s="53">
        <f>SUM(StatistikS6!P$7:P15)</f>
        <v>10</v>
      </c>
      <c r="D13" s="54">
        <f t="shared" si="0"/>
        <v>9</v>
      </c>
      <c r="E13" s="56">
        <f t="shared" si="1"/>
        <v>9</v>
      </c>
    </row>
    <row r="14" spans="1:13" ht="33" customHeight="1">
      <c r="A14" s="2">
        <f>StatistikS6!N16</f>
        <v>2023</v>
      </c>
      <c r="B14" s="53">
        <f>SUM(StatistikS6!O$7:O16)</f>
        <v>-1</v>
      </c>
      <c r="C14" s="53">
        <f>SUM(StatistikS6!P$7:P16)</f>
        <v>10</v>
      </c>
      <c r="D14" s="54">
        <f t="shared" si="0"/>
        <v>9</v>
      </c>
      <c r="E14" s="56">
        <f t="shared" si="1"/>
        <v>9</v>
      </c>
    </row>
    <row r="15" spans="1:13" ht="33" customHeight="1">
      <c r="A15" s="2">
        <f>StatistikS6!N17</f>
        <v>2024</v>
      </c>
      <c r="B15" s="53">
        <f>SUM(StatistikS6!O$7:O17)</f>
        <v>-1</v>
      </c>
      <c r="C15" s="53">
        <f>SUM(StatistikS6!P$7:P17)</f>
        <v>10</v>
      </c>
      <c r="D15" s="54">
        <f t="shared" si="0"/>
        <v>9</v>
      </c>
      <c r="E15" s="56">
        <f t="shared" si="1"/>
        <v>9</v>
      </c>
    </row>
  </sheetData>
  <hyperlinks>
    <hyperlink ref="L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3"/>
  <sheetViews>
    <sheetView showGridLines="0" workbookViewId="0">
      <selection activeCell="G31" sqref="G31"/>
    </sheetView>
  </sheetViews>
  <sheetFormatPr baseColWidth="10" defaultColWidth="11.26953125" defaultRowHeight="17.5"/>
  <cols>
    <col min="1" max="1" width="21.7265625" style="64" customWidth="1"/>
    <col min="2" max="2" width="20.90625" style="64" customWidth="1"/>
    <col min="3" max="16384" width="11.26953125" style="64"/>
  </cols>
  <sheetData>
    <row r="1" spans="1:6" ht="23" thickBot="1">
      <c r="A1" s="64" t="s">
        <v>62</v>
      </c>
      <c r="E1" s="140" t="s">
        <v>153</v>
      </c>
      <c r="F1" s="141"/>
    </row>
    <row r="3" spans="1:6">
      <c r="A3" s="64" t="s">
        <v>59</v>
      </c>
    </row>
    <row r="5" spans="1:6">
      <c r="A5" s="65" t="s">
        <v>54</v>
      </c>
      <c r="B5" s="65" t="s">
        <v>38</v>
      </c>
    </row>
    <row r="6" spans="1:6">
      <c r="A6" s="66">
        <f>StatistikGesamt!P21</f>
        <v>41913</v>
      </c>
      <c r="B6" s="67">
        <f>StatistikGesamt!O21</f>
        <v>20</v>
      </c>
    </row>
    <row r="8" spans="1:6">
      <c r="A8" s="64" t="s">
        <v>55</v>
      </c>
    </row>
    <row r="10" spans="1:6">
      <c r="A10" s="65" t="s">
        <v>54</v>
      </c>
      <c r="B10" s="65" t="s">
        <v>38</v>
      </c>
    </row>
    <row r="11" spans="1:6">
      <c r="A11" s="66">
        <f>GewinnDaten!H1004</f>
        <v>41913</v>
      </c>
      <c r="B11" s="67">
        <f>GewinnDaten!H1003</f>
        <v>5</v>
      </c>
    </row>
    <row r="14" spans="1:6">
      <c r="A14" s="64" t="s">
        <v>60</v>
      </c>
    </row>
    <row r="16" spans="1:6">
      <c r="A16" s="65" t="s">
        <v>54</v>
      </c>
      <c r="B16" s="65" t="s">
        <v>38</v>
      </c>
    </row>
    <row r="17" spans="1:2">
      <c r="A17" s="66">
        <f>GewinnDaten!I1004</f>
        <v>41913</v>
      </c>
      <c r="B17" s="67">
        <f>GewinnDaten!I1003</f>
        <v>5</v>
      </c>
    </row>
    <row r="20" spans="1:2">
      <c r="A20" s="64" t="s">
        <v>61</v>
      </c>
    </row>
    <row r="22" spans="1:2">
      <c r="A22" s="65" t="s">
        <v>54</v>
      </c>
      <c r="B22" s="65" t="s">
        <v>38</v>
      </c>
    </row>
    <row r="23" spans="1:2">
      <c r="A23" s="66">
        <f>GewinnDaten!J1004</f>
        <v>41913</v>
      </c>
      <c r="B23" s="67">
        <f>GewinnDaten!J1003</f>
        <v>10</v>
      </c>
    </row>
  </sheetData>
  <hyperlinks>
    <hyperlink ref="E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8"/>
  <sheetViews>
    <sheetView showGridLines="0" workbookViewId="0">
      <selection activeCell="I24" sqref="I24"/>
    </sheetView>
  </sheetViews>
  <sheetFormatPr baseColWidth="10" defaultRowHeight="12.5"/>
  <cols>
    <col min="2" max="2" width="0" hidden="1" customWidth="1"/>
    <col min="6" max="6" width="5.6328125" customWidth="1"/>
    <col min="7" max="7" width="9.6328125" customWidth="1"/>
    <col min="10" max="10" width="3.7265625" customWidth="1"/>
  </cols>
  <sheetData>
    <row r="1" spans="1:14" ht="23" thickBot="1">
      <c r="A1" s="33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140" t="s">
        <v>153</v>
      </c>
      <c r="N1" s="141"/>
    </row>
    <row r="2" spans="1:14" ht="1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4" ht="1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5" spans="1:14" s="55" customFormat="1" ht="22.5">
      <c r="A5" s="81" t="s">
        <v>83</v>
      </c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4">
      <c r="K6" s="85"/>
    </row>
    <row r="7" spans="1:14" ht="52">
      <c r="A7" s="52"/>
      <c r="B7" s="74" t="s">
        <v>76</v>
      </c>
      <c r="C7" s="74" t="s">
        <v>79</v>
      </c>
      <c r="D7" s="74" t="s">
        <v>47</v>
      </c>
      <c r="E7" s="76" t="s">
        <v>80</v>
      </c>
      <c r="G7" s="74" t="s">
        <v>77</v>
      </c>
      <c r="H7" s="74" t="s">
        <v>78</v>
      </c>
      <c r="I7" s="78" t="s">
        <v>82</v>
      </c>
      <c r="K7" s="84" t="s">
        <v>81</v>
      </c>
    </row>
    <row r="8" spans="1:14" ht="33" customHeight="1">
      <c r="A8" s="2">
        <f>StatistikGesamt!N7</f>
        <v>2014</v>
      </c>
      <c r="B8" s="53">
        <f>-StatistikGesamt!O7</f>
        <v>17.3</v>
      </c>
      <c r="C8" s="53">
        <f>B8</f>
        <v>17.3</v>
      </c>
      <c r="D8" s="53">
        <f>GesamtStatus!C5</f>
        <v>20</v>
      </c>
      <c r="E8" s="77">
        <f>D8-C8</f>
        <v>2.6999999999999993</v>
      </c>
      <c r="G8" s="75">
        <v>2.5000000000000001E-3</v>
      </c>
      <c r="H8" s="53">
        <f t="shared" ref="H8:H18" si="0">I8*G8</f>
        <v>4.3250000000000004E-2</v>
      </c>
      <c r="I8" s="79">
        <f>B8</f>
        <v>17.3</v>
      </c>
      <c r="K8" s="80">
        <f>E8-I8</f>
        <v>-14.600000000000001</v>
      </c>
    </row>
    <row r="9" spans="1:14" ht="33" customHeight="1">
      <c r="A9" s="2">
        <f>StatistikGesamt!N8</f>
        <v>2015</v>
      </c>
      <c r="B9" s="53">
        <f>-StatistikGesamt!O8</f>
        <v>0</v>
      </c>
      <c r="C9" s="53">
        <f>IF(B9=0,0,SUM(B$8:B9))</f>
        <v>0</v>
      </c>
      <c r="D9" s="53">
        <f>IF(B9=0,0,GesamtStatus!C6)</f>
        <v>0</v>
      </c>
      <c r="E9" s="77">
        <f t="shared" ref="E9:E18" si="1">D9-C9</f>
        <v>0</v>
      </c>
      <c r="G9" s="75"/>
      <c r="H9" s="53">
        <f t="shared" si="0"/>
        <v>0</v>
      </c>
      <c r="I9" s="79">
        <f>IF(B9=0,0,SUM(B$8:B9)+H8)</f>
        <v>0</v>
      </c>
      <c r="K9" s="80">
        <f t="shared" ref="K9:K18" si="2">E9-I9</f>
        <v>0</v>
      </c>
    </row>
    <row r="10" spans="1:14" ht="33" customHeight="1">
      <c r="A10" s="2">
        <f>StatistikGesamt!N9</f>
        <v>2016</v>
      </c>
      <c r="B10" s="53">
        <f>-StatistikGesamt!O9</f>
        <v>0</v>
      </c>
      <c r="C10" s="53">
        <f>IF(B10=0,0,SUM(B$8:B10))</f>
        <v>0</v>
      </c>
      <c r="D10" s="53">
        <f>IF(B10=0,0,GesamtStatus!C7)</f>
        <v>0</v>
      </c>
      <c r="E10" s="77">
        <f t="shared" si="1"/>
        <v>0</v>
      </c>
      <c r="G10" s="75"/>
      <c r="H10" s="53">
        <f t="shared" si="0"/>
        <v>0</v>
      </c>
      <c r="I10" s="79">
        <f>IF(B10=0,0,SUM(B$8:B10)+H9)</f>
        <v>0</v>
      </c>
      <c r="K10" s="80">
        <f t="shared" si="2"/>
        <v>0</v>
      </c>
    </row>
    <row r="11" spans="1:14" ht="33" customHeight="1">
      <c r="A11" s="2">
        <f>StatistikGesamt!N10</f>
        <v>2017</v>
      </c>
      <c r="B11" s="53">
        <f>-StatistikGesamt!O10</f>
        <v>0</v>
      </c>
      <c r="C11" s="53">
        <f>IF(B11=0,0,SUM(B$8:B11))</f>
        <v>0</v>
      </c>
      <c r="D11" s="53">
        <f>IF(B11=0,0,GesamtStatus!C8)</f>
        <v>0</v>
      </c>
      <c r="E11" s="77">
        <f t="shared" si="1"/>
        <v>0</v>
      </c>
      <c r="G11" s="75"/>
      <c r="H11" s="53">
        <f t="shared" si="0"/>
        <v>0</v>
      </c>
      <c r="I11" s="79">
        <f>IF(B11=0,0,SUM(B$8:B11)+H10)</f>
        <v>0</v>
      </c>
      <c r="K11" s="80">
        <f t="shared" si="2"/>
        <v>0</v>
      </c>
    </row>
    <row r="12" spans="1:14" ht="33" customHeight="1">
      <c r="A12" s="2">
        <f>StatistikGesamt!N11</f>
        <v>2018</v>
      </c>
      <c r="B12" s="53">
        <f>-StatistikGesamt!O11</f>
        <v>0</v>
      </c>
      <c r="C12" s="53">
        <f>IF(B12=0,0,SUM(B$8:B12))</f>
        <v>0</v>
      </c>
      <c r="D12" s="53">
        <f>IF(B12=0,0,GesamtStatus!C9)</f>
        <v>0</v>
      </c>
      <c r="E12" s="77">
        <f t="shared" si="1"/>
        <v>0</v>
      </c>
      <c r="G12" s="75"/>
      <c r="H12" s="53">
        <f t="shared" si="0"/>
        <v>0</v>
      </c>
      <c r="I12" s="79">
        <f>IF(B12=0,0,SUM(B$8:B12)+H11)</f>
        <v>0</v>
      </c>
      <c r="K12" s="80">
        <f t="shared" si="2"/>
        <v>0</v>
      </c>
    </row>
    <row r="13" spans="1:14" ht="33" customHeight="1">
      <c r="A13" s="2">
        <f>StatistikGesamt!N12</f>
        <v>2019</v>
      </c>
      <c r="B13" s="53">
        <f>-StatistikGesamt!O12</f>
        <v>0</v>
      </c>
      <c r="C13" s="53">
        <f>IF(B13=0,0,SUM(B$8:B13))</f>
        <v>0</v>
      </c>
      <c r="D13" s="53">
        <f>IF(B13=0,0,GesamtStatus!C10)</f>
        <v>0</v>
      </c>
      <c r="E13" s="77">
        <f t="shared" si="1"/>
        <v>0</v>
      </c>
      <c r="G13" s="75"/>
      <c r="H13" s="53">
        <f t="shared" si="0"/>
        <v>0</v>
      </c>
      <c r="I13" s="79">
        <f>IF(B13=0,0,SUM(B$8:B13)+H12)</f>
        <v>0</v>
      </c>
      <c r="K13" s="80">
        <f t="shared" si="2"/>
        <v>0</v>
      </c>
    </row>
    <row r="14" spans="1:14" ht="33" customHeight="1">
      <c r="A14" s="2">
        <f>StatistikGesamt!N13</f>
        <v>2020</v>
      </c>
      <c r="B14" s="53">
        <f>-StatistikGesamt!O13</f>
        <v>0</v>
      </c>
      <c r="C14" s="53">
        <f>IF(B14=0,0,SUM(B$8:B14))</f>
        <v>0</v>
      </c>
      <c r="D14" s="53">
        <f>IF(B14=0,0,GesamtStatus!C11)</f>
        <v>0</v>
      </c>
      <c r="E14" s="77">
        <f t="shared" si="1"/>
        <v>0</v>
      </c>
      <c r="G14" s="75"/>
      <c r="H14" s="53">
        <f t="shared" si="0"/>
        <v>0</v>
      </c>
      <c r="I14" s="79">
        <f>IF(B14=0,0,SUM(B$8:B14)+H13)</f>
        <v>0</v>
      </c>
      <c r="K14" s="80">
        <f t="shared" si="2"/>
        <v>0</v>
      </c>
    </row>
    <row r="15" spans="1:14" ht="33" customHeight="1">
      <c r="A15" s="2">
        <f>StatistikGesamt!N14</f>
        <v>2021</v>
      </c>
      <c r="B15" s="53">
        <f>-StatistikGesamt!O14</f>
        <v>0</v>
      </c>
      <c r="C15" s="53">
        <f>IF(B15=0,0,SUM(B$8:B15))</f>
        <v>0</v>
      </c>
      <c r="D15" s="53">
        <f>IF(B15=0,0,GesamtStatus!C12)</f>
        <v>0</v>
      </c>
      <c r="E15" s="77">
        <f t="shared" si="1"/>
        <v>0</v>
      </c>
      <c r="G15" s="75"/>
      <c r="H15" s="53">
        <f t="shared" si="0"/>
        <v>0</v>
      </c>
      <c r="I15" s="79">
        <f>IF(B15=0,0,SUM(B$8:B15)+H14)</f>
        <v>0</v>
      </c>
      <c r="K15" s="80">
        <f t="shared" si="2"/>
        <v>0</v>
      </c>
    </row>
    <row r="16" spans="1:14" ht="33" customHeight="1">
      <c r="A16" s="2">
        <f>StatistikGesamt!N15</f>
        <v>2022</v>
      </c>
      <c r="B16" s="53">
        <f>-StatistikGesamt!O15</f>
        <v>0</v>
      </c>
      <c r="C16" s="53">
        <f>IF(B16=0,0,SUM(B$8:B16))</f>
        <v>0</v>
      </c>
      <c r="D16" s="53">
        <f>IF(B16=0,0,GesamtStatus!C13)</f>
        <v>0</v>
      </c>
      <c r="E16" s="77">
        <f t="shared" si="1"/>
        <v>0</v>
      </c>
      <c r="G16" s="75"/>
      <c r="H16" s="53">
        <f t="shared" si="0"/>
        <v>0</v>
      </c>
      <c r="I16" s="79">
        <f>IF(B16=0,0,SUM(B$8:B16)+H15)</f>
        <v>0</v>
      </c>
      <c r="K16" s="80">
        <f t="shared" si="2"/>
        <v>0</v>
      </c>
    </row>
    <row r="17" spans="1:11" ht="33" customHeight="1">
      <c r="A17" s="2">
        <f>StatistikGesamt!N16</f>
        <v>2023</v>
      </c>
      <c r="B17" s="53">
        <f>-StatistikGesamt!O16</f>
        <v>0</v>
      </c>
      <c r="C17" s="53">
        <f>IF(B17=0,0,SUM(B$8:B17))</f>
        <v>0</v>
      </c>
      <c r="D17" s="53">
        <f>IF(B17=0,0,GesamtStatus!C14)</f>
        <v>0</v>
      </c>
      <c r="E17" s="77">
        <f t="shared" si="1"/>
        <v>0</v>
      </c>
      <c r="G17" s="75"/>
      <c r="H17" s="53">
        <f t="shared" si="0"/>
        <v>0</v>
      </c>
      <c r="I17" s="79">
        <f>IF(B17=0,0,SUM(B$8:B17)+H16)</f>
        <v>0</v>
      </c>
      <c r="K17" s="80">
        <f t="shared" si="2"/>
        <v>0</v>
      </c>
    </row>
    <row r="18" spans="1:11" ht="33" customHeight="1">
      <c r="A18" s="2">
        <f>StatistikGesamt!N17</f>
        <v>2024</v>
      </c>
      <c r="B18" s="53">
        <f>-StatistikGesamt!O17</f>
        <v>0</v>
      </c>
      <c r="C18" s="53">
        <f>IF(B18=0,0,SUM(B$8:B18))</f>
        <v>0</v>
      </c>
      <c r="D18" s="53">
        <f>IF(B18=0,0,GesamtStatus!C15)</f>
        <v>0</v>
      </c>
      <c r="E18" s="77">
        <f t="shared" si="1"/>
        <v>0</v>
      </c>
      <c r="G18" s="75"/>
      <c r="H18" s="53">
        <f t="shared" si="0"/>
        <v>0</v>
      </c>
      <c r="I18" s="79">
        <f>IF(B18=0,0,SUM(B$8:B18)+H17)</f>
        <v>0</v>
      </c>
      <c r="K18" s="80">
        <f t="shared" si="2"/>
        <v>0</v>
      </c>
    </row>
  </sheetData>
  <hyperlinks>
    <hyperlink ref="M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000"/>
  <sheetViews>
    <sheetView showGridLines="0" workbookViewId="0">
      <selection activeCell="P21" sqref="P21"/>
    </sheetView>
  </sheetViews>
  <sheetFormatPr baseColWidth="10" defaultRowHeight="12.5"/>
  <cols>
    <col min="2" max="2" width="3.90625" customWidth="1"/>
    <col min="5" max="5" width="11.26953125" customWidth="1"/>
    <col min="6" max="6" width="2" customWidth="1"/>
    <col min="10" max="10" width="1" customWidth="1"/>
  </cols>
  <sheetData>
    <row r="1" spans="1:17" s="51" customFormat="1" ht="13">
      <c r="A1" s="68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7" s="51" customFormat="1" ht="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 s="51" customFormat="1" ht="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7" ht="25">
      <c r="C5" s="36" t="s">
        <v>37</v>
      </c>
      <c r="D5" s="36" t="s">
        <v>38</v>
      </c>
      <c r="E5" s="36" t="s">
        <v>39</v>
      </c>
      <c r="G5" s="42" t="s">
        <v>46</v>
      </c>
      <c r="H5" s="42" t="s">
        <v>47</v>
      </c>
      <c r="I5" s="42" t="s">
        <v>48</v>
      </c>
      <c r="K5" s="36" t="s">
        <v>49</v>
      </c>
    </row>
    <row r="7" spans="1:17" ht="13">
      <c r="A7" s="39">
        <f>GewinnDaten!A7</f>
        <v>41913</v>
      </c>
      <c r="B7" s="37">
        <f>WEEKDAY(A7)</f>
        <v>4</v>
      </c>
      <c r="C7" s="49">
        <f>SUM(GewinnDaten!E7:G7)</f>
        <v>-17.3</v>
      </c>
      <c r="D7" s="49">
        <f>SUM(GewinnDaten!H7:J7)</f>
        <v>20</v>
      </c>
      <c r="E7" s="40">
        <f>SUM(C7:D7)</f>
        <v>2.6999999999999993</v>
      </c>
      <c r="F7" s="58">
        <f>A7</f>
        <v>41913</v>
      </c>
      <c r="G7" s="49">
        <f>C7</f>
        <v>-17.3</v>
      </c>
      <c r="H7" s="49">
        <f>D7</f>
        <v>20</v>
      </c>
      <c r="I7" s="40">
        <f>SUM(G7:H7)</f>
        <v>2.6999999999999993</v>
      </c>
      <c r="K7" s="36">
        <f>YEAR(A7)</f>
        <v>2014</v>
      </c>
      <c r="N7">
        <f>K7</f>
        <v>2014</v>
      </c>
      <c r="O7" s="49">
        <f>SUMIF($K$7:$K$1000,$N7,$C$7:$C$1000)</f>
        <v>-17.3</v>
      </c>
      <c r="P7" s="49">
        <f>SUMIF($K$7:$K$1000,$N7,$D$7:$D$1000)</f>
        <v>20</v>
      </c>
      <c r="Q7" s="49">
        <f>SUM(O7:P7)</f>
        <v>2.6999999999999993</v>
      </c>
    </row>
    <row r="8" spans="1:17" ht="13">
      <c r="A8" s="39">
        <f>GewinnDaten!A8</f>
        <v>41916</v>
      </c>
      <c r="B8" s="37">
        <f t="shared" ref="B8:B10" si="0">WEEKDAY(A8)</f>
        <v>7</v>
      </c>
      <c r="C8" s="49">
        <f>SUM(GewinnDaten!E8:G8)</f>
        <v>0</v>
      </c>
      <c r="D8" s="49">
        <f>SUM(GewinnDaten!H8:J8)</f>
        <v>0</v>
      </c>
      <c r="E8" s="40">
        <f t="shared" ref="E8:E71" si="1">SUM(C8:D8)</f>
        <v>0</v>
      </c>
      <c r="F8" s="58">
        <f t="shared" ref="F8:F71" si="2">A8</f>
        <v>41916</v>
      </c>
      <c r="G8" s="49">
        <f>SUM(C$7:C8)</f>
        <v>-17.3</v>
      </c>
      <c r="H8" s="49">
        <f>SUM(D$7:D8)</f>
        <v>20</v>
      </c>
      <c r="I8" s="40">
        <f t="shared" ref="I8:I71" si="3">SUM(G8:H8)</f>
        <v>2.6999999999999993</v>
      </c>
      <c r="K8" s="36">
        <f t="shared" ref="K8:K71" si="4">YEAR(A8)</f>
        <v>2014</v>
      </c>
      <c r="N8">
        <f>N7+1</f>
        <v>2015</v>
      </c>
      <c r="O8" s="49">
        <f t="shared" ref="O8:O17" si="5">SUMIF($K$7:$K$1000,$N8,$C$7:$C$1000)</f>
        <v>0</v>
      </c>
      <c r="P8" s="49">
        <f t="shared" ref="P8:P17" si="6">SUMIF($K$7:$K$1000,$N8,$D$7:$D$1000)</f>
        <v>0</v>
      </c>
      <c r="Q8" s="49">
        <f t="shared" ref="Q8:Q17" si="7">SUM(O8:P8)</f>
        <v>0</v>
      </c>
    </row>
    <row r="9" spans="1:17" ht="13">
      <c r="A9" s="39">
        <f>GewinnDaten!A9</f>
        <v>41920</v>
      </c>
      <c r="B9" s="37">
        <f t="shared" si="0"/>
        <v>4</v>
      </c>
      <c r="C9" s="49">
        <f>SUM(GewinnDaten!E9:G9)</f>
        <v>0</v>
      </c>
      <c r="D9" s="49">
        <f>SUM(GewinnDaten!H9:J9)</f>
        <v>0</v>
      </c>
      <c r="E9" s="40">
        <f t="shared" si="1"/>
        <v>0</v>
      </c>
      <c r="F9" s="58">
        <f t="shared" si="2"/>
        <v>41920</v>
      </c>
      <c r="G9" s="49">
        <f>SUM(C$7:C9)</f>
        <v>-17.3</v>
      </c>
      <c r="H9" s="49">
        <f>SUM(D$7:D9)</f>
        <v>20</v>
      </c>
      <c r="I9" s="40">
        <f t="shared" si="3"/>
        <v>2.6999999999999993</v>
      </c>
      <c r="K9" s="36">
        <f t="shared" si="4"/>
        <v>2014</v>
      </c>
      <c r="N9">
        <f t="shared" ref="N9:N17" si="8">N8+1</f>
        <v>2016</v>
      </c>
      <c r="O9" s="49">
        <f t="shared" si="5"/>
        <v>0</v>
      </c>
      <c r="P9" s="49">
        <f t="shared" si="6"/>
        <v>0</v>
      </c>
      <c r="Q9" s="49">
        <f t="shared" si="7"/>
        <v>0</v>
      </c>
    </row>
    <row r="10" spans="1:17" ht="13">
      <c r="A10" s="39">
        <f>GewinnDaten!A10</f>
        <v>41923</v>
      </c>
      <c r="B10" s="37">
        <f t="shared" si="0"/>
        <v>7</v>
      </c>
      <c r="C10" s="49">
        <f>SUM(GewinnDaten!E10:G10)</f>
        <v>0</v>
      </c>
      <c r="D10" s="49">
        <f>SUM(GewinnDaten!H10:J10)</f>
        <v>0</v>
      </c>
      <c r="E10" s="40">
        <f t="shared" si="1"/>
        <v>0</v>
      </c>
      <c r="F10" s="58">
        <f t="shared" si="2"/>
        <v>41923</v>
      </c>
      <c r="G10" s="49">
        <f>SUM(C$7:C10)</f>
        <v>-17.3</v>
      </c>
      <c r="H10" s="49">
        <f>SUM(D$7:D10)</f>
        <v>20</v>
      </c>
      <c r="I10" s="40">
        <f t="shared" si="3"/>
        <v>2.6999999999999993</v>
      </c>
      <c r="K10" s="36">
        <f t="shared" si="4"/>
        <v>2014</v>
      </c>
      <c r="N10">
        <f t="shared" si="8"/>
        <v>2017</v>
      </c>
      <c r="O10" s="49">
        <f t="shared" si="5"/>
        <v>0</v>
      </c>
      <c r="P10" s="49">
        <f t="shared" si="6"/>
        <v>0</v>
      </c>
      <c r="Q10" s="49">
        <f t="shared" si="7"/>
        <v>0</v>
      </c>
    </row>
    <row r="11" spans="1:17" ht="13">
      <c r="A11" s="39">
        <f>GewinnDaten!A11</f>
        <v>41927</v>
      </c>
      <c r="B11" s="37">
        <f t="shared" ref="B11:B21" si="9">WEEKDAY(A11)</f>
        <v>4</v>
      </c>
      <c r="C11" s="49">
        <f>SUM(GewinnDaten!E11:G11)</f>
        <v>0</v>
      </c>
      <c r="D11" s="49">
        <f>SUM(GewinnDaten!H11:J11)</f>
        <v>0</v>
      </c>
      <c r="E11" s="40">
        <f t="shared" si="1"/>
        <v>0</v>
      </c>
      <c r="F11" s="58">
        <f t="shared" si="2"/>
        <v>41927</v>
      </c>
      <c r="G11" s="49">
        <f>SUM(C$7:C11)</f>
        <v>-17.3</v>
      </c>
      <c r="H11" s="49">
        <f>SUM(D$7:D11)</f>
        <v>20</v>
      </c>
      <c r="I11" s="40">
        <f t="shared" si="3"/>
        <v>2.6999999999999993</v>
      </c>
      <c r="K11" s="36">
        <f t="shared" si="4"/>
        <v>2014</v>
      </c>
      <c r="N11">
        <f t="shared" si="8"/>
        <v>2018</v>
      </c>
      <c r="O11" s="49">
        <f t="shared" si="5"/>
        <v>0</v>
      </c>
      <c r="P11" s="49">
        <f t="shared" si="6"/>
        <v>0</v>
      </c>
      <c r="Q11" s="49">
        <f t="shared" si="7"/>
        <v>0</v>
      </c>
    </row>
    <row r="12" spans="1:17" ht="13">
      <c r="A12" s="39">
        <f>GewinnDaten!A12</f>
        <v>41930</v>
      </c>
      <c r="B12" s="37">
        <f t="shared" si="9"/>
        <v>7</v>
      </c>
      <c r="C12" s="49">
        <f>SUM(GewinnDaten!E12:G12)</f>
        <v>0</v>
      </c>
      <c r="D12" s="49">
        <f>SUM(GewinnDaten!H12:J12)</f>
        <v>0</v>
      </c>
      <c r="E12" s="40">
        <f t="shared" si="1"/>
        <v>0</v>
      </c>
      <c r="F12" s="58">
        <f t="shared" si="2"/>
        <v>41930</v>
      </c>
      <c r="G12" s="49">
        <f>SUM(C$7:C12)</f>
        <v>-17.3</v>
      </c>
      <c r="H12" s="49">
        <f>SUM(D$7:D12)</f>
        <v>20</v>
      </c>
      <c r="I12" s="40">
        <f t="shared" si="3"/>
        <v>2.6999999999999993</v>
      </c>
      <c r="K12" s="36">
        <f t="shared" si="4"/>
        <v>2014</v>
      </c>
      <c r="N12">
        <f t="shared" si="8"/>
        <v>2019</v>
      </c>
      <c r="O12" s="49">
        <f t="shared" si="5"/>
        <v>0</v>
      </c>
      <c r="P12" s="49">
        <f t="shared" si="6"/>
        <v>0</v>
      </c>
      <c r="Q12" s="49">
        <f t="shared" si="7"/>
        <v>0</v>
      </c>
    </row>
    <row r="13" spans="1:17" ht="13">
      <c r="A13" s="39">
        <f>GewinnDaten!A13</f>
        <v>41934</v>
      </c>
      <c r="B13" s="37">
        <f t="shared" si="9"/>
        <v>4</v>
      </c>
      <c r="C13" s="49">
        <f>SUM(GewinnDaten!E13:G13)</f>
        <v>0</v>
      </c>
      <c r="D13" s="49">
        <f>SUM(GewinnDaten!H13:J13)</f>
        <v>0</v>
      </c>
      <c r="E13" s="40">
        <f t="shared" si="1"/>
        <v>0</v>
      </c>
      <c r="F13" s="58">
        <f t="shared" si="2"/>
        <v>41934</v>
      </c>
      <c r="G13" s="49">
        <f>SUM(C$7:C13)</f>
        <v>-17.3</v>
      </c>
      <c r="H13" s="49">
        <f>SUM(D$7:D13)</f>
        <v>20</v>
      </c>
      <c r="I13" s="40">
        <f t="shared" si="3"/>
        <v>2.6999999999999993</v>
      </c>
      <c r="K13" s="36">
        <f t="shared" si="4"/>
        <v>2014</v>
      </c>
      <c r="N13">
        <f t="shared" si="8"/>
        <v>2020</v>
      </c>
      <c r="O13" s="49">
        <f t="shared" si="5"/>
        <v>0</v>
      </c>
      <c r="P13" s="49">
        <f t="shared" si="6"/>
        <v>0</v>
      </c>
      <c r="Q13" s="49">
        <f t="shared" si="7"/>
        <v>0</v>
      </c>
    </row>
    <row r="14" spans="1:17" ht="13">
      <c r="A14" s="39">
        <f>GewinnDaten!A14</f>
        <v>41937</v>
      </c>
      <c r="B14" s="37">
        <f t="shared" si="9"/>
        <v>7</v>
      </c>
      <c r="C14" s="49">
        <f>SUM(GewinnDaten!E14:G14)</f>
        <v>0</v>
      </c>
      <c r="D14" s="49">
        <f>SUM(GewinnDaten!H14:J14)</f>
        <v>0</v>
      </c>
      <c r="E14" s="40">
        <f t="shared" si="1"/>
        <v>0</v>
      </c>
      <c r="F14" s="58">
        <f t="shared" si="2"/>
        <v>41937</v>
      </c>
      <c r="G14" s="49">
        <f>SUM(C$7:C14)</f>
        <v>-17.3</v>
      </c>
      <c r="H14" s="49">
        <f>SUM(D$7:D14)</f>
        <v>20</v>
      </c>
      <c r="I14" s="40">
        <f t="shared" si="3"/>
        <v>2.6999999999999993</v>
      </c>
      <c r="K14" s="36">
        <f t="shared" si="4"/>
        <v>2014</v>
      </c>
      <c r="N14">
        <f t="shared" si="8"/>
        <v>2021</v>
      </c>
      <c r="O14" s="49">
        <f t="shared" si="5"/>
        <v>0</v>
      </c>
      <c r="P14" s="49">
        <f t="shared" si="6"/>
        <v>0</v>
      </c>
      <c r="Q14" s="49">
        <f t="shared" si="7"/>
        <v>0</v>
      </c>
    </row>
    <row r="15" spans="1:17" ht="13">
      <c r="A15" s="39">
        <f>GewinnDaten!A15</f>
        <v>41941</v>
      </c>
      <c r="B15" s="37">
        <f t="shared" si="9"/>
        <v>4</v>
      </c>
      <c r="C15" s="49">
        <f>SUM(GewinnDaten!E15:G15)</f>
        <v>0</v>
      </c>
      <c r="D15" s="49">
        <f>SUM(GewinnDaten!H15:J15)</f>
        <v>0</v>
      </c>
      <c r="E15" s="40">
        <f t="shared" si="1"/>
        <v>0</v>
      </c>
      <c r="F15" s="58">
        <f t="shared" si="2"/>
        <v>41941</v>
      </c>
      <c r="G15" s="49">
        <f>SUM(C$7:C15)</f>
        <v>-17.3</v>
      </c>
      <c r="H15" s="49">
        <f>SUM(D$7:D15)</f>
        <v>20</v>
      </c>
      <c r="I15" s="40">
        <f t="shared" si="3"/>
        <v>2.6999999999999993</v>
      </c>
      <c r="K15" s="36">
        <f t="shared" si="4"/>
        <v>2014</v>
      </c>
      <c r="N15">
        <f t="shared" si="8"/>
        <v>2022</v>
      </c>
      <c r="O15" s="49">
        <f t="shared" si="5"/>
        <v>0</v>
      </c>
      <c r="P15" s="49">
        <f t="shared" si="6"/>
        <v>0</v>
      </c>
      <c r="Q15" s="49">
        <f t="shared" si="7"/>
        <v>0</v>
      </c>
    </row>
    <row r="16" spans="1:17" ht="13">
      <c r="A16" s="39">
        <f>GewinnDaten!A16</f>
        <v>41944</v>
      </c>
      <c r="B16" s="37">
        <f t="shared" si="9"/>
        <v>7</v>
      </c>
      <c r="C16" s="49">
        <f>SUM(GewinnDaten!E16:G16)</f>
        <v>0</v>
      </c>
      <c r="D16" s="49">
        <f>SUM(GewinnDaten!H16:J16)</f>
        <v>0</v>
      </c>
      <c r="E16" s="40">
        <f t="shared" si="1"/>
        <v>0</v>
      </c>
      <c r="F16" s="58">
        <f t="shared" si="2"/>
        <v>41944</v>
      </c>
      <c r="G16" s="49">
        <f>SUM(C$7:C16)</f>
        <v>-17.3</v>
      </c>
      <c r="H16" s="49">
        <f>SUM(D$7:D16)</f>
        <v>20</v>
      </c>
      <c r="I16" s="40">
        <f t="shared" si="3"/>
        <v>2.6999999999999993</v>
      </c>
      <c r="K16" s="36">
        <f t="shared" si="4"/>
        <v>2014</v>
      </c>
      <c r="N16">
        <f t="shared" si="8"/>
        <v>2023</v>
      </c>
      <c r="O16" s="49">
        <f t="shared" si="5"/>
        <v>0</v>
      </c>
      <c r="P16" s="49">
        <f t="shared" si="6"/>
        <v>0</v>
      </c>
      <c r="Q16" s="49">
        <f t="shared" si="7"/>
        <v>0</v>
      </c>
    </row>
    <row r="17" spans="1:17" ht="13">
      <c r="A17" s="39">
        <f>GewinnDaten!A17</f>
        <v>41948</v>
      </c>
      <c r="B17" s="37">
        <f t="shared" si="9"/>
        <v>4</v>
      </c>
      <c r="C17" s="49">
        <f>SUM(GewinnDaten!E17:G17)</f>
        <v>0</v>
      </c>
      <c r="D17" s="49">
        <f>SUM(GewinnDaten!H17:J17)</f>
        <v>0</v>
      </c>
      <c r="E17" s="40">
        <f t="shared" si="1"/>
        <v>0</v>
      </c>
      <c r="F17" s="58">
        <f t="shared" si="2"/>
        <v>41948</v>
      </c>
      <c r="G17" s="49">
        <f>SUM(C$7:C17)</f>
        <v>-17.3</v>
      </c>
      <c r="H17" s="49">
        <f>SUM(D$7:D17)</f>
        <v>20</v>
      </c>
      <c r="I17" s="40">
        <f t="shared" si="3"/>
        <v>2.6999999999999993</v>
      </c>
      <c r="K17" s="36">
        <f t="shared" si="4"/>
        <v>2014</v>
      </c>
      <c r="N17">
        <f t="shared" si="8"/>
        <v>2024</v>
      </c>
      <c r="O17" s="49">
        <f t="shared" si="5"/>
        <v>0</v>
      </c>
      <c r="P17" s="49">
        <f t="shared" si="6"/>
        <v>0</v>
      </c>
      <c r="Q17" s="49">
        <f t="shared" si="7"/>
        <v>0</v>
      </c>
    </row>
    <row r="18" spans="1:17" ht="13">
      <c r="A18" s="39">
        <f>GewinnDaten!A18</f>
        <v>41951</v>
      </c>
      <c r="B18" s="37">
        <f t="shared" si="9"/>
        <v>7</v>
      </c>
      <c r="C18" s="49">
        <f>SUM(GewinnDaten!E18:G18)</f>
        <v>0</v>
      </c>
      <c r="D18" s="49">
        <f>SUM(GewinnDaten!H18:J18)</f>
        <v>0</v>
      </c>
      <c r="E18" s="40">
        <f t="shared" si="1"/>
        <v>0</v>
      </c>
      <c r="F18" s="58">
        <f t="shared" si="2"/>
        <v>41951</v>
      </c>
      <c r="G18" s="49">
        <f>SUM(C$7:C18)</f>
        <v>-17.3</v>
      </c>
      <c r="H18" s="49">
        <f>SUM(D$7:D18)</f>
        <v>20</v>
      </c>
      <c r="I18" s="40">
        <f t="shared" si="3"/>
        <v>2.6999999999999993</v>
      </c>
      <c r="K18" s="36">
        <f t="shared" si="4"/>
        <v>2014</v>
      </c>
    </row>
    <row r="19" spans="1:17" ht="13">
      <c r="A19" s="39">
        <f>GewinnDaten!A19</f>
        <v>41955</v>
      </c>
      <c r="B19" s="37">
        <f t="shared" si="9"/>
        <v>4</v>
      </c>
      <c r="C19" s="49">
        <f>SUM(GewinnDaten!E19:G19)</f>
        <v>0</v>
      </c>
      <c r="D19" s="49">
        <f>SUM(GewinnDaten!H19:J19)</f>
        <v>0</v>
      </c>
      <c r="E19" s="40">
        <f t="shared" si="1"/>
        <v>0</v>
      </c>
      <c r="F19" s="58">
        <f t="shared" si="2"/>
        <v>41955</v>
      </c>
      <c r="G19" s="49">
        <f>SUM(C$7:C19)</f>
        <v>-17.3</v>
      </c>
      <c r="H19" s="49">
        <f>SUM(D$7:D19)</f>
        <v>20</v>
      </c>
      <c r="I19" s="40">
        <f t="shared" si="3"/>
        <v>2.6999999999999993</v>
      </c>
      <c r="K19" s="36">
        <f t="shared" si="4"/>
        <v>2014</v>
      </c>
    </row>
    <row r="20" spans="1:17" ht="13">
      <c r="A20" s="39">
        <f>GewinnDaten!A20</f>
        <v>41958</v>
      </c>
      <c r="B20" s="37">
        <f t="shared" si="9"/>
        <v>7</v>
      </c>
      <c r="C20" s="49">
        <f>SUM(GewinnDaten!E20:G20)</f>
        <v>0</v>
      </c>
      <c r="D20" s="49">
        <f>SUM(GewinnDaten!H20:J20)</f>
        <v>0</v>
      </c>
      <c r="E20" s="40">
        <f t="shared" si="1"/>
        <v>0</v>
      </c>
      <c r="F20" s="58">
        <f t="shared" si="2"/>
        <v>41958</v>
      </c>
      <c r="G20" s="49">
        <f>SUM(C$7:C20)</f>
        <v>-17.3</v>
      </c>
      <c r="H20" s="49">
        <f>SUM(D$7:D20)</f>
        <v>20</v>
      </c>
      <c r="I20" s="40">
        <f t="shared" si="3"/>
        <v>2.6999999999999993</v>
      </c>
      <c r="K20" s="36">
        <f t="shared" si="4"/>
        <v>2014</v>
      </c>
    </row>
    <row r="21" spans="1:17" ht="13">
      <c r="A21" s="39">
        <f>GewinnDaten!A21</f>
        <v>41962</v>
      </c>
      <c r="B21" s="37">
        <f t="shared" si="9"/>
        <v>4</v>
      </c>
      <c r="C21" s="49">
        <f>SUM(GewinnDaten!E21:G21)</f>
        <v>0</v>
      </c>
      <c r="D21" s="49">
        <f>SUM(GewinnDaten!H21:J21)</f>
        <v>0</v>
      </c>
      <c r="E21" s="40">
        <f t="shared" si="1"/>
        <v>0</v>
      </c>
      <c r="F21" s="58">
        <f t="shared" si="2"/>
        <v>41962</v>
      </c>
      <c r="G21" s="49">
        <f>SUM(C$7:C21)</f>
        <v>-17.3</v>
      </c>
      <c r="H21" s="49">
        <f>SUM(D$7:D21)</f>
        <v>20</v>
      </c>
      <c r="I21" s="40">
        <f t="shared" si="3"/>
        <v>2.6999999999999993</v>
      </c>
      <c r="K21" s="36">
        <f t="shared" si="4"/>
        <v>2014</v>
      </c>
      <c r="N21" s="32" t="s">
        <v>57</v>
      </c>
      <c r="O21" s="49">
        <f>MAX(D7:D1000)</f>
        <v>20</v>
      </c>
      <c r="P21" s="39">
        <f>IF(O21=0,"",VLOOKUP(O21,D7:F1000,3,0))</f>
        <v>41913</v>
      </c>
    </row>
    <row r="22" spans="1:17" ht="13">
      <c r="A22" s="39">
        <f>GewinnDaten!A22</f>
        <v>41965</v>
      </c>
      <c r="B22" s="37">
        <f t="shared" ref="B22:B85" si="10">WEEKDAY(A22)</f>
        <v>7</v>
      </c>
      <c r="C22" s="49">
        <f>SUM(GewinnDaten!E22:G22)</f>
        <v>0</v>
      </c>
      <c r="D22" s="49">
        <f>SUM(GewinnDaten!H22:J22)</f>
        <v>0</v>
      </c>
      <c r="E22" s="40">
        <f t="shared" si="1"/>
        <v>0</v>
      </c>
      <c r="F22" s="58">
        <f t="shared" si="2"/>
        <v>41965</v>
      </c>
      <c r="G22" s="49">
        <f>SUM(C$7:C22)</f>
        <v>-17.3</v>
      </c>
      <c r="H22" s="49">
        <f>SUM(D$7:D22)</f>
        <v>20</v>
      </c>
      <c r="I22" s="40">
        <f t="shared" si="3"/>
        <v>2.6999999999999993</v>
      </c>
      <c r="K22" s="36">
        <f t="shared" si="4"/>
        <v>2014</v>
      </c>
    </row>
    <row r="23" spans="1:17" ht="13">
      <c r="A23" s="39">
        <f>GewinnDaten!A23</f>
        <v>41969</v>
      </c>
      <c r="B23" s="37">
        <f t="shared" si="10"/>
        <v>4</v>
      </c>
      <c r="C23" s="49">
        <f>SUM(GewinnDaten!E23:G23)</f>
        <v>0</v>
      </c>
      <c r="D23" s="49">
        <f>SUM(GewinnDaten!H23:J23)</f>
        <v>0</v>
      </c>
      <c r="E23" s="40">
        <f t="shared" si="1"/>
        <v>0</v>
      </c>
      <c r="F23" s="58">
        <f t="shared" si="2"/>
        <v>41969</v>
      </c>
      <c r="G23" s="49">
        <f>SUM(C$7:C23)</f>
        <v>-17.3</v>
      </c>
      <c r="H23" s="49">
        <f>SUM(D$7:D23)</f>
        <v>20</v>
      </c>
      <c r="I23" s="40">
        <f t="shared" si="3"/>
        <v>2.6999999999999993</v>
      </c>
      <c r="K23" s="36">
        <f t="shared" si="4"/>
        <v>2014</v>
      </c>
    </row>
    <row r="24" spans="1:17" ht="13">
      <c r="A24" s="39">
        <f>GewinnDaten!A24</f>
        <v>41972</v>
      </c>
      <c r="B24" s="37">
        <f t="shared" si="10"/>
        <v>7</v>
      </c>
      <c r="C24" s="49">
        <f>SUM(GewinnDaten!E24:G24)</f>
        <v>0</v>
      </c>
      <c r="D24" s="49">
        <f>SUM(GewinnDaten!H24:J24)</f>
        <v>0</v>
      </c>
      <c r="E24" s="40">
        <f t="shared" si="1"/>
        <v>0</v>
      </c>
      <c r="F24" s="58">
        <f t="shared" si="2"/>
        <v>41972</v>
      </c>
      <c r="G24" s="49">
        <f>SUM(C$7:C24)</f>
        <v>-17.3</v>
      </c>
      <c r="H24" s="49">
        <f>SUM(D$7:D24)</f>
        <v>20</v>
      </c>
      <c r="I24" s="40">
        <f t="shared" si="3"/>
        <v>2.6999999999999993</v>
      </c>
      <c r="K24" s="36">
        <f t="shared" si="4"/>
        <v>2014</v>
      </c>
    </row>
    <row r="25" spans="1:17" ht="13">
      <c r="A25" s="39">
        <f>GewinnDaten!A25</f>
        <v>41976</v>
      </c>
      <c r="B25" s="37">
        <f t="shared" si="10"/>
        <v>4</v>
      </c>
      <c r="C25" s="49">
        <f>SUM(GewinnDaten!E25:G25)</f>
        <v>0</v>
      </c>
      <c r="D25" s="49">
        <f>SUM(GewinnDaten!H25:J25)</f>
        <v>0</v>
      </c>
      <c r="E25" s="40">
        <f t="shared" si="1"/>
        <v>0</v>
      </c>
      <c r="F25" s="58">
        <f t="shared" si="2"/>
        <v>41976</v>
      </c>
      <c r="G25" s="49">
        <f>SUM(C$7:C25)</f>
        <v>-17.3</v>
      </c>
      <c r="H25" s="49">
        <f>SUM(D$7:D25)</f>
        <v>20</v>
      </c>
      <c r="I25" s="40">
        <f t="shared" si="3"/>
        <v>2.6999999999999993</v>
      </c>
      <c r="K25" s="36">
        <f t="shared" si="4"/>
        <v>2014</v>
      </c>
    </row>
    <row r="26" spans="1:17" ht="13">
      <c r="A26" s="39">
        <f>GewinnDaten!A26</f>
        <v>41979</v>
      </c>
      <c r="B26" s="37">
        <f t="shared" si="10"/>
        <v>7</v>
      </c>
      <c r="C26" s="49">
        <f>SUM(GewinnDaten!E26:G26)</f>
        <v>0</v>
      </c>
      <c r="D26" s="49">
        <f>SUM(GewinnDaten!H26:J26)</f>
        <v>0</v>
      </c>
      <c r="E26" s="40">
        <f t="shared" si="1"/>
        <v>0</v>
      </c>
      <c r="F26" s="58">
        <f t="shared" si="2"/>
        <v>41979</v>
      </c>
      <c r="G26" s="49">
        <f>SUM(C$7:C26)</f>
        <v>-17.3</v>
      </c>
      <c r="H26" s="49">
        <f>SUM(D$7:D26)</f>
        <v>20</v>
      </c>
      <c r="I26" s="40">
        <f t="shared" si="3"/>
        <v>2.6999999999999993</v>
      </c>
      <c r="K26" s="36">
        <f t="shared" si="4"/>
        <v>2014</v>
      </c>
    </row>
    <row r="27" spans="1:17" ht="13">
      <c r="A27" s="39">
        <f>GewinnDaten!A27</f>
        <v>41983</v>
      </c>
      <c r="B27" s="37">
        <f t="shared" si="10"/>
        <v>4</v>
      </c>
      <c r="C27" s="49">
        <f>SUM(GewinnDaten!E27:G27)</f>
        <v>0</v>
      </c>
      <c r="D27" s="49">
        <f>SUM(GewinnDaten!H27:J27)</f>
        <v>0</v>
      </c>
      <c r="E27" s="40">
        <f t="shared" si="1"/>
        <v>0</v>
      </c>
      <c r="F27" s="58">
        <f t="shared" si="2"/>
        <v>41983</v>
      </c>
      <c r="G27" s="49">
        <f>SUM(C$7:C27)</f>
        <v>-17.3</v>
      </c>
      <c r="H27" s="49">
        <f>SUM(D$7:D27)</f>
        <v>20</v>
      </c>
      <c r="I27" s="40">
        <f t="shared" si="3"/>
        <v>2.6999999999999993</v>
      </c>
      <c r="K27" s="36">
        <f t="shared" si="4"/>
        <v>2014</v>
      </c>
    </row>
    <row r="28" spans="1:17" ht="13">
      <c r="A28" s="39">
        <f>GewinnDaten!A28</f>
        <v>41986</v>
      </c>
      <c r="B28" s="37">
        <f t="shared" si="10"/>
        <v>7</v>
      </c>
      <c r="C28" s="49">
        <f>SUM(GewinnDaten!E28:G28)</f>
        <v>0</v>
      </c>
      <c r="D28" s="49">
        <f>SUM(GewinnDaten!H28:J28)</f>
        <v>0</v>
      </c>
      <c r="E28" s="40">
        <f t="shared" si="1"/>
        <v>0</v>
      </c>
      <c r="F28" s="58">
        <f t="shared" si="2"/>
        <v>41986</v>
      </c>
      <c r="G28" s="49">
        <f>SUM(C$7:C28)</f>
        <v>-17.3</v>
      </c>
      <c r="H28" s="49">
        <f>SUM(D$7:D28)</f>
        <v>20</v>
      </c>
      <c r="I28" s="40">
        <f t="shared" si="3"/>
        <v>2.6999999999999993</v>
      </c>
      <c r="K28" s="36">
        <f t="shared" si="4"/>
        <v>2014</v>
      </c>
    </row>
    <row r="29" spans="1:17" ht="13">
      <c r="A29" s="39">
        <f>GewinnDaten!A29</f>
        <v>41990</v>
      </c>
      <c r="B29" s="37">
        <f t="shared" si="10"/>
        <v>4</v>
      </c>
      <c r="C29" s="49">
        <f>SUM(GewinnDaten!E29:G29)</f>
        <v>0</v>
      </c>
      <c r="D29" s="49">
        <f>SUM(GewinnDaten!H29:J29)</f>
        <v>0</v>
      </c>
      <c r="E29" s="40">
        <f t="shared" si="1"/>
        <v>0</v>
      </c>
      <c r="F29" s="58">
        <f t="shared" si="2"/>
        <v>41990</v>
      </c>
      <c r="G29" s="49">
        <f>SUM(C$7:C29)</f>
        <v>-17.3</v>
      </c>
      <c r="H29" s="49">
        <f>SUM(D$7:D29)</f>
        <v>20</v>
      </c>
      <c r="I29" s="40">
        <f t="shared" si="3"/>
        <v>2.6999999999999993</v>
      </c>
      <c r="K29" s="36">
        <f t="shared" si="4"/>
        <v>2014</v>
      </c>
    </row>
    <row r="30" spans="1:17" ht="13">
      <c r="A30" s="39">
        <f>GewinnDaten!A30</f>
        <v>41993</v>
      </c>
      <c r="B30" s="37">
        <f t="shared" si="10"/>
        <v>7</v>
      </c>
      <c r="C30" s="49">
        <f>SUM(GewinnDaten!E30:G30)</f>
        <v>0</v>
      </c>
      <c r="D30" s="49">
        <f>SUM(GewinnDaten!H30:J30)</f>
        <v>0</v>
      </c>
      <c r="E30" s="40">
        <f t="shared" si="1"/>
        <v>0</v>
      </c>
      <c r="F30" s="58">
        <f t="shared" si="2"/>
        <v>41993</v>
      </c>
      <c r="G30" s="49">
        <f>SUM(C$7:C30)</f>
        <v>-17.3</v>
      </c>
      <c r="H30" s="49">
        <f>SUM(D$7:D30)</f>
        <v>20</v>
      </c>
      <c r="I30" s="40">
        <f t="shared" si="3"/>
        <v>2.6999999999999993</v>
      </c>
      <c r="K30" s="36">
        <f t="shared" si="4"/>
        <v>2014</v>
      </c>
    </row>
    <row r="31" spans="1:17" ht="13">
      <c r="A31" s="39">
        <f>GewinnDaten!A31</f>
        <v>41997</v>
      </c>
      <c r="B31" s="37">
        <f t="shared" si="10"/>
        <v>4</v>
      </c>
      <c r="C31" s="49">
        <f>SUM(GewinnDaten!E31:G31)</f>
        <v>0</v>
      </c>
      <c r="D31" s="49">
        <f>SUM(GewinnDaten!H31:J31)</f>
        <v>0</v>
      </c>
      <c r="E31" s="40">
        <f t="shared" si="1"/>
        <v>0</v>
      </c>
      <c r="F31" s="58">
        <f t="shared" si="2"/>
        <v>41997</v>
      </c>
      <c r="G31" s="49">
        <f>SUM(C$7:C31)</f>
        <v>-17.3</v>
      </c>
      <c r="H31" s="49">
        <f>SUM(D$7:D31)</f>
        <v>20</v>
      </c>
      <c r="I31" s="40">
        <f t="shared" si="3"/>
        <v>2.6999999999999993</v>
      </c>
      <c r="K31" s="36">
        <f t="shared" si="4"/>
        <v>2014</v>
      </c>
    </row>
    <row r="32" spans="1:17" ht="13">
      <c r="A32" s="39">
        <f>GewinnDaten!A32</f>
        <v>42000</v>
      </c>
      <c r="B32" s="37">
        <f t="shared" si="10"/>
        <v>7</v>
      </c>
      <c r="C32" s="49">
        <f>SUM(GewinnDaten!E32:G32)</f>
        <v>0</v>
      </c>
      <c r="D32" s="49">
        <f>SUM(GewinnDaten!H32:J32)</f>
        <v>0</v>
      </c>
      <c r="E32" s="40">
        <f t="shared" si="1"/>
        <v>0</v>
      </c>
      <c r="F32" s="58">
        <f t="shared" si="2"/>
        <v>42000</v>
      </c>
      <c r="G32" s="49">
        <f>SUM(C$7:C32)</f>
        <v>-17.3</v>
      </c>
      <c r="H32" s="49">
        <f>SUM(D$7:D32)</f>
        <v>20</v>
      </c>
      <c r="I32" s="40">
        <f t="shared" si="3"/>
        <v>2.6999999999999993</v>
      </c>
      <c r="K32" s="36">
        <f t="shared" si="4"/>
        <v>2014</v>
      </c>
    </row>
    <row r="33" spans="1:11" ht="13">
      <c r="A33" s="39">
        <f>GewinnDaten!A33</f>
        <v>42004</v>
      </c>
      <c r="B33" s="37">
        <f t="shared" si="10"/>
        <v>4</v>
      </c>
      <c r="C33" s="49">
        <f>SUM(GewinnDaten!E33:G33)</f>
        <v>0</v>
      </c>
      <c r="D33" s="49">
        <f>SUM(GewinnDaten!H33:J33)</f>
        <v>0</v>
      </c>
      <c r="E33" s="40">
        <f t="shared" si="1"/>
        <v>0</v>
      </c>
      <c r="F33" s="58">
        <f t="shared" si="2"/>
        <v>42004</v>
      </c>
      <c r="G33" s="49">
        <f>SUM(C$7:C33)</f>
        <v>-17.3</v>
      </c>
      <c r="H33" s="49">
        <f>SUM(D$7:D33)</f>
        <v>20</v>
      </c>
      <c r="I33" s="40">
        <f t="shared" si="3"/>
        <v>2.6999999999999993</v>
      </c>
      <c r="K33" s="36">
        <f t="shared" si="4"/>
        <v>2014</v>
      </c>
    </row>
    <row r="34" spans="1:11" ht="13">
      <c r="A34" s="39">
        <f>GewinnDaten!A34</f>
        <v>42007</v>
      </c>
      <c r="B34" s="37">
        <f t="shared" si="10"/>
        <v>7</v>
      </c>
      <c r="C34" s="49">
        <f>SUM(GewinnDaten!E34:G34)</f>
        <v>0</v>
      </c>
      <c r="D34" s="49">
        <f>SUM(GewinnDaten!H34:J34)</f>
        <v>0</v>
      </c>
      <c r="E34" s="40">
        <f t="shared" si="1"/>
        <v>0</v>
      </c>
      <c r="F34" s="58">
        <f t="shared" si="2"/>
        <v>42007</v>
      </c>
      <c r="G34" s="49">
        <f>SUM(C$7:C34)</f>
        <v>-17.3</v>
      </c>
      <c r="H34" s="49">
        <f>SUM(D$7:D34)</f>
        <v>20</v>
      </c>
      <c r="I34" s="40">
        <f t="shared" si="3"/>
        <v>2.6999999999999993</v>
      </c>
      <c r="K34" s="36">
        <f t="shared" si="4"/>
        <v>2015</v>
      </c>
    </row>
    <row r="35" spans="1:11" ht="13">
      <c r="A35" s="39">
        <f>GewinnDaten!A35</f>
        <v>42011</v>
      </c>
      <c r="B35" s="37">
        <f t="shared" si="10"/>
        <v>4</v>
      </c>
      <c r="C35" s="49">
        <f>SUM(GewinnDaten!E35:G35)</f>
        <v>0</v>
      </c>
      <c r="D35" s="49">
        <f>SUM(GewinnDaten!H35:J35)</f>
        <v>0</v>
      </c>
      <c r="E35" s="40">
        <f t="shared" si="1"/>
        <v>0</v>
      </c>
      <c r="F35" s="58">
        <f t="shared" si="2"/>
        <v>42011</v>
      </c>
      <c r="G35" s="49">
        <f>SUM(C$7:C35)</f>
        <v>-17.3</v>
      </c>
      <c r="H35" s="49">
        <f>SUM(D$7:D35)</f>
        <v>20</v>
      </c>
      <c r="I35" s="40">
        <f t="shared" si="3"/>
        <v>2.6999999999999993</v>
      </c>
      <c r="K35" s="36">
        <f t="shared" si="4"/>
        <v>2015</v>
      </c>
    </row>
    <row r="36" spans="1:11" ht="13">
      <c r="A36" s="39">
        <f>GewinnDaten!A36</f>
        <v>42014</v>
      </c>
      <c r="B36" s="37">
        <f t="shared" si="10"/>
        <v>7</v>
      </c>
      <c r="C36" s="49">
        <f>SUM(GewinnDaten!E36:G36)</f>
        <v>0</v>
      </c>
      <c r="D36" s="49">
        <f>SUM(GewinnDaten!H36:J36)</f>
        <v>0</v>
      </c>
      <c r="E36" s="40">
        <f t="shared" si="1"/>
        <v>0</v>
      </c>
      <c r="F36" s="58">
        <f t="shared" si="2"/>
        <v>42014</v>
      </c>
      <c r="G36" s="49">
        <f>SUM(C$7:C36)</f>
        <v>-17.3</v>
      </c>
      <c r="H36" s="49">
        <f>SUM(D$7:D36)</f>
        <v>20</v>
      </c>
      <c r="I36" s="40">
        <f t="shared" si="3"/>
        <v>2.6999999999999993</v>
      </c>
      <c r="K36" s="36">
        <f t="shared" si="4"/>
        <v>2015</v>
      </c>
    </row>
    <row r="37" spans="1:11" ht="13">
      <c r="A37" s="39">
        <f>GewinnDaten!A37</f>
        <v>42018</v>
      </c>
      <c r="B37" s="37">
        <f t="shared" si="10"/>
        <v>4</v>
      </c>
      <c r="C37" s="49">
        <f>SUM(GewinnDaten!E37:G37)</f>
        <v>0</v>
      </c>
      <c r="D37" s="49">
        <f>SUM(GewinnDaten!H37:J37)</f>
        <v>0</v>
      </c>
      <c r="E37" s="40">
        <f t="shared" si="1"/>
        <v>0</v>
      </c>
      <c r="F37" s="58">
        <f t="shared" si="2"/>
        <v>42018</v>
      </c>
      <c r="G37" s="49">
        <f>SUM(C$7:C37)</f>
        <v>-17.3</v>
      </c>
      <c r="H37" s="49">
        <f>SUM(D$7:D37)</f>
        <v>20</v>
      </c>
      <c r="I37" s="40">
        <f t="shared" si="3"/>
        <v>2.6999999999999993</v>
      </c>
      <c r="K37" s="36">
        <f t="shared" si="4"/>
        <v>2015</v>
      </c>
    </row>
    <row r="38" spans="1:11" ht="13">
      <c r="A38" s="39">
        <f>GewinnDaten!A38</f>
        <v>42021</v>
      </c>
      <c r="B38" s="37">
        <f t="shared" si="10"/>
        <v>7</v>
      </c>
      <c r="C38" s="49">
        <f>SUM(GewinnDaten!E38:G38)</f>
        <v>0</v>
      </c>
      <c r="D38" s="49">
        <f>SUM(GewinnDaten!H38:J38)</f>
        <v>0</v>
      </c>
      <c r="E38" s="40">
        <f t="shared" si="1"/>
        <v>0</v>
      </c>
      <c r="F38" s="58">
        <f t="shared" si="2"/>
        <v>42021</v>
      </c>
      <c r="G38" s="49">
        <f>SUM(C$7:C38)</f>
        <v>-17.3</v>
      </c>
      <c r="H38" s="49">
        <f>SUM(D$7:D38)</f>
        <v>20</v>
      </c>
      <c r="I38" s="40">
        <f t="shared" si="3"/>
        <v>2.6999999999999993</v>
      </c>
      <c r="K38" s="36">
        <f t="shared" si="4"/>
        <v>2015</v>
      </c>
    </row>
    <row r="39" spans="1:11" ht="13">
      <c r="A39" s="39">
        <f>GewinnDaten!A39</f>
        <v>42025</v>
      </c>
      <c r="B39" s="37">
        <f t="shared" si="10"/>
        <v>4</v>
      </c>
      <c r="C39" s="49">
        <f>SUM(GewinnDaten!E39:G39)</f>
        <v>0</v>
      </c>
      <c r="D39" s="49">
        <f>SUM(GewinnDaten!H39:J39)</f>
        <v>0</v>
      </c>
      <c r="E39" s="40">
        <f t="shared" si="1"/>
        <v>0</v>
      </c>
      <c r="F39" s="58">
        <f t="shared" si="2"/>
        <v>42025</v>
      </c>
      <c r="G39" s="49">
        <f>SUM(C$7:C39)</f>
        <v>-17.3</v>
      </c>
      <c r="H39" s="49">
        <f>SUM(D$7:D39)</f>
        <v>20</v>
      </c>
      <c r="I39" s="40">
        <f t="shared" si="3"/>
        <v>2.6999999999999993</v>
      </c>
      <c r="K39" s="36">
        <f t="shared" si="4"/>
        <v>2015</v>
      </c>
    </row>
    <row r="40" spans="1:11" ht="13">
      <c r="A40" s="39">
        <f>GewinnDaten!A40</f>
        <v>42028</v>
      </c>
      <c r="B40" s="37">
        <f t="shared" si="10"/>
        <v>7</v>
      </c>
      <c r="C40" s="49">
        <f>SUM(GewinnDaten!E40:G40)</f>
        <v>0</v>
      </c>
      <c r="D40" s="49">
        <f>SUM(GewinnDaten!H40:J40)</f>
        <v>0</v>
      </c>
      <c r="E40" s="40">
        <f t="shared" si="1"/>
        <v>0</v>
      </c>
      <c r="F40" s="58">
        <f t="shared" si="2"/>
        <v>42028</v>
      </c>
      <c r="G40" s="49">
        <f>SUM(C$7:C40)</f>
        <v>-17.3</v>
      </c>
      <c r="H40" s="49">
        <f>SUM(D$7:D40)</f>
        <v>20</v>
      </c>
      <c r="I40" s="40">
        <f t="shared" si="3"/>
        <v>2.6999999999999993</v>
      </c>
      <c r="K40" s="36">
        <f t="shared" si="4"/>
        <v>2015</v>
      </c>
    </row>
    <row r="41" spans="1:11" ht="13">
      <c r="A41" s="39">
        <f>GewinnDaten!A41</f>
        <v>42032</v>
      </c>
      <c r="B41" s="37">
        <f t="shared" si="10"/>
        <v>4</v>
      </c>
      <c r="C41" s="49">
        <f>SUM(GewinnDaten!E41:G41)</f>
        <v>0</v>
      </c>
      <c r="D41" s="49">
        <f>SUM(GewinnDaten!H41:J41)</f>
        <v>0</v>
      </c>
      <c r="E41" s="40">
        <f t="shared" si="1"/>
        <v>0</v>
      </c>
      <c r="F41" s="58">
        <f t="shared" si="2"/>
        <v>42032</v>
      </c>
      <c r="G41" s="49">
        <f>SUM(C$7:C41)</f>
        <v>-17.3</v>
      </c>
      <c r="H41" s="49">
        <f>SUM(D$7:D41)</f>
        <v>20</v>
      </c>
      <c r="I41" s="40">
        <f t="shared" si="3"/>
        <v>2.6999999999999993</v>
      </c>
      <c r="K41" s="36">
        <f t="shared" si="4"/>
        <v>2015</v>
      </c>
    </row>
    <row r="42" spans="1:11" ht="13">
      <c r="A42" s="39">
        <f>GewinnDaten!A42</f>
        <v>42035</v>
      </c>
      <c r="B42" s="37">
        <f t="shared" si="10"/>
        <v>7</v>
      </c>
      <c r="C42" s="49">
        <f>SUM(GewinnDaten!E42:G42)</f>
        <v>0</v>
      </c>
      <c r="D42" s="49">
        <f>SUM(GewinnDaten!H42:J42)</f>
        <v>0</v>
      </c>
      <c r="E42" s="40">
        <f t="shared" si="1"/>
        <v>0</v>
      </c>
      <c r="F42" s="58">
        <f t="shared" si="2"/>
        <v>42035</v>
      </c>
      <c r="G42" s="49">
        <f>SUM(C$7:C42)</f>
        <v>-17.3</v>
      </c>
      <c r="H42" s="49">
        <f>SUM(D$7:D42)</f>
        <v>20</v>
      </c>
      <c r="I42" s="40">
        <f t="shared" si="3"/>
        <v>2.6999999999999993</v>
      </c>
      <c r="K42" s="36">
        <f t="shared" si="4"/>
        <v>2015</v>
      </c>
    </row>
    <row r="43" spans="1:11" ht="13">
      <c r="A43" s="39">
        <f>GewinnDaten!A43</f>
        <v>42039</v>
      </c>
      <c r="B43" s="37">
        <f t="shared" si="10"/>
        <v>4</v>
      </c>
      <c r="C43" s="49">
        <f>SUM(GewinnDaten!E43:G43)</f>
        <v>0</v>
      </c>
      <c r="D43" s="49">
        <f>SUM(GewinnDaten!H43:J43)</f>
        <v>0</v>
      </c>
      <c r="E43" s="40">
        <f t="shared" si="1"/>
        <v>0</v>
      </c>
      <c r="F43" s="58">
        <f t="shared" si="2"/>
        <v>42039</v>
      </c>
      <c r="G43" s="49">
        <f>SUM(C$7:C43)</f>
        <v>-17.3</v>
      </c>
      <c r="H43" s="49">
        <f>SUM(D$7:D43)</f>
        <v>20</v>
      </c>
      <c r="I43" s="40">
        <f t="shared" si="3"/>
        <v>2.6999999999999993</v>
      </c>
      <c r="K43" s="36">
        <f t="shared" si="4"/>
        <v>2015</v>
      </c>
    </row>
    <row r="44" spans="1:11" ht="13">
      <c r="A44" s="39">
        <f>GewinnDaten!A44</f>
        <v>42042</v>
      </c>
      <c r="B44" s="37">
        <f t="shared" si="10"/>
        <v>7</v>
      </c>
      <c r="C44" s="49">
        <f>SUM(GewinnDaten!E44:G44)</f>
        <v>0</v>
      </c>
      <c r="D44" s="49">
        <f>SUM(GewinnDaten!H44:J44)</f>
        <v>0</v>
      </c>
      <c r="E44" s="40">
        <f t="shared" si="1"/>
        <v>0</v>
      </c>
      <c r="F44" s="58">
        <f t="shared" si="2"/>
        <v>42042</v>
      </c>
      <c r="G44" s="49">
        <f>SUM(C$7:C44)</f>
        <v>-17.3</v>
      </c>
      <c r="H44" s="49">
        <f>SUM(D$7:D44)</f>
        <v>20</v>
      </c>
      <c r="I44" s="40">
        <f t="shared" si="3"/>
        <v>2.6999999999999993</v>
      </c>
      <c r="K44" s="36">
        <f t="shared" si="4"/>
        <v>2015</v>
      </c>
    </row>
    <row r="45" spans="1:11" ht="13">
      <c r="A45" s="39">
        <f>GewinnDaten!A45</f>
        <v>42046</v>
      </c>
      <c r="B45" s="37">
        <f t="shared" si="10"/>
        <v>4</v>
      </c>
      <c r="C45" s="49">
        <f>SUM(GewinnDaten!E45:G45)</f>
        <v>0</v>
      </c>
      <c r="D45" s="49">
        <f>SUM(GewinnDaten!H45:J45)</f>
        <v>0</v>
      </c>
      <c r="E45" s="40">
        <f t="shared" si="1"/>
        <v>0</v>
      </c>
      <c r="F45" s="58">
        <f t="shared" si="2"/>
        <v>42046</v>
      </c>
      <c r="G45" s="49">
        <f>SUM(C$7:C45)</f>
        <v>-17.3</v>
      </c>
      <c r="H45" s="49">
        <f>SUM(D$7:D45)</f>
        <v>20</v>
      </c>
      <c r="I45" s="40">
        <f t="shared" si="3"/>
        <v>2.6999999999999993</v>
      </c>
      <c r="K45" s="36">
        <f t="shared" si="4"/>
        <v>2015</v>
      </c>
    </row>
    <row r="46" spans="1:11" ht="13">
      <c r="A46" s="39">
        <f>GewinnDaten!A46</f>
        <v>42049</v>
      </c>
      <c r="B46" s="37">
        <f t="shared" si="10"/>
        <v>7</v>
      </c>
      <c r="C46" s="49">
        <f>SUM(GewinnDaten!E46:G46)</f>
        <v>0</v>
      </c>
      <c r="D46" s="49">
        <f>SUM(GewinnDaten!H46:J46)</f>
        <v>0</v>
      </c>
      <c r="E46" s="40">
        <f t="shared" si="1"/>
        <v>0</v>
      </c>
      <c r="F46" s="58">
        <f t="shared" si="2"/>
        <v>42049</v>
      </c>
      <c r="G46" s="49">
        <f>SUM(C$7:C46)</f>
        <v>-17.3</v>
      </c>
      <c r="H46" s="49">
        <f>SUM(D$7:D46)</f>
        <v>20</v>
      </c>
      <c r="I46" s="40">
        <f t="shared" si="3"/>
        <v>2.6999999999999993</v>
      </c>
      <c r="K46" s="36">
        <f t="shared" si="4"/>
        <v>2015</v>
      </c>
    </row>
    <row r="47" spans="1:11" ht="13">
      <c r="A47" s="39">
        <f>GewinnDaten!A47</f>
        <v>42053</v>
      </c>
      <c r="B47" s="37">
        <f t="shared" si="10"/>
        <v>4</v>
      </c>
      <c r="C47" s="49">
        <f>SUM(GewinnDaten!E47:G47)</f>
        <v>0</v>
      </c>
      <c r="D47" s="49">
        <f>SUM(GewinnDaten!H47:J47)</f>
        <v>0</v>
      </c>
      <c r="E47" s="40">
        <f t="shared" si="1"/>
        <v>0</v>
      </c>
      <c r="F47" s="58">
        <f t="shared" si="2"/>
        <v>42053</v>
      </c>
      <c r="G47" s="49">
        <f>SUM(C$7:C47)</f>
        <v>-17.3</v>
      </c>
      <c r="H47" s="49">
        <f>SUM(D$7:D47)</f>
        <v>20</v>
      </c>
      <c r="I47" s="40">
        <f t="shared" si="3"/>
        <v>2.6999999999999993</v>
      </c>
      <c r="K47" s="36">
        <f t="shared" si="4"/>
        <v>2015</v>
      </c>
    </row>
    <row r="48" spans="1:11" ht="13">
      <c r="A48" s="39">
        <f>GewinnDaten!A48</f>
        <v>42056</v>
      </c>
      <c r="B48" s="37">
        <f t="shared" si="10"/>
        <v>7</v>
      </c>
      <c r="C48" s="49">
        <f>SUM(GewinnDaten!E48:G48)</f>
        <v>0</v>
      </c>
      <c r="D48" s="49">
        <f>SUM(GewinnDaten!H48:J48)</f>
        <v>0</v>
      </c>
      <c r="E48" s="40">
        <f t="shared" si="1"/>
        <v>0</v>
      </c>
      <c r="F48" s="58">
        <f t="shared" si="2"/>
        <v>42056</v>
      </c>
      <c r="G48" s="49">
        <f>SUM(C$7:C48)</f>
        <v>-17.3</v>
      </c>
      <c r="H48" s="49">
        <f>SUM(D$7:D48)</f>
        <v>20</v>
      </c>
      <c r="I48" s="40">
        <f t="shared" si="3"/>
        <v>2.6999999999999993</v>
      </c>
      <c r="K48" s="36">
        <f t="shared" si="4"/>
        <v>2015</v>
      </c>
    </row>
    <row r="49" spans="1:11" ht="13">
      <c r="A49" s="39">
        <f>GewinnDaten!A49</f>
        <v>42060</v>
      </c>
      <c r="B49" s="37">
        <f t="shared" si="10"/>
        <v>4</v>
      </c>
      <c r="C49" s="49">
        <f>SUM(GewinnDaten!E49:G49)</f>
        <v>0</v>
      </c>
      <c r="D49" s="49">
        <f>SUM(GewinnDaten!H49:J49)</f>
        <v>0</v>
      </c>
      <c r="E49" s="40">
        <f t="shared" si="1"/>
        <v>0</v>
      </c>
      <c r="F49" s="58">
        <f t="shared" si="2"/>
        <v>42060</v>
      </c>
      <c r="G49" s="49">
        <f>SUM(C$7:C49)</f>
        <v>-17.3</v>
      </c>
      <c r="H49" s="49">
        <f>SUM(D$7:D49)</f>
        <v>20</v>
      </c>
      <c r="I49" s="40">
        <f t="shared" si="3"/>
        <v>2.6999999999999993</v>
      </c>
      <c r="K49" s="36">
        <f t="shared" si="4"/>
        <v>2015</v>
      </c>
    </row>
    <row r="50" spans="1:11" ht="13">
      <c r="A50" s="39">
        <f>GewinnDaten!A50</f>
        <v>42063</v>
      </c>
      <c r="B50" s="37">
        <f t="shared" si="10"/>
        <v>7</v>
      </c>
      <c r="C50" s="49">
        <f>SUM(GewinnDaten!E50:G50)</f>
        <v>0</v>
      </c>
      <c r="D50" s="49">
        <f>SUM(GewinnDaten!H50:J50)</f>
        <v>0</v>
      </c>
      <c r="E50" s="40">
        <f t="shared" si="1"/>
        <v>0</v>
      </c>
      <c r="F50" s="58">
        <f t="shared" si="2"/>
        <v>42063</v>
      </c>
      <c r="G50" s="49">
        <f>SUM(C$7:C50)</f>
        <v>-17.3</v>
      </c>
      <c r="H50" s="49">
        <f>SUM(D$7:D50)</f>
        <v>20</v>
      </c>
      <c r="I50" s="40">
        <f t="shared" si="3"/>
        <v>2.6999999999999993</v>
      </c>
      <c r="K50" s="36">
        <f t="shared" si="4"/>
        <v>2015</v>
      </c>
    </row>
    <row r="51" spans="1:11" ht="13">
      <c r="A51" s="39">
        <f>GewinnDaten!A51</f>
        <v>42067</v>
      </c>
      <c r="B51" s="37">
        <f t="shared" si="10"/>
        <v>4</v>
      </c>
      <c r="C51" s="49">
        <f>SUM(GewinnDaten!E51:G51)</f>
        <v>0</v>
      </c>
      <c r="D51" s="49">
        <f>SUM(GewinnDaten!H51:J51)</f>
        <v>0</v>
      </c>
      <c r="E51" s="40">
        <f t="shared" si="1"/>
        <v>0</v>
      </c>
      <c r="F51" s="58">
        <f t="shared" si="2"/>
        <v>42067</v>
      </c>
      <c r="G51" s="49">
        <f>SUM(C$7:C51)</f>
        <v>-17.3</v>
      </c>
      <c r="H51" s="49">
        <f>SUM(D$7:D51)</f>
        <v>20</v>
      </c>
      <c r="I51" s="40">
        <f t="shared" si="3"/>
        <v>2.6999999999999993</v>
      </c>
      <c r="K51" s="36">
        <f t="shared" si="4"/>
        <v>2015</v>
      </c>
    </row>
    <row r="52" spans="1:11" ht="13">
      <c r="A52" s="39">
        <f>GewinnDaten!A52</f>
        <v>42070</v>
      </c>
      <c r="B52" s="37">
        <f t="shared" si="10"/>
        <v>7</v>
      </c>
      <c r="C52" s="49">
        <f>SUM(GewinnDaten!E52:G52)</f>
        <v>0</v>
      </c>
      <c r="D52" s="49">
        <f>SUM(GewinnDaten!H52:J52)</f>
        <v>0</v>
      </c>
      <c r="E52" s="40">
        <f t="shared" si="1"/>
        <v>0</v>
      </c>
      <c r="F52" s="58">
        <f t="shared" si="2"/>
        <v>42070</v>
      </c>
      <c r="G52" s="49">
        <f>SUM(C$7:C52)</f>
        <v>-17.3</v>
      </c>
      <c r="H52" s="49">
        <f>SUM(D$7:D52)</f>
        <v>20</v>
      </c>
      <c r="I52" s="40">
        <f t="shared" si="3"/>
        <v>2.6999999999999993</v>
      </c>
      <c r="K52" s="36">
        <f t="shared" si="4"/>
        <v>2015</v>
      </c>
    </row>
    <row r="53" spans="1:11" ht="13">
      <c r="A53" s="39">
        <f>GewinnDaten!A53</f>
        <v>42074</v>
      </c>
      <c r="B53" s="37">
        <f t="shared" si="10"/>
        <v>4</v>
      </c>
      <c r="C53" s="49">
        <f>SUM(GewinnDaten!E53:G53)</f>
        <v>0</v>
      </c>
      <c r="D53" s="49">
        <f>SUM(GewinnDaten!H53:J53)</f>
        <v>0</v>
      </c>
      <c r="E53" s="40">
        <f t="shared" si="1"/>
        <v>0</v>
      </c>
      <c r="F53" s="58">
        <f t="shared" si="2"/>
        <v>42074</v>
      </c>
      <c r="G53" s="49">
        <f>SUM(C$7:C53)</f>
        <v>-17.3</v>
      </c>
      <c r="H53" s="49">
        <f>SUM(D$7:D53)</f>
        <v>20</v>
      </c>
      <c r="I53" s="40">
        <f t="shared" si="3"/>
        <v>2.6999999999999993</v>
      </c>
      <c r="K53" s="36">
        <f t="shared" si="4"/>
        <v>2015</v>
      </c>
    </row>
    <row r="54" spans="1:11" ht="13">
      <c r="A54" s="39">
        <f>GewinnDaten!A54</f>
        <v>42077</v>
      </c>
      <c r="B54" s="37">
        <f t="shared" si="10"/>
        <v>7</v>
      </c>
      <c r="C54" s="49">
        <f>SUM(GewinnDaten!E54:G54)</f>
        <v>0</v>
      </c>
      <c r="D54" s="49">
        <f>SUM(GewinnDaten!H54:J54)</f>
        <v>0</v>
      </c>
      <c r="E54" s="40">
        <f t="shared" si="1"/>
        <v>0</v>
      </c>
      <c r="F54" s="58">
        <f t="shared" si="2"/>
        <v>42077</v>
      </c>
      <c r="G54" s="49">
        <f>SUM(C$7:C54)</f>
        <v>-17.3</v>
      </c>
      <c r="H54" s="49">
        <f>SUM(D$7:D54)</f>
        <v>20</v>
      </c>
      <c r="I54" s="40">
        <f t="shared" si="3"/>
        <v>2.6999999999999993</v>
      </c>
      <c r="K54" s="36">
        <f t="shared" si="4"/>
        <v>2015</v>
      </c>
    </row>
    <row r="55" spans="1:11" ht="13">
      <c r="A55" s="39">
        <f>GewinnDaten!A55</f>
        <v>42081</v>
      </c>
      <c r="B55" s="37">
        <f t="shared" si="10"/>
        <v>4</v>
      </c>
      <c r="C55" s="49">
        <f>SUM(GewinnDaten!E55:G55)</f>
        <v>0</v>
      </c>
      <c r="D55" s="49">
        <f>SUM(GewinnDaten!H55:J55)</f>
        <v>0</v>
      </c>
      <c r="E55" s="40">
        <f t="shared" si="1"/>
        <v>0</v>
      </c>
      <c r="F55" s="58">
        <f t="shared" si="2"/>
        <v>42081</v>
      </c>
      <c r="G55" s="49">
        <f>SUM(C$7:C55)</f>
        <v>-17.3</v>
      </c>
      <c r="H55" s="49">
        <f>SUM(D$7:D55)</f>
        <v>20</v>
      </c>
      <c r="I55" s="40">
        <f t="shared" si="3"/>
        <v>2.6999999999999993</v>
      </c>
      <c r="K55" s="36">
        <f t="shared" si="4"/>
        <v>2015</v>
      </c>
    </row>
    <row r="56" spans="1:11" ht="13">
      <c r="A56" s="39">
        <f>GewinnDaten!A56</f>
        <v>42084</v>
      </c>
      <c r="B56" s="37">
        <f t="shared" si="10"/>
        <v>7</v>
      </c>
      <c r="C56" s="49">
        <f>SUM(GewinnDaten!E56:G56)</f>
        <v>0</v>
      </c>
      <c r="D56" s="49">
        <f>SUM(GewinnDaten!H56:J56)</f>
        <v>0</v>
      </c>
      <c r="E56" s="40">
        <f t="shared" si="1"/>
        <v>0</v>
      </c>
      <c r="F56" s="58">
        <f t="shared" si="2"/>
        <v>42084</v>
      </c>
      <c r="G56" s="49">
        <f>SUM(C$7:C56)</f>
        <v>-17.3</v>
      </c>
      <c r="H56" s="49">
        <f>SUM(D$7:D56)</f>
        <v>20</v>
      </c>
      <c r="I56" s="40">
        <f t="shared" si="3"/>
        <v>2.6999999999999993</v>
      </c>
      <c r="K56" s="36">
        <f t="shared" si="4"/>
        <v>2015</v>
      </c>
    </row>
    <row r="57" spans="1:11" ht="13">
      <c r="A57" s="39">
        <f>GewinnDaten!A57</f>
        <v>42088</v>
      </c>
      <c r="B57" s="37">
        <f t="shared" si="10"/>
        <v>4</v>
      </c>
      <c r="C57" s="49">
        <f>SUM(GewinnDaten!E57:G57)</f>
        <v>0</v>
      </c>
      <c r="D57" s="49">
        <f>SUM(GewinnDaten!H57:J57)</f>
        <v>0</v>
      </c>
      <c r="E57" s="40">
        <f t="shared" si="1"/>
        <v>0</v>
      </c>
      <c r="F57" s="58">
        <f t="shared" si="2"/>
        <v>42088</v>
      </c>
      <c r="G57" s="49">
        <f>SUM(C$7:C57)</f>
        <v>-17.3</v>
      </c>
      <c r="H57" s="49">
        <f>SUM(D$7:D57)</f>
        <v>20</v>
      </c>
      <c r="I57" s="40">
        <f t="shared" si="3"/>
        <v>2.6999999999999993</v>
      </c>
      <c r="K57" s="36">
        <f t="shared" si="4"/>
        <v>2015</v>
      </c>
    </row>
    <row r="58" spans="1:11" ht="13">
      <c r="A58" s="39">
        <f>GewinnDaten!A58</f>
        <v>42091</v>
      </c>
      <c r="B58" s="37">
        <f t="shared" si="10"/>
        <v>7</v>
      </c>
      <c r="C58" s="49">
        <f>SUM(GewinnDaten!E58:G58)</f>
        <v>0</v>
      </c>
      <c r="D58" s="49">
        <f>SUM(GewinnDaten!H58:J58)</f>
        <v>0</v>
      </c>
      <c r="E58" s="40">
        <f t="shared" si="1"/>
        <v>0</v>
      </c>
      <c r="F58" s="58">
        <f t="shared" si="2"/>
        <v>42091</v>
      </c>
      <c r="G58" s="49">
        <f>SUM(C$7:C58)</f>
        <v>-17.3</v>
      </c>
      <c r="H58" s="49">
        <f>SUM(D$7:D58)</f>
        <v>20</v>
      </c>
      <c r="I58" s="40">
        <f t="shared" si="3"/>
        <v>2.6999999999999993</v>
      </c>
      <c r="K58" s="36">
        <f t="shared" si="4"/>
        <v>2015</v>
      </c>
    </row>
    <row r="59" spans="1:11" ht="13">
      <c r="A59" s="39">
        <f>GewinnDaten!A59</f>
        <v>42095</v>
      </c>
      <c r="B59" s="37">
        <f t="shared" si="10"/>
        <v>4</v>
      </c>
      <c r="C59" s="49">
        <f>SUM(GewinnDaten!E59:G59)</f>
        <v>0</v>
      </c>
      <c r="D59" s="49">
        <f>SUM(GewinnDaten!H59:J59)</f>
        <v>0</v>
      </c>
      <c r="E59" s="40">
        <f t="shared" si="1"/>
        <v>0</v>
      </c>
      <c r="F59" s="58">
        <f t="shared" si="2"/>
        <v>42095</v>
      </c>
      <c r="G59" s="49">
        <f>SUM(C$7:C59)</f>
        <v>-17.3</v>
      </c>
      <c r="H59" s="49">
        <f>SUM(D$7:D59)</f>
        <v>20</v>
      </c>
      <c r="I59" s="40">
        <f t="shared" si="3"/>
        <v>2.6999999999999993</v>
      </c>
      <c r="K59" s="36">
        <f t="shared" si="4"/>
        <v>2015</v>
      </c>
    </row>
    <row r="60" spans="1:11" ht="13">
      <c r="A60" s="39">
        <f>GewinnDaten!A60</f>
        <v>42098</v>
      </c>
      <c r="B60" s="37">
        <f t="shared" si="10"/>
        <v>7</v>
      </c>
      <c r="C60" s="49">
        <f>SUM(GewinnDaten!E60:G60)</f>
        <v>0</v>
      </c>
      <c r="D60" s="49">
        <f>SUM(GewinnDaten!H60:J60)</f>
        <v>0</v>
      </c>
      <c r="E60" s="40">
        <f t="shared" si="1"/>
        <v>0</v>
      </c>
      <c r="F60" s="58">
        <f t="shared" si="2"/>
        <v>42098</v>
      </c>
      <c r="G60" s="49">
        <f>SUM(C$7:C60)</f>
        <v>-17.3</v>
      </c>
      <c r="H60" s="49">
        <f>SUM(D$7:D60)</f>
        <v>20</v>
      </c>
      <c r="I60" s="40">
        <f t="shared" si="3"/>
        <v>2.6999999999999993</v>
      </c>
      <c r="K60" s="36">
        <f t="shared" si="4"/>
        <v>2015</v>
      </c>
    </row>
    <row r="61" spans="1:11" ht="13">
      <c r="A61" s="39">
        <f>GewinnDaten!A61</f>
        <v>42102</v>
      </c>
      <c r="B61" s="37">
        <f t="shared" si="10"/>
        <v>4</v>
      </c>
      <c r="C61" s="49">
        <f>SUM(GewinnDaten!E61:G61)</f>
        <v>0</v>
      </c>
      <c r="D61" s="49">
        <f>SUM(GewinnDaten!H61:J61)</f>
        <v>0</v>
      </c>
      <c r="E61" s="40">
        <f t="shared" si="1"/>
        <v>0</v>
      </c>
      <c r="F61" s="58">
        <f t="shared" si="2"/>
        <v>42102</v>
      </c>
      <c r="G61" s="49">
        <f>SUM(C$7:C61)</f>
        <v>-17.3</v>
      </c>
      <c r="H61" s="49">
        <f>SUM(D$7:D61)</f>
        <v>20</v>
      </c>
      <c r="I61" s="40">
        <f t="shared" si="3"/>
        <v>2.6999999999999993</v>
      </c>
      <c r="K61" s="36">
        <f t="shared" si="4"/>
        <v>2015</v>
      </c>
    </row>
    <row r="62" spans="1:11" ht="13">
      <c r="A62" s="39">
        <f>GewinnDaten!A62</f>
        <v>42105</v>
      </c>
      <c r="B62" s="37">
        <f t="shared" si="10"/>
        <v>7</v>
      </c>
      <c r="C62" s="49">
        <f>SUM(GewinnDaten!E62:G62)</f>
        <v>0</v>
      </c>
      <c r="D62" s="49">
        <f>SUM(GewinnDaten!H62:J62)</f>
        <v>0</v>
      </c>
      <c r="E62" s="40">
        <f t="shared" si="1"/>
        <v>0</v>
      </c>
      <c r="F62" s="58">
        <f t="shared" si="2"/>
        <v>42105</v>
      </c>
      <c r="G62" s="49">
        <f>SUM(C$7:C62)</f>
        <v>-17.3</v>
      </c>
      <c r="H62" s="49">
        <f>SUM(D$7:D62)</f>
        <v>20</v>
      </c>
      <c r="I62" s="40">
        <f t="shared" si="3"/>
        <v>2.6999999999999993</v>
      </c>
      <c r="K62" s="36">
        <f t="shared" si="4"/>
        <v>2015</v>
      </c>
    </row>
    <row r="63" spans="1:11" ht="13">
      <c r="A63" s="39">
        <f>GewinnDaten!A63</f>
        <v>42109</v>
      </c>
      <c r="B63" s="37">
        <f t="shared" si="10"/>
        <v>4</v>
      </c>
      <c r="C63" s="49">
        <f>SUM(GewinnDaten!E63:G63)</f>
        <v>0</v>
      </c>
      <c r="D63" s="49">
        <f>SUM(GewinnDaten!H63:J63)</f>
        <v>0</v>
      </c>
      <c r="E63" s="40">
        <f t="shared" si="1"/>
        <v>0</v>
      </c>
      <c r="F63" s="58">
        <f t="shared" si="2"/>
        <v>42109</v>
      </c>
      <c r="G63" s="49">
        <f>SUM(C$7:C63)</f>
        <v>-17.3</v>
      </c>
      <c r="H63" s="49">
        <f>SUM(D$7:D63)</f>
        <v>20</v>
      </c>
      <c r="I63" s="40">
        <f t="shared" si="3"/>
        <v>2.6999999999999993</v>
      </c>
      <c r="K63" s="36">
        <f t="shared" si="4"/>
        <v>2015</v>
      </c>
    </row>
    <row r="64" spans="1:11" ht="13">
      <c r="A64" s="39">
        <f>GewinnDaten!A64</f>
        <v>42112</v>
      </c>
      <c r="B64" s="37">
        <f t="shared" si="10"/>
        <v>7</v>
      </c>
      <c r="C64" s="49">
        <f>SUM(GewinnDaten!E64:G64)</f>
        <v>0</v>
      </c>
      <c r="D64" s="49">
        <f>SUM(GewinnDaten!H64:J64)</f>
        <v>0</v>
      </c>
      <c r="E64" s="40">
        <f t="shared" si="1"/>
        <v>0</v>
      </c>
      <c r="F64" s="58">
        <f t="shared" si="2"/>
        <v>42112</v>
      </c>
      <c r="G64" s="49">
        <f>SUM(C$7:C64)</f>
        <v>-17.3</v>
      </c>
      <c r="H64" s="49">
        <f>SUM(D$7:D64)</f>
        <v>20</v>
      </c>
      <c r="I64" s="40">
        <f t="shared" si="3"/>
        <v>2.6999999999999993</v>
      </c>
      <c r="K64" s="36">
        <f t="shared" si="4"/>
        <v>2015</v>
      </c>
    </row>
    <row r="65" spans="1:11" ht="13">
      <c r="A65" s="39">
        <f>GewinnDaten!A65</f>
        <v>42116</v>
      </c>
      <c r="B65" s="37">
        <f t="shared" si="10"/>
        <v>4</v>
      </c>
      <c r="C65" s="49">
        <f>SUM(GewinnDaten!E65:G65)</f>
        <v>0</v>
      </c>
      <c r="D65" s="49">
        <f>SUM(GewinnDaten!H65:J65)</f>
        <v>0</v>
      </c>
      <c r="E65" s="40">
        <f t="shared" si="1"/>
        <v>0</v>
      </c>
      <c r="F65" s="58">
        <f t="shared" si="2"/>
        <v>42116</v>
      </c>
      <c r="G65" s="49">
        <f>SUM(C$7:C65)</f>
        <v>-17.3</v>
      </c>
      <c r="H65" s="49">
        <f>SUM(D$7:D65)</f>
        <v>20</v>
      </c>
      <c r="I65" s="40">
        <f t="shared" si="3"/>
        <v>2.6999999999999993</v>
      </c>
      <c r="K65" s="36">
        <f t="shared" si="4"/>
        <v>2015</v>
      </c>
    </row>
    <row r="66" spans="1:11" ht="13">
      <c r="A66" s="39">
        <f>GewinnDaten!A66</f>
        <v>42119</v>
      </c>
      <c r="B66" s="37">
        <f t="shared" si="10"/>
        <v>7</v>
      </c>
      <c r="C66" s="49">
        <f>SUM(GewinnDaten!E66:G66)</f>
        <v>0</v>
      </c>
      <c r="D66" s="49">
        <f>SUM(GewinnDaten!H66:J66)</f>
        <v>0</v>
      </c>
      <c r="E66" s="40">
        <f t="shared" si="1"/>
        <v>0</v>
      </c>
      <c r="F66" s="58">
        <f t="shared" si="2"/>
        <v>42119</v>
      </c>
      <c r="G66" s="49">
        <f>SUM(C$7:C66)</f>
        <v>-17.3</v>
      </c>
      <c r="H66" s="49">
        <f>SUM(D$7:D66)</f>
        <v>20</v>
      </c>
      <c r="I66" s="40">
        <f t="shared" si="3"/>
        <v>2.6999999999999993</v>
      </c>
      <c r="K66" s="36">
        <f t="shared" si="4"/>
        <v>2015</v>
      </c>
    </row>
    <row r="67" spans="1:11" ht="13">
      <c r="A67" s="39">
        <f>GewinnDaten!A67</f>
        <v>42123</v>
      </c>
      <c r="B67" s="37">
        <f t="shared" si="10"/>
        <v>4</v>
      </c>
      <c r="C67" s="49">
        <f>SUM(GewinnDaten!E67:G67)</f>
        <v>0</v>
      </c>
      <c r="D67" s="49">
        <f>SUM(GewinnDaten!H67:J67)</f>
        <v>0</v>
      </c>
      <c r="E67" s="40">
        <f t="shared" si="1"/>
        <v>0</v>
      </c>
      <c r="F67" s="58">
        <f t="shared" si="2"/>
        <v>42123</v>
      </c>
      <c r="G67" s="49">
        <f>SUM(C$7:C67)</f>
        <v>-17.3</v>
      </c>
      <c r="H67" s="49">
        <f>SUM(D$7:D67)</f>
        <v>20</v>
      </c>
      <c r="I67" s="40">
        <f t="shared" si="3"/>
        <v>2.6999999999999993</v>
      </c>
      <c r="K67" s="36">
        <f t="shared" si="4"/>
        <v>2015</v>
      </c>
    </row>
    <row r="68" spans="1:11" ht="13">
      <c r="A68" s="39">
        <f>GewinnDaten!A68</f>
        <v>42126</v>
      </c>
      <c r="B68" s="37">
        <f t="shared" si="10"/>
        <v>7</v>
      </c>
      <c r="C68" s="49">
        <f>SUM(GewinnDaten!E68:G68)</f>
        <v>0</v>
      </c>
      <c r="D68" s="49">
        <f>SUM(GewinnDaten!H68:J68)</f>
        <v>0</v>
      </c>
      <c r="E68" s="40">
        <f t="shared" si="1"/>
        <v>0</v>
      </c>
      <c r="F68" s="58">
        <f t="shared" si="2"/>
        <v>42126</v>
      </c>
      <c r="G68" s="49">
        <f>SUM(C$7:C68)</f>
        <v>-17.3</v>
      </c>
      <c r="H68" s="49">
        <f>SUM(D$7:D68)</f>
        <v>20</v>
      </c>
      <c r="I68" s="40">
        <f t="shared" si="3"/>
        <v>2.6999999999999993</v>
      </c>
      <c r="K68" s="36">
        <f t="shared" si="4"/>
        <v>2015</v>
      </c>
    </row>
    <row r="69" spans="1:11" ht="13">
      <c r="A69" s="39">
        <f>GewinnDaten!A69</f>
        <v>42130</v>
      </c>
      <c r="B69" s="37">
        <f t="shared" si="10"/>
        <v>4</v>
      </c>
      <c r="C69" s="49">
        <f>SUM(GewinnDaten!E69:G69)</f>
        <v>0</v>
      </c>
      <c r="D69" s="49">
        <f>SUM(GewinnDaten!H69:J69)</f>
        <v>0</v>
      </c>
      <c r="E69" s="40">
        <f t="shared" si="1"/>
        <v>0</v>
      </c>
      <c r="F69" s="58">
        <f t="shared" si="2"/>
        <v>42130</v>
      </c>
      <c r="G69" s="49">
        <f>SUM(C$7:C69)</f>
        <v>-17.3</v>
      </c>
      <c r="H69" s="49">
        <f>SUM(D$7:D69)</f>
        <v>20</v>
      </c>
      <c r="I69" s="40">
        <f t="shared" si="3"/>
        <v>2.6999999999999993</v>
      </c>
      <c r="K69" s="36">
        <f t="shared" si="4"/>
        <v>2015</v>
      </c>
    </row>
    <row r="70" spans="1:11" ht="13">
      <c r="A70" s="39">
        <f>GewinnDaten!A70</f>
        <v>42133</v>
      </c>
      <c r="B70" s="37">
        <f t="shared" si="10"/>
        <v>7</v>
      </c>
      <c r="C70" s="49">
        <f>SUM(GewinnDaten!E70:G70)</f>
        <v>0</v>
      </c>
      <c r="D70" s="49">
        <f>SUM(GewinnDaten!H70:J70)</f>
        <v>0</v>
      </c>
      <c r="E70" s="40">
        <f t="shared" si="1"/>
        <v>0</v>
      </c>
      <c r="F70" s="58">
        <f t="shared" si="2"/>
        <v>42133</v>
      </c>
      <c r="G70" s="49">
        <f>SUM(C$7:C70)</f>
        <v>-17.3</v>
      </c>
      <c r="H70" s="49">
        <f>SUM(D$7:D70)</f>
        <v>20</v>
      </c>
      <c r="I70" s="40">
        <f t="shared" si="3"/>
        <v>2.6999999999999993</v>
      </c>
      <c r="K70" s="36">
        <f t="shared" si="4"/>
        <v>2015</v>
      </c>
    </row>
    <row r="71" spans="1:11" ht="13">
      <c r="A71" s="39">
        <f>GewinnDaten!A71</f>
        <v>42137</v>
      </c>
      <c r="B71" s="37">
        <f t="shared" si="10"/>
        <v>4</v>
      </c>
      <c r="C71" s="49">
        <f>SUM(GewinnDaten!E71:G71)</f>
        <v>0</v>
      </c>
      <c r="D71" s="49">
        <f>SUM(GewinnDaten!H71:J71)</f>
        <v>0</v>
      </c>
      <c r="E71" s="40">
        <f t="shared" si="1"/>
        <v>0</v>
      </c>
      <c r="F71" s="58">
        <f t="shared" si="2"/>
        <v>42137</v>
      </c>
      <c r="G71" s="49">
        <f>SUM(C$7:C71)</f>
        <v>-17.3</v>
      </c>
      <c r="H71" s="49">
        <f>SUM(D$7:D71)</f>
        <v>20</v>
      </c>
      <c r="I71" s="40">
        <f t="shared" si="3"/>
        <v>2.6999999999999993</v>
      </c>
      <c r="K71" s="36">
        <f t="shared" si="4"/>
        <v>2015</v>
      </c>
    </row>
    <row r="72" spans="1:11" ht="13">
      <c r="A72" s="39">
        <f>GewinnDaten!A72</f>
        <v>42140</v>
      </c>
      <c r="B72" s="37">
        <f t="shared" si="10"/>
        <v>7</v>
      </c>
      <c r="C72" s="49">
        <f>SUM(GewinnDaten!E72:G72)</f>
        <v>0</v>
      </c>
      <c r="D72" s="49">
        <f>SUM(GewinnDaten!H72:J72)</f>
        <v>0</v>
      </c>
      <c r="E72" s="40">
        <f t="shared" ref="E72:E135" si="11">SUM(C72:D72)</f>
        <v>0</v>
      </c>
      <c r="F72" s="58">
        <f t="shared" ref="F72:F135" si="12">A72</f>
        <v>42140</v>
      </c>
      <c r="G72" s="49">
        <f>SUM(C$7:C72)</f>
        <v>-17.3</v>
      </c>
      <c r="H72" s="49">
        <f>SUM(D$7:D72)</f>
        <v>20</v>
      </c>
      <c r="I72" s="40">
        <f t="shared" ref="I72:I135" si="13">SUM(G72:H72)</f>
        <v>2.6999999999999993</v>
      </c>
      <c r="K72" s="36">
        <f t="shared" ref="K72:K135" si="14">YEAR(A72)</f>
        <v>2015</v>
      </c>
    </row>
    <row r="73" spans="1:11" ht="13">
      <c r="A73" s="39">
        <f>GewinnDaten!A73</f>
        <v>42144</v>
      </c>
      <c r="B73" s="37">
        <f t="shared" si="10"/>
        <v>4</v>
      </c>
      <c r="C73" s="49">
        <f>SUM(GewinnDaten!E73:G73)</f>
        <v>0</v>
      </c>
      <c r="D73" s="49">
        <f>SUM(GewinnDaten!H73:J73)</f>
        <v>0</v>
      </c>
      <c r="E73" s="40">
        <f t="shared" si="11"/>
        <v>0</v>
      </c>
      <c r="F73" s="58">
        <f t="shared" si="12"/>
        <v>42144</v>
      </c>
      <c r="G73" s="49">
        <f>SUM(C$7:C73)</f>
        <v>-17.3</v>
      </c>
      <c r="H73" s="49">
        <f>SUM(D$7:D73)</f>
        <v>20</v>
      </c>
      <c r="I73" s="40">
        <f t="shared" si="13"/>
        <v>2.6999999999999993</v>
      </c>
      <c r="K73" s="36">
        <f t="shared" si="14"/>
        <v>2015</v>
      </c>
    </row>
    <row r="74" spans="1:11" ht="13">
      <c r="A74" s="39">
        <f>GewinnDaten!A74</f>
        <v>42147</v>
      </c>
      <c r="B74" s="37">
        <f t="shared" si="10"/>
        <v>7</v>
      </c>
      <c r="C74" s="49">
        <f>SUM(GewinnDaten!E74:G74)</f>
        <v>0</v>
      </c>
      <c r="D74" s="49">
        <f>SUM(GewinnDaten!H74:J74)</f>
        <v>0</v>
      </c>
      <c r="E74" s="40">
        <f t="shared" si="11"/>
        <v>0</v>
      </c>
      <c r="F74" s="58">
        <f t="shared" si="12"/>
        <v>42147</v>
      </c>
      <c r="G74" s="49">
        <f>SUM(C$7:C74)</f>
        <v>-17.3</v>
      </c>
      <c r="H74" s="49">
        <f>SUM(D$7:D74)</f>
        <v>20</v>
      </c>
      <c r="I74" s="40">
        <f t="shared" si="13"/>
        <v>2.6999999999999993</v>
      </c>
      <c r="K74" s="36">
        <f t="shared" si="14"/>
        <v>2015</v>
      </c>
    </row>
    <row r="75" spans="1:11" ht="13">
      <c r="A75" s="39">
        <f>GewinnDaten!A75</f>
        <v>42151</v>
      </c>
      <c r="B75" s="37">
        <f t="shared" si="10"/>
        <v>4</v>
      </c>
      <c r="C75" s="49">
        <f>SUM(GewinnDaten!E75:G75)</f>
        <v>0</v>
      </c>
      <c r="D75" s="49">
        <f>SUM(GewinnDaten!H75:J75)</f>
        <v>0</v>
      </c>
      <c r="E75" s="40">
        <f t="shared" si="11"/>
        <v>0</v>
      </c>
      <c r="F75" s="58">
        <f t="shared" si="12"/>
        <v>42151</v>
      </c>
      <c r="G75" s="49">
        <f>SUM(C$7:C75)</f>
        <v>-17.3</v>
      </c>
      <c r="H75" s="49">
        <f>SUM(D$7:D75)</f>
        <v>20</v>
      </c>
      <c r="I75" s="40">
        <f t="shared" si="13"/>
        <v>2.6999999999999993</v>
      </c>
      <c r="K75" s="36">
        <f t="shared" si="14"/>
        <v>2015</v>
      </c>
    </row>
    <row r="76" spans="1:11" ht="13">
      <c r="A76" s="39">
        <f>GewinnDaten!A76</f>
        <v>42154</v>
      </c>
      <c r="B76" s="37">
        <f t="shared" si="10"/>
        <v>7</v>
      </c>
      <c r="C76" s="49">
        <f>SUM(GewinnDaten!E76:G76)</f>
        <v>0</v>
      </c>
      <c r="D76" s="49">
        <f>SUM(GewinnDaten!H76:J76)</f>
        <v>0</v>
      </c>
      <c r="E76" s="40">
        <f t="shared" si="11"/>
        <v>0</v>
      </c>
      <c r="F76" s="58">
        <f t="shared" si="12"/>
        <v>42154</v>
      </c>
      <c r="G76" s="49">
        <f>SUM(C$7:C76)</f>
        <v>-17.3</v>
      </c>
      <c r="H76" s="49">
        <f>SUM(D$7:D76)</f>
        <v>20</v>
      </c>
      <c r="I76" s="40">
        <f t="shared" si="13"/>
        <v>2.6999999999999993</v>
      </c>
      <c r="K76" s="36">
        <f t="shared" si="14"/>
        <v>2015</v>
      </c>
    </row>
    <row r="77" spans="1:11" ht="13">
      <c r="A77" s="39">
        <f>GewinnDaten!A77</f>
        <v>42158</v>
      </c>
      <c r="B77" s="37">
        <f t="shared" si="10"/>
        <v>4</v>
      </c>
      <c r="C77" s="49">
        <f>SUM(GewinnDaten!E77:G77)</f>
        <v>0</v>
      </c>
      <c r="D77" s="49">
        <f>SUM(GewinnDaten!H77:J77)</f>
        <v>0</v>
      </c>
      <c r="E77" s="40">
        <f t="shared" si="11"/>
        <v>0</v>
      </c>
      <c r="F77" s="58">
        <f t="shared" si="12"/>
        <v>42158</v>
      </c>
      <c r="G77" s="49">
        <f>SUM(C$7:C77)</f>
        <v>-17.3</v>
      </c>
      <c r="H77" s="49">
        <f>SUM(D$7:D77)</f>
        <v>20</v>
      </c>
      <c r="I77" s="40">
        <f t="shared" si="13"/>
        <v>2.6999999999999993</v>
      </c>
      <c r="K77" s="36">
        <f t="shared" si="14"/>
        <v>2015</v>
      </c>
    </row>
    <row r="78" spans="1:11" ht="13">
      <c r="A78" s="39">
        <f>GewinnDaten!A78</f>
        <v>42161</v>
      </c>
      <c r="B78" s="37">
        <f t="shared" si="10"/>
        <v>7</v>
      </c>
      <c r="C78" s="49">
        <f>SUM(GewinnDaten!E78:G78)</f>
        <v>0</v>
      </c>
      <c r="D78" s="49">
        <f>SUM(GewinnDaten!H78:J78)</f>
        <v>0</v>
      </c>
      <c r="E78" s="40">
        <f t="shared" si="11"/>
        <v>0</v>
      </c>
      <c r="F78" s="58">
        <f t="shared" si="12"/>
        <v>42161</v>
      </c>
      <c r="G78" s="49">
        <f>SUM(C$7:C78)</f>
        <v>-17.3</v>
      </c>
      <c r="H78" s="49">
        <f>SUM(D$7:D78)</f>
        <v>20</v>
      </c>
      <c r="I78" s="40">
        <f t="shared" si="13"/>
        <v>2.6999999999999993</v>
      </c>
      <c r="K78" s="36">
        <f t="shared" si="14"/>
        <v>2015</v>
      </c>
    </row>
    <row r="79" spans="1:11" ht="13">
      <c r="A79" s="39">
        <f>GewinnDaten!A79</f>
        <v>42165</v>
      </c>
      <c r="B79" s="37">
        <f t="shared" si="10"/>
        <v>4</v>
      </c>
      <c r="C79" s="49">
        <f>SUM(GewinnDaten!E79:G79)</f>
        <v>0</v>
      </c>
      <c r="D79" s="49">
        <f>SUM(GewinnDaten!H79:J79)</f>
        <v>0</v>
      </c>
      <c r="E79" s="40">
        <f t="shared" si="11"/>
        <v>0</v>
      </c>
      <c r="F79" s="58">
        <f t="shared" si="12"/>
        <v>42165</v>
      </c>
      <c r="G79" s="49">
        <f>SUM(C$7:C79)</f>
        <v>-17.3</v>
      </c>
      <c r="H79" s="49">
        <f>SUM(D$7:D79)</f>
        <v>20</v>
      </c>
      <c r="I79" s="40">
        <f t="shared" si="13"/>
        <v>2.6999999999999993</v>
      </c>
      <c r="K79" s="36">
        <f t="shared" si="14"/>
        <v>2015</v>
      </c>
    </row>
    <row r="80" spans="1:11" ht="13">
      <c r="A80" s="39">
        <f>GewinnDaten!A80</f>
        <v>42168</v>
      </c>
      <c r="B80" s="37">
        <f t="shared" si="10"/>
        <v>7</v>
      </c>
      <c r="C80" s="49">
        <f>SUM(GewinnDaten!E80:G80)</f>
        <v>0</v>
      </c>
      <c r="D80" s="49">
        <f>SUM(GewinnDaten!H80:J80)</f>
        <v>0</v>
      </c>
      <c r="E80" s="40">
        <f t="shared" si="11"/>
        <v>0</v>
      </c>
      <c r="F80" s="58">
        <f t="shared" si="12"/>
        <v>42168</v>
      </c>
      <c r="G80" s="49">
        <f>SUM(C$7:C80)</f>
        <v>-17.3</v>
      </c>
      <c r="H80" s="49">
        <f>SUM(D$7:D80)</f>
        <v>20</v>
      </c>
      <c r="I80" s="40">
        <f t="shared" si="13"/>
        <v>2.6999999999999993</v>
      </c>
      <c r="K80" s="36">
        <f t="shared" si="14"/>
        <v>2015</v>
      </c>
    </row>
    <row r="81" spans="1:11" ht="13">
      <c r="A81" s="39">
        <f>GewinnDaten!A81</f>
        <v>42172</v>
      </c>
      <c r="B81" s="37">
        <f t="shared" si="10"/>
        <v>4</v>
      </c>
      <c r="C81" s="49">
        <f>SUM(GewinnDaten!E81:G81)</f>
        <v>0</v>
      </c>
      <c r="D81" s="49">
        <f>SUM(GewinnDaten!H81:J81)</f>
        <v>0</v>
      </c>
      <c r="E81" s="40">
        <f t="shared" si="11"/>
        <v>0</v>
      </c>
      <c r="F81" s="58">
        <f t="shared" si="12"/>
        <v>42172</v>
      </c>
      <c r="G81" s="49">
        <f>SUM(C$7:C81)</f>
        <v>-17.3</v>
      </c>
      <c r="H81" s="49">
        <f>SUM(D$7:D81)</f>
        <v>20</v>
      </c>
      <c r="I81" s="40">
        <f t="shared" si="13"/>
        <v>2.6999999999999993</v>
      </c>
      <c r="K81" s="36">
        <f t="shared" si="14"/>
        <v>2015</v>
      </c>
    </row>
    <row r="82" spans="1:11" ht="13">
      <c r="A82" s="39">
        <f>GewinnDaten!A82</f>
        <v>42175</v>
      </c>
      <c r="B82" s="37">
        <f t="shared" si="10"/>
        <v>7</v>
      </c>
      <c r="C82" s="49">
        <f>SUM(GewinnDaten!E82:G82)</f>
        <v>0</v>
      </c>
      <c r="D82" s="49">
        <f>SUM(GewinnDaten!H82:J82)</f>
        <v>0</v>
      </c>
      <c r="E82" s="40">
        <f t="shared" si="11"/>
        <v>0</v>
      </c>
      <c r="F82" s="58">
        <f t="shared" si="12"/>
        <v>42175</v>
      </c>
      <c r="G82" s="49">
        <f>SUM(C$7:C82)</f>
        <v>-17.3</v>
      </c>
      <c r="H82" s="49">
        <f>SUM(D$7:D82)</f>
        <v>20</v>
      </c>
      <c r="I82" s="40">
        <f t="shared" si="13"/>
        <v>2.6999999999999993</v>
      </c>
      <c r="K82" s="36">
        <f t="shared" si="14"/>
        <v>2015</v>
      </c>
    </row>
    <row r="83" spans="1:11" ht="13">
      <c r="A83" s="39">
        <f>GewinnDaten!A83</f>
        <v>42179</v>
      </c>
      <c r="B83" s="37">
        <f t="shared" si="10"/>
        <v>4</v>
      </c>
      <c r="C83" s="49">
        <f>SUM(GewinnDaten!E83:G83)</f>
        <v>0</v>
      </c>
      <c r="D83" s="49">
        <f>SUM(GewinnDaten!H83:J83)</f>
        <v>0</v>
      </c>
      <c r="E83" s="40">
        <f t="shared" si="11"/>
        <v>0</v>
      </c>
      <c r="F83" s="58">
        <f t="shared" si="12"/>
        <v>42179</v>
      </c>
      <c r="G83" s="49">
        <f>SUM(C$7:C83)</f>
        <v>-17.3</v>
      </c>
      <c r="H83" s="49">
        <f>SUM(D$7:D83)</f>
        <v>20</v>
      </c>
      <c r="I83" s="40">
        <f t="shared" si="13"/>
        <v>2.6999999999999993</v>
      </c>
      <c r="K83" s="36">
        <f t="shared" si="14"/>
        <v>2015</v>
      </c>
    </row>
    <row r="84" spans="1:11" ht="13">
      <c r="A84" s="39">
        <f>GewinnDaten!A84</f>
        <v>42182</v>
      </c>
      <c r="B84" s="37">
        <f t="shared" si="10"/>
        <v>7</v>
      </c>
      <c r="C84" s="49">
        <f>SUM(GewinnDaten!E84:G84)</f>
        <v>0</v>
      </c>
      <c r="D84" s="49">
        <f>SUM(GewinnDaten!H84:J84)</f>
        <v>0</v>
      </c>
      <c r="E84" s="40">
        <f t="shared" si="11"/>
        <v>0</v>
      </c>
      <c r="F84" s="58">
        <f t="shared" si="12"/>
        <v>42182</v>
      </c>
      <c r="G84" s="49">
        <f>SUM(C$7:C84)</f>
        <v>-17.3</v>
      </c>
      <c r="H84" s="49">
        <f>SUM(D$7:D84)</f>
        <v>20</v>
      </c>
      <c r="I84" s="40">
        <f t="shared" si="13"/>
        <v>2.6999999999999993</v>
      </c>
      <c r="K84" s="36">
        <f t="shared" si="14"/>
        <v>2015</v>
      </c>
    </row>
    <row r="85" spans="1:11" ht="13">
      <c r="A85" s="39">
        <f>GewinnDaten!A85</f>
        <v>42186</v>
      </c>
      <c r="B85" s="37">
        <f t="shared" si="10"/>
        <v>4</v>
      </c>
      <c r="C85" s="49">
        <f>SUM(GewinnDaten!E85:G85)</f>
        <v>0</v>
      </c>
      <c r="D85" s="49">
        <f>SUM(GewinnDaten!H85:J85)</f>
        <v>0</v>
      </c>
      <c r="E85" s="40">
        <f t="shared" si="11"/>
        <v>0</v>
      </c>
      <c r="F85" s="58">
        <f t="shared" si="12"/>
        <v>42186</v>
      </c>
      <c r="G85" s="49">
        <f>SUM(C$7:C85)</f>
        <v>-17.3</v>
      </c>
      <c r="H85" s="49">
        <f>SUM(D$7:D85)</f>
        <v>20</v>
      </c>
      <c r="I85" s="40">
        <f t="shared" si="13"/>
        <v>2.6999999999999993</v>
      </c>
      <c r="K85" s="36">
        <f t="shared" si="14"/>
        <v>2015</v>
      </c>
    </row>
    <row r="86" spans="1:11" ht="13">
      <c r="A86" s="39">
        <f>GewinnDaten!A86</f>
        <v>42189</v>
      </c>
      <c r="B86" s="37">
        <f t="shared" ref="B86:B149" si="15">WEEKDAY(A86)</f>
        <v>7</v>
      </c>
      <c r="C86" s="49">
        <f>SUM(GewinnDaten!E86:G86)</f>
        <v>0</v>
      </c>
      <c r="D86" s="49">
        <f>SUM(GewinnDaten!H86:J86)</f>
        <v>0</v>
      </c>
      <c r="E86" s="40">
        <f t="shared" si="11"/>
        <v>0</v>
      </c>
      <c r="F86" s="58">
        <f t="shared" si="12"/>
        <v>42189</v>
      </c>
      <c r="G86" s="49">
        <f>SUM(C$7:C86)</f>
        <v>-17.3</v>
      </c>
      <c r="H86" s="49">
        <f>SUM(D$7:D86)</f>
        <v>20</v>
      </c>
      <c r="I86" s="40">
        <f t="shared" si="13"/>
        <v>2.6999999999999993</v>
      </c>
      <c r="K86" s="36">
        <f t="shared" si="14"/>
        <v>2015</v>
      </c>
    </row>
    <row r="87" spans="1:11" ht="13">
      <c r="A87" s="39">
        <f>GewinnDaten!A87</f>
        <v>42193</v>
      </c>
      <c r="B87" s="37">
        <f t="shared" si="15"/>
        <v>4</v>
      </c>
      <c r="C87" s="49">
        <f>SUM(GewinnDaten!E87:G87)</f>
        <v>0</v>
      </c>
      <c r="D87" s="49">
        <f>SUM(GewinnDaten!H87:J87)</f>
        <v>0</v>
      </c>
      <c r="E87" s="40">
        <f t="shared" si="11"/>
        <v>0</v>
      </c>
      <c r="F87" s="58">
        <f t="shared" si="12"/>
        <v>42193</v>
      </c>
      <c r="G87" s="49">
        <f>SUM(C$7:C87)</f>
        <v>-17.3</v>
      </c>
      <c r="H87" s="49">
        <f>SUM(D$7:D87)</f>
        <v>20</v>
      </c>
      <c r="I87" s="40">
        <f t="shared" si="13"/>
        <v>2.6999999999999993</v>
      </c>
      <c r="K87" s="36">
        <f t="shared" si="14"/>
        <v>2015</v>
      </c>
    </row>
    <row r="88" spans="1:11" ht="13">
      <c r="A88" s="39">
        <f>GewinnDaten!A88</f>
        <v>42196</v>
      </c>
      <c r="B88" s="37">
        <f t="shared" si="15"/>
        <v>7</v>
      </c>
      <c r="C88" s="49">
        <f>SUM(GewinnDaten!E88:G88)</f>
        <v>0</v>
      </c>
      <c r="D88" s="49">
        <f>SUM(GewinnDaten!H88:J88)</f>
        <v>0</v>
      </c>
      <c r="E88" s="40">
        <f t="shared" si="11"/>
        <v>0</v>
      </c>
      <c r="F88" s="58">
        <f t="shared" si="12"/>
        <v>42196</v>
      </c>
      <c r="G88" s="49">
        <f>SUM(C$7:C88)</f>
        <v>-17.3</v>
      </c>
      <c r="H88" s="49">
        <f>SUM(D$7:D88)</f>
        <v>20</v>
      </c>
      <c r="I88" s="40">
        <f t="shared" si="13"/>
        <v>2.6999999999999993</v>
      </c>
      <c r="K88" s="36">
        <f t="shared" si="14"/>
        <v>2015</v>
      </c>
    </row>
    <row r="89" spans="1:11" ht="13">
      <c r="A89" s="39">
        <f>GewinnDaten!A89</f>
        <v>42200</v>
      </c>
      <c r="B89" s="37">
        <f t="shared" si="15"/>
        <v>4</v>
      </c>
      <c r="C89" s="49">
        <f>SUM(GewinnDaten!E89:G89)</f>
        <v>0</v>
      </c>
      <c r="D89" s="49">
        <f>SUM(GewinnDaten!H89:J89)</f>
        <v>0</v>
      </c>
      <c r="E89" s="40">
        <f t="shared" si="11"/>
        <v>0</v>
      </c>
      <c r="F89" s="58">
        <f t="shared" si="12"/>
        <v>42200</v>
      </c>
      <c r="G89" s="49">
        <f>SUM(C$7:C89)</f>
        <v>-17.3</v>
      </c>
      <c r="H89" s="49">
        <f>SUM(D$7:D89)</f>
        <v>20</v>
      </c>
      <c r="I89" s="40">
        <f t="shared" si="13"/>
        <v>2.6999999999999993</v>
      </c>
      <c r="K89" s="36">
        <f t="shared" si="14"/>
        <v>2015</v>
      </c>
    </row>
    <row r="90" spans="1:11" ht="13">
      <c r="A90" s="39">
        <f>GewinnDaten!A90</f>
        <v>42203</v>
      </c>
      <c r="B90" s="37">
        <f t="shared" si="15"/>
        <v>7</v>
      </c>
      <c r="C90" s="49">
        <f>SUM(GewinnDaten!E90:G90)</f>
        <v>0</v>
      </c>
      <c r="D90" s="49">
        <f>SUM(GewinnDaten!H90:J90)</f>
        <v>0</v>
      </c>
      <c r="E90" s="40">
        <f t="shared" si="11"/>
        <v>0</v>
      </c>
      <c r="F90" s="58">
        <f t="shared" si="12"/>
        <v>42203</v>
      </c>
      <c r="G90" s="49">
        <f>SUM(C$7:C90)</f>
        <v>-17.3</v>
      </c>
      <c r="H90" s="49">
        <f>SUM(D$7:D90)</f>
        <v>20</v>
      </c>
      <c r="I90" s="40">
        <f t="shared" si="13"/>
        <v>2.6999999999999993</v>
      </c>
      <c r="K90" s="36">
        <f t="shared" si="14"/>
        <v>2015</v>
      </c>
    </row>
    <row r="91" spans="1:11" ht="13">
      <c r="A91" s="39">
        <f>GewinnDaten!A91</f>
        <v>42207</v>
      </c>
      <c r="B91" s="37">
        <f t="shared" si="15"/>
        <v>4</v>
      </c>
      <c r="C91" s="49">
        <f>SUM(GewinnDaten!E91:G91)</f>
        <v>0</v>
      </c>
      <c r="D91" s="49">
        <f>SUM(GewinnDaten!H91:J91)</f>
        <v>0</v>
      </c>
      <c r="E91" s="40">
        <f t="shared" si="11"/>
        <v>0</v>
      </c>
      <c r="F91" s="58">
        <f t="shared" si="12"/>
        <v>42207</v>
      </c>
      <c r="G91" s="49">
        <f>SUM(C$7:C91)</f>
        <v>-17.3</v>
      </c>
      <c r="H91" s="49">
        <f>SUM(D$7:D91)</f>
        <v>20</v>
      </c>
      <c r="I91" s="40">
        <f t="shared" si="13"/>
        <v>2.6999999999999993</v>
      </c>
      <c r="K91" s="36">
        <f t="shared" si="14"/>
        <v>2015</v>
      </c>
    </row>
    <row r="92" spans="1:11" ht="13">
      <c r="A92" s="39">
        <f>GewinnDaten!A92</f>
        <v>42210</v>
      </c>
      <c r="B92" s="37">
        <f t="shared" si="15"/>
        <v>7</v>
      </c>
      <c r="C92" s="49">
        <f>SUM(GewinnDaten!E92:G92)</f>
        <v>0</v>
      </c>
      <c r="D92" s="49">
        <f>SUM(GewinnDaten!H92:J92)</f>
        <v>0</v>
      </c>
      <c r="E92" s="40">
        <f t="shared" si="11"/>
        <v>0</v>
      </c>
      <c r="F92" s="58">
        <f t="shared" si="12"/>
        <v>42210</v>
      </c>
      <c r="G92" s="49">
        <f>SUM(C$7:C92)</f>
        <v>-17.3</v>
      </c>
      <c r="H92" s="49">
        <f>SUM(D$7:D92)</f>
        <v>20</v>
      </c>
      <c r="I92" s="40">
        <f t="shared" si="13"/>
        <v>2.6999999999999993</v>
      </c>
      <c r="K92" s="36">
        <f t="shared" si="14"/>
        <v>2015</v>
      </c>
    </row>
    <row r="93" spans="1:11" ht="13">
      <c r="A93" s="39">
        <f>GewinnDaten!A93</f>
        <v>42214</v>
      </c>
      <c r="B93" s="37">
        <f t="shared" si="15"/>
        <v>4</v>
      </c>
      <c r="C93" s="49">
        <f>SUM(GewinnDaten!E93:G93)</f>
        <v>0</v>
      </c>
      <c r="D93" s="49">
        <f>SUM(GewinnDaten!H93:J93)</f>
        <v>0</v>
      </c>
      <c r="E93" s="40">
        <f t="shared" si="11"/>
        <v>0</v>
      </c>
      <c r="F93" s="58">
        <f t="shared" si="12"/>
        <v>42214</v>
      </c>
      <c r="G93" s="49">
        <f>SUM(C$7:C93)</f>
        <v>-17.3</v>
      </c>
      <c r="H93" s="49">
        <f>SUM(D$7:D93)</f>
        <v>20</v>
      </c>
      <c r="I93" s="40">
        <f t="shared" si="13"/>
        <v>2.6999999999999993</v>
      </c>
      <c r="K93" s="36">
        <f t="shared" si="14"/>
        <v>2015</v>
      </c>
    </row>
    <row r="94" spans="1:11" ht="13">
      <c r="A94" s="39">
        <f>GewinnDaten!A94</f>
        <v>42217</v>
      </c>
      <c r="B94" s="37">
        <f t="shared" si="15"/>
        <v>7</v>
      </c>
      <c r="C94" s="49">
        <f>SUM(GewinnDaten!E94:G94)</f>
        <v>0</v>
      </c>
      <c r="D94" s="49">
        <f>SUM(GewinnDaten!H94:J94)</f>
        <v>0</v>
      </c>
      <c r="E94" s="40">
        <f t="shared" si="11"/>
        <v>0</v>
      </c>
      <c r="F94" s="58">
        <f t="shared" si="12"/>
        <v>42217</v>
      </c>
      <c r="G94" s="49">
        <f>SUM(C$7:C94)</f>
        <v>-17.3</v>
      </c>
      <c r="H94" s="49">
        <f>SUM(D$7:D94)</f>
        <v>20</v>
      </c>
      <c r="I94" s="40">
        <f t="shared" si="13"/>
        <v>2.6999999999999993</v>
      </c>
      <c r="K94" s="36">
        <f t="shared" si="14"/>
        <v>2015</v>
      </c>
    </row>
    <row r="95" spans="1:11" ht="13">
      <c r="A95" s="39">
        <f>GewinnDaten!A95</f>
        <v>42221</v>
      </c>
      <c r="B95" s="37">
        <f t="shared" si="15"/>
        <v>4</v>
      </c>
      <c r="C95" s="49">
        <f>SUM(GewinnDaten!E95:G95)</f>
        <v>0</v>
      </c>
      <c r="D95" s="49">
        <f>SUM(GewinnDaten!H95:J95)</f>
        <v>0</v>
      </c>
      <c r="E95" s="40">
        <f t="shared" si="11"/>
        <v>0</v>
      </c>
      <c r="F95" s="58">
        <f t="shared" si="12"/>
        <v>42221</v>
      </c>
      <c r="G95" s="49">
        <f>SUM(C$7:C95)</f>
        <v>-17.3</v>
      </c>
      <c r="H95" s="49">
        <f>SUM(D$7:D95)</f>
        <v>20</v>
      </c>
      <c r="I95" s="40">
        <f t="shared" si="13"/>
        <v>2.6999999999999993</v>
      </c>
      <c r="K95" s="36">
        <f t="shared" si="14"/>
        <v>2015</v>
      </c>
    </row>
    <row r="96" spans="1:11" ht="13">
      <c r="A96" s="39">
        <f>GewinnDaten!A96</f>
        <v>42224</v>
      </c>
      <c r="B96" s="37">
        <f t="shared" si="15"/>
        <v>7</v>
      </c>
      <c r="C96" s="49">
        <f>SUM(GewinnDaten!E96:G96)</f>
        <v>0</v>
      </c>
      <c r="D96" s="49">
        <f>SUM(GewinnDaten!H96:J96)</f>
        <v>0</v>
      </c>
      <c r="E96" s="40">
        <f t="shared" si="11"/>
        <v>0</v>
      </c>
      <c r="F96" s="58">
        <f t="shared" si="12"/>
        <v>42224</v>
      </c>
      <c r="G96" s="49">
        <f>SUM(C$7:C96)</f>
        <v>-17.3</v>
      </c>
      <c r="H96" s="49">
        <f>SUM(D$7:D96)</f>
        <v>20</v>
      </c>
      <c r="I96" s="40">
        <f t="shared" si="13"/>
        <v>2.6999999999999993</v>
      </c>
      <c r="K96" s="36">
        <f t="shared" si="14"/>
        <v>2015</v>
      </c>
    </row>
    <row r="97" spans="1:11" ht="13">
      <c r="A97" s="39">
        <f>GewinnDaten!A97</f>
        <v>42228</v>
      </c>
      <c r="B97" s="37">
        <f t="shared" si="15"/>
        <v>4</v>
      </c>
      <c r="C97" s="49">
        <f>SUM(GewinnDaten!E97:G97)</f>
        <v>0</v>
      </c>
      <c r="D97" s="49">
        <f>SUM(GewinnDaten!H97:J97)</f>
        <v>0</v>
      </c>
      <c r="E97" s="40">
        <f t="shared" si="11"/>
        <v>0</v>
      </c>
      <c r="F97" s="58">
        <f t="shared" si="12"/>
        <v>42228</v>
      </c>
      <c r="G97" s="49">
        <f>SUM(C$7:C97)</f>
        <v>-17.3</v>
      </c>
      <c r="H97" s="49">
        <f>SUM(D$7:D97)</f>
        <v>20</v>
      </c>
      <c r="I97" s="40">
        <f t="shared" si="13"/>
        <v>2.6999999999999993</v>
      </c>
      <c r="K97" s="36">
        <f t="shared" si="14"/>
        <v>2015</v>
      </c>
    </row>
    <row r="98" spans="1:11" ht="13">
      <c r="A98" s="39">
        <f>GewinnDaten!A98</f>
        <v>42231</v>
      </c>
      <c r="B98" s="37">
        <f t="shared" si="15"/>
        <v>7</v>
      </c>
      <c r="C98" s="49">
        <f>SUM(GewinnDaten!E98:G98)</f>
        <v>0</v>
      </c>
      <c r="D98" s="49">
        <f>SUM(GewinnDaten!H98:J98)</f>
        <v>0</v>
      </c>
      <c r="E98" s="40">
        <f t="shared" si="11"/>
        <v>0</v>
      </c>
      <c r="F98" s="58">
        <f t="shared" si="12"/>
        <v>42231</v>
      </c>
      <c r="G98" s="49">
        <f>SUM(C$7:C98)</f>
        <v>-17.3</v>
      </c>
      <c r="H98" s="49">
        <f>SUM(D$7:D98)</f>
        <v>20</v>
      </c>
      <c r="I98" s="40">
        <f t="shared" si="13"/>
        <v>2.6999999999999993</v>
      </c>
      <c r="K98" s="36">
        <f t="shared" si="14"/>
        <v>2015</v>
      </c>
    </row>
    <row r="99" spans="1:11" ht="13">
      <c r="A99" s="39">
        <f>GewinnDaten!A99</f>
        <v>42235</v>
      </c>
      <c r="B99" s="37">
        <f t="shared" si="15"/>
        <v>4</v>
      </c>
      <c r="C99" s="49">
        <f>SUM(GewinnDaten!E99:G99)</f>
        <v>0</v>
      </c>
      <c r="D99" s="49">
        <f>SUM(GewinnDaten!H99:J99)</f>
        <v>0</v>
      </c>
      <c r="E99" s="40">
        <f t="shared" si="11"/>
        <v>0</v>
      </c>
      <c r="F99" s="58">
        <f t="shared" si="12"/>
        <v>42235</v>
      </c>
      <c r="G99" s="49">
        <f>SUM(C$7:C99)</f>
        <v>-17.3</v>
      </c>
      <c r="H99" s="49">
        <f>SUM(D$7:D99)</f>
        <v>20</v>
      </c>
      <c r="I99" s="40">
        <f t="shared" si="13"/>
        <v>2.6999999999999993</v>
      </c>
      <c r="K99" s="36">
        <f t="shared" si="14"/>
        <v>2015</v>
      </c>
    </row>
    <row r="100" spans="1:11" ht="13">
      <c r="A100" s="39">
        <f>GewinnDaten!A100</f>
        <v>42238</v>
      </c>
      <c r="B100" s="37">
        <f t="shared" si="15"/>
        <v>7</v>
      </c>
      <c r="C100" s="49">
        <f>SUM(GewinnDaten!E100:G100)</f>
        <v>0</v>
      </c>
      <c r="D100" s="49">
        <f>SUM(GewinnDaten!H100:J100)</f>
        <v>0</v>
      </c>
      <c r="E100" s="40">
        <f t="shared" si="11"/>
        <v>0</v>
      </c>
      <c r="F100" s="58">
        <f t="shared" si="12"/>
        <v>42238</v>
      </c>
      <c r="G100" s="49">
        <f>SUM(C$7:C100)</f>
        <v>-17.3</v>
      </c>
      <c r="H100" s="49">
        <f>SUM(D$7:D100)</f>
        <v>20</v>
      </c>
      <c r="I100" s="40">
        <f t="shared" si="13"/>
        <v>2.6999999999999993</v>
      </c>
      <c r="K100" s="36">
        <f t="shared" si="14"/>
        <v>2015</v>
      </c>
    </row>
    <row r="101" spans="1:11" ht="13">
      <c r="A101" s="39">
        <f>GewinnDaten!A101</f>
        <v>42242</v>
      </c>
      <c r="B101" s="37">
        <f t="shared" si="15"/>
        <v>4</v>
      </c>
      <c r="C101" s="49">
        <f>SUM(GewinnDaten!E101:G101)</f>
        <v>0</v>
      </c>
      <c r="D101" s="49">
        <f>SUM(GewinnDaten!H101:J101)</f>
        <v>0</v>
      </c>
      <c r="E101" s="40">
        <f t="shared" si="11"/>
        <v>0</v>
      </c>
      <c r="F101" s="58">
        <f t="shared" si="12"/>
        <v>42242</v>
      </c>
      <c r="G101" s="49">
        <f>SUM(C$7:C101)</f>
        <v>-17.3</v>
      </c>
      <c r="H101" s="49">
        <f>SUM(D$7:D101)</f>
        <v>20</v>
      </c>
      <c r="I101" s="40">
        <f t="shared" si="13"/>
        <v>2.6999999999999993</v>
      </c>
      <c r="K101" s="36">
        <f t="shared" si="14"/>
        <v>2015</v>
      </c>
    </row>
    <row r="102" spans="1:11" ht="13">
      <c r="A102" s="39">
        <f>GewinnDaten!A102</f>
        <v>42245</v>
      </c>
      <c r="B102" s="37">
        <f t="shared" si="15"/>
        <v>7</v>
      </c>
      <c r="C102" s="49">
        <f>SUM(GewinnDaten!E102:G102)</f>
        <v>0</v>
      </c>
      <c r="D102" s="49">
        <f>SUM(GewinnDaten!H102:J102)</f>
        <v>0</v>
      </c>
      <c r="E102" s="40">
        <f t="shared" si="11"/>
        <v>0</v>
      </c>
      <c r="F102" s="58">
        <f t="shared" si="12"/>
        <v>42245</v>
      </c>
      <c r="G102" s="49">
        <f>SUM(C$7:C102)</f>
        <v>-17.3</v>
      </c>
      <c r="H102" s="49">
        <f>SUM(D$7:D102)</f>
        <v>20</v>
      </c>
      <c r="I102" s="40">
        <f t="shared" si="13"/>
        <v>2.6999999999999993</v>
      </c>
      <c r="K102" s="36">
        <f t="shared" si="14"/>
        <v>2015</v>
      </c>
    </row>
    <row r="103" spans="1:11" ht="13">
      <c r="A103" s="39">
        <f>GewinnDaten!A103</f>
        <v>42249</v>
      </c>
      <c r="B103" s="37">
        <f t="shared" si="15"/>
        <v>4</v>
      </c>
      <c r="C103" s="49">
        <f>SUM(GewinnDaten!E103:G103)</f>
        <v>0</v>
      </c>
      <c r="D103" s="49">
        <f>SUM(GewinnDaten!H103:J103)</f>
        <v>0</v>
      </c>
      <c r="E103" s="40">
        <f t="shared" si="11"/>
        <v>0</v>
      </c>
      <c r="F103" s="58">
        <f t="shared" si="12"/>
        <v>42249</v>
      </c>
      <c r="G103" s="49">
        <f>SUM(C$7:C103)</f>
        <v>-17.3</v>
      </c>
      <c r="H103" s="49">
        <f>SUM(D$7:D103)</f>
        <v>20</v>
      </c>
      <c r="I103" s="40">
        <f t="shared" si="13"/>
        <v>2.6999999999999993</v>
      </c>
      <c r="K103" s="36">
        <f t="shared" si="14"/>
        <v>2015</v>
      </c>
    </row>
    <row r="104" spans="1:11" ht="13">
      <c r="A104" s="39">
        <f>GewinnDaten!A104</f>
        <v>42252</v>
      </c>
      <c r="B104" s="37">
        <f t="shared" si="15"/>
        <v>7</v>
      </c>
      <c r="C104" s="49">
        <f>SUM(GewinnDaten!E104:G104)</f>
        <v>0</v>
      </c>
      <c r="D104" s="49">
        <f>SUM(GewinnDaten!H104:J104)</f>
        <v>0</v>
      </c>
      <c r="E104" s="40">
        <f t="shared" si="11"/>
        <v>0</v>
      </c>
      <c r="F104" s="58">
        <f t="shared" si="12"/>
        <v>42252</v>
      </c>
      <c r="G104" s="49">
        <f>SUM(C$7:C104)</f>
        <v>-17.3</v>
      </c>
      <c r="H104" s="49">
        <f>SUM(D$7:D104)</f>
        <v>20</v>
      </c>
      <c r="I104" s="40">
        <f t="shared" si="13"/>
        <v>2.6999999999999993</v>
      </c>
      <c r="K104" s="36">
        <f t="shared" si="14"/>
        <v>2015</v>
      </c>
    </row>
    <row r="105" spans="1:11" ht="13">
      <c r="A105" s="39">
        <f>GewinnDaten!A105</f>
        <v>42256</v>
      </c>
      <c r="B105" s="37">
        <f t="shared" si="15"/>
        <v>4</v>
      </c>
      <c r="C105" s="49">
        <f>SUM(GewinnDaten!E105:G105)</f>
        <v>0</v>
      </c>
      <c r="D105" s="49">
        <f>SUM(GewinnDaten!H105:J105)</f>
        <v>0</v>
      </c>
      <c r="E105" s="40">
        <f t="shared" si="11"/>
        <v>0</v>
      </c>
      <c r="F105" s="58">
        <f t="shared" si="12"/>
        <v>42256</v>
      </c>
      <c r="G105" s="49">
        <f>SUM(C$7:C105)</f>
        <v>-17.3</v>
      </c>
      <c r="H105" s="49">
        <f>SUM(D$7:D105)</f>
        <v>20</v>
      </c>
      <c r="I105" s="40">
        <f t="shared" si="13"/>
        <v>2.6999999999999993</v>
      </c>
      <c r="K105" s="36">
        <f t="shared" si="14"/>
        <v>2015</v>
      </c>
    </row>
    <row r="106" spans="1:11" ht="13">
      <c r="A106" s="39">
        <f>GewinnDaten!A106</f>
        <v>42259</v>
      </c>
      <c r="B106" s="37">
        <f t="shared" si="15"/>
        <v>7</v>
      </c>
      <c r="C106" s="49">
        <f>SUM(GewinnDaten!E106:G106)</f>
        <v>0</v>
      </c>
      <c r="D106" s="49">
        <f>SUM(GewinnDaten!H106:J106)</f>
        <v>0</v>
      </c>
      <c r="E106" s="40">
        <f t="shared" si="11"/>
        <v>0</v>
      </c>
      <c r="F106" s="58">
        <f t="shared" si="12"/>
        <v>42259</v>
      </c>
      <c r="G106" s="49">
        <f>SUM(C$7:C106)</f>
        <v>-17.3</v>
      </c>
      <c r="H106" s="49">
        <f>SUM(D$7:D106)</f>
        <v>20</v>
      </c>
      <c r="I106" s="40">
        <f t="shared" si="13"/>
        <v>2.6999999999999993</v>
      </c>
      <c r="K106" s="36">
        <f t="shared" si="14"/>
        <v>2015</v>
      </c>
    </row>
    <row r="107" spans="1:11" ht="13">
      <c r="A107" s="39">
        <f>GewinnDaten!A107</f>
        <v>42263</v>
      </c>
      <c r="B107" s="37">
        <f t="shared" si="15"/>
        <v>4</v>
      </c>
      <c r="C107" s="49">
        <f>SUM(GewinnDaten!E107:G107)</f>
        <v>0</v>
      </c>
      <c r="D107" s="49">
        <f>SUM(GewinnDaten!H107:J107)</f>
        <v>0</v>
      </c>
      <c r="E107" s="40">
        <f t="shared" si="11"/>
        <v>0</v>
      </c>
      <c r="F107" s="58">
        <f t="shared" si="12"/>
        <v>42263</v>
      </c>
      <c r="G107" s="49">
        <f>SUM(C$7:C107)</f>
        <v>-17.3</v>
      </c>
      <c r="H107" s="49">
        <f>SUM(D$7:D107)</f>
        <v>20</v>
      </c>
      <c r="I107" s="40">
        <f t="shared" si="13"/>
        <v>2.6999999999999993</v>
      </c>
      <c r="K107" s="36">
        <f t="shared" si="14"/>
        <v>2015</v>
      </c>
    </row>
    <row r="108" spans="1:11" ht="13">
      <c r="A108" s="39">
        <f>GewinnDaten!A108</f>
        <v>42266</v>
      </c>
      <c r="B108" s="37">
        <f t="shared" si="15"/>
        <v>7</v>
      </c>
      <c r="C108" s="49">
        <f>SUM(GewinnDaten!E108:G108)</f>
        <v>0</v>
      </c>
      <c r="D108" s="49">
        <f>SUM(GewinnDaten!H108:J108)</f>
        <v>0</v>
      </c>
      <c r="E108" s="40">
        <f t="shared" si="11"/>
        <v>0</v>
      </c>
      <c r="F108" s="58">
        <f t="shared" si="12"/>
        <v>42266</v>
      </c>
      <c r="G108" s="49">
        <f>SUM(C$7:C108)</f>
        <v>-17.3</v>
      </c>
      <c r="H108" s="49">
        <f>SUM(D$7:D108)</f>
        <v>20</v>
      </c>
      <c r="I108" s="40">
        <f t="shared" si="13"/>
        <v>2.6999999999999993</v>
      </c>
      <c r="K108" s="36">
        <f t="shared" si="14"/>
        <v>2015</v>
      </c>
    </row>
    <row r="109" spans="1:11" ht="13">
      <c r="A109" s="39">
        <f>GewinnDaten!A109</f>
        <v>42270</v>
      </c>
      <c r="B109" s="37">
        <f t="shared" si="15"/>
        <v>4</v>
      </c>
      <c r="C109" s="49">
        <f>SUM(GewinnDaten!E109:G109)</f>
        <v>0</v>
      </c>
      <c r="D109" s="49">
        <f>SUM(GewinnDaten!H109:J109)</f>
        <v>0</v>
      </c>
      <c r="E109" s="40">
        <f t="shared" si="11"/>
        <v>0</v>
      </c>
      <c r="F109" s="58">
        <f t="shared" si="12"/>
        <v>42270</v>
      </c>
      <c r="G109" s="49">
        <f>SUM(C$7:C109)</f>
        <v>-17.3</v>
      </c>
      <c r="H109" s="49">
        <f>SUM(D$7:D109)</f>
        <v>20</v>
      </c>
      <c r="I109" s="40">
        <f t="shared" si="13"/>
        <v>2.6999999999999993</v>
      </c>
      <c r="K109" s="36">
        <f t="shared" si="14"/>
        <v>2015</v>
      </c>
    </row>
    <row r="110" spans="1:11" ht="13">
      <c r="A110" s="39">
        <f>GewinnDaten!A110</f>
        <v>42273</v>
      </c>
      <c r="B110" s="37">
        <f t="shared" si="15"/>
        <v>7</v>
      </c>
      <c r="C110" s="49">
        <f>SUM(GewinnDaten!E110:G110)</f>
        <v>0</v>
      </c>
      <c r="D110" s="49">
        <f>SUM(GewinnDaten!H110:J110)</f>
        <v>0</v>
      </c>
      <c r="E110" s="40">
        <f t="shared" si="11"/>
        <v>0</v>
      </c>
      <c r="F110" s="58">
        <f t="shared" si="12"/>
        <v>42273</v>
      </c>
      <c r="G110" s="49">
        <f>SUM(C$7:C110)</f>
        <v>-17.3</v>
      </c>
      <c r="H110" s="49">
        <f>SUM(D$7:D110)</f>
        <v>20</v>
      </c>
      <c r="I110" s="40">
        <f t="shared" si="13"/>
        <v>2.6999999999999993</v>
      </c>
      <c r="K110" s="36">
        <f t="shared" si="14"/>
        <v>2015</v>
      </c>
    </row>
    <row r="111" spans="1:11" ht="13">
      <c r="A111" s="39">
        <f>GewinnDaten!A111</f>
        <v>42277</v>
      </c>
      <c r="B111" s="37">
        <f t="shared" si="15"/>
        <v>4</v>
      </c>
      <c r="C111" s="49">
        <f>SUM(GewinnDaten!E111:G111)</f>
        <v>0</v>
      </c>
      <c r="D111" s="49">
        <f>SUM(GewinnDaten!H111:J111)</f>
        <v>0</v>
      </c>
      <c r="E111" s="40">
        <f t="shared" si="11"/>
        <v>0</v>
      </c>
      <c r="F111" s="58">
        <f t="shared" si="12"/>
        <v>42277</v>
      </c>
      <c r="G111" s="49">
        <f>SUM(C$7:C111)</f>
        <v>-17.3</v>
      </c>
      <c r="H111" s="49">
        <f>SUM(D$7:D111)</f>
        <v>20</v>
      </c>
      <c r="I111" s="40">
        <f t="shared" si="13"/>
        <v>2.6999999999999993</v>
      </c>
      <c r="K111" s="36">
        <f t="shared" si="14"/>
        <v>2015</v>
      </c>
    </row>
    <row r="112" spans="1:11" ht="13">
      <c r="A112" s="39">
        <f>GewinnDaten!A112</f>
        <v>42280</v>
      </c>
      <c r="B112" s="37">
        <f t="shared" si="15"/>
        <v>7</v>
      </c>
      <c r="C112" s="49">
        <f>SUM(GewinnDaten!E112:G112)</f>
        <v>0</v>
      </c>
      <c r="D112" s="49">
        <f>SUM(GewinnDaten!H112:J112)</f>
        <v>0</v>
      </c>
      <c r="E112" s="40">
        <f t="shared" si="11"/>
        <v>0</v>
      </c>
      <c r="F112" s="58">
        <f t="shared" si="12"/>
        <v>42280</v>
      </c>
      <c r="G112" s="49">
        <f>SUM(C$7:C112)</f>
        <v>-17.3</v>
      </c>
      <c r="H112" s="49">
        <f>SUM(D$7:D112)</f>
        <v>20</v>
      </c>
      <c r="I112" s="40">
        <f t="shared" si="13"/>
        <v>2.6999999999999993</v>
      </c>
      <c r="K112" s="36">
        <f t="shared" si="14"/>
        <v>2015</v>
      </c>
    </row>
    <row r="113" spans="1:11" ht="13">
      <c r="A113" s="39">
        <f>GewinnDaten!A113</f>
        <v>42284</v>
      </c>
      <c r="B113" s="37">
        <f t="shared" si="15"/>
        <v>4</v>
      </c>
      <c r="C113" s="49">
        <f>SUM(GewinnDaten!E113:G113)</f>
        <v>0</v>
      </c>
      <c r="D113" s="49">
        <f>SUM(GewinnDaten!H113:J113)</f>
        <v>0</v>
      </c>
      <c r="E113" s="40">
        <f t="shared" si="11"/>
        <v>0</v>
      </c>
      <c r="F113" s="58">
        <f t="shared" si="12"/>
        <v>42284</v>
      </c>
      <c r="G113" s="49">
        <f>SUM(C$7:C113)</f>
        <v>-17.3</v>
      </c>
      <c r="H113" s="49">
        <f>SUM(D$7:D113)</f>
        <v>20</v>
      </c>
      <c r="I113" s="40">
        <f t="shared" si="13"/>
        <v>2.6999999999999993</v>
      </c>
      <c r="K113" s="36">
        <f t="shared" si="14"/>
        <v>2015</v>
      </c>
    </row>
    <row r="114" spans="1:11" ht="13">
      <c r="A114" s="39">
        <f>GewinnDaten!A114</f>
        <v>42287</v>
      </c>
      <c r="B114" s="37">
        <f t="shared" si="15"/>
        <v>7</v>
      </c>
      <c r="C114" s="49">
        <f>SUM(GewinnDaten!E114:G114)</f>
        <v>0</v>
      </c>
      <c r="D114" s="49">
        <f>SUM(GewinnDaten!H114:J114)</f>
        <v>0</v>
      </c>
      <c r="E114" s="40">
        <f t="shared" si="11"/>
        <v>0</v>
      </c>
      <c r="F114" s="58">
        <f t="shared" si="12"/>
        <v>42287</v>
      </c>
      <c r="G114" s="49">
        <f>SUM(C$7:C114)</f>
        <v>-17.3</v>
      </c>
      <c r="H114" s="49">
        <f>SUM(D$7:D114)</f>
        <v>20</v>
      </c>
      <c r="I114" s="40">
        <f t="shared" si="13"/>
        <v>2.6999999999999993</v>
      </c>
      <c r="K114" s="36">
        <f t="shared" si="14"/>
        <v>2015</v>
      </c>
    </row>
    <row r="115" spans="1:11" ht="13">
      <c r="A115" s="39">
        <f>GewinnDaten!A115</f>
        <v>42291</v>
      </c>
      <c r="B115" s="37">
        <f t="shared" si="15"/>
        <v>4</v>
      </c>
      <c r="C115" s="49">
        <f>SUM(GewinnDaten!E115:G115)</f>
        <v>0</v>
      </c>
      <c r="D115" s="49">
        <f>SUM(GewinnDaten!H115:J115)</f>
        <v>0</v>
      </c>
      <c r="E115" s="40">
        <f t="shared" si="11"/>
        <v>0</v>
      </c>
      <c r="F115" s="58">
        <f t="shared" si="12"/>
        <v>42291</v>
      </c>
      <c r="G115" s="49">
        <f>SUM(C$7:C115)</f>
        <v>-17.3</v>
      </c>
      <c r="H115" s="49">
        <f>SUM(D$7:D115)</f>
        <v>20</v>
      </c>
      <c r="I115" s="40">
        <f t="shared" si="13"/>
        <v>2.6999999999999993</v>
      </c>
      <c r="K115" s="36">
        <f t="shared" si="14"/>
        <v>2015</v>
      </c>
    </row>
    <row r="116" spans="1:11" ht="13">
      <c r="A116" s="39">
        <f>GewinnDaten!A116</f>
        <v>42294</v>
      </c>
      <c r="B116" s="37">
        <f t="shared" si="15"/>
        <v>7</v>
      </c>
      <c r="C116" s="49">
        <f>SUM(GewinnDaten!E116:G116)</f>
        <v>0</v>
      </c>
      <c r="D116" s="49">
        <f>SUM(GewinnDaten!H116:J116)</f>
        <v>0</v>
      </c>
      <c r="E116" s="40">
        <f t="shared" si="11"/>
        <v>0</v>
      </c>
      <c r="F116" s="58">
        <f t="shared" si="12"/>
        <v>42294</v>
      </c>
      <c r="G116" s="49">
        <f>SUM(C$7:C116)</f>
        <v>-17.3</v>
      </c>
      <c r="H116" s="49">
        <f>SUM(D$7:D116)</f>
        <v>20</v>
      </c>
      <c r="I116" s="40">
        <f t="shared" si="13"/>
        <v>2.6999999999999993</v>
      </c>
      <c r="K116" s="36">
        <f t="shared" si="14"/>
        <v>2015</v>
      </c>
    </row>
    <row r="117" spans="1:11" ht="13">
      <c r="A117" s="39">
        <f>GewinnDaten!A117</f>
        <v>42298</v>
      </c>
      <c r="B117" s="37">
        <f t="shared" si="15"/>
        <v>4</v>
      </c>
      <c r="C117" s="49">
        <f>SUM(GewinnDaten!E117:G117)</f>
        <v>0</v>
      </c>
      <c r="D117" s="49">
        <f>SUM(GewinnDaten!H117:J117)</f>
        <v>0</v>
      </c>
      <c r="E117" s="40">
        <f t="shared" si="11"/>
        <v>0</v>
      </c>
      <c r="F117" s="58">
        <f t="shared" si="12"/>
        <v>42298</v>
      </c>
      <c r="G117" s="49">
        <f>SUM(C$7:C117)</f>
        <v>-17.3</v>
      </c>
      <c r="H117" s="49">
        <f>SUM(D$7:D117)</f>
        <v>20</v>
      </c>
      <c r="I117" s="40">
        <f t="shared" si="13"/>
        <v>2.6999999999999993</v>
      </c>
      <c r="K117" s="36">
        <f t="shared" si="14"/>
        <v>2015</v>
      </c>
    </row>
    <row r="118" spans="1:11" ht="13">
      <c r="A118" s="39">
        <f>GewinnDaten!A118</f>
        <v>42301</v>
      </c>
      <c r="B118" s="37">
        <f t="shared" si="15"/>
        <v>7</v>
      </c>
      <c r="C118" s="49">
        <f>SUM(GewinnDaten!E118:G118)</f>
        <v>0</v>
      </c>
      <c r="D118" s="49">
        <f>SUM(GewinnDaten!H118:J118)</f>
        <v>0</v>
      </c>
      <c r="E118" s="40">
        <f t="shared" si="11"/>
        <v>0</v>
      </c>
      <c r="F118" s="58">
        <f t="shared" si="12"/>
        <v>42301</v>
      </c>
      <c r="G118" s="49">
        <f>SUM(C$7:C118)</f>
        <v>-17.3</v>
      </c>
      <c r="H118" s="49">
        <f>SUM(D$7:D118)</f>
        <v>20</v>
      </c>
      <c r="I118" s="40">
        <f t="shared" si="13"/>
        <v>2.6999999999999993</v>
      </c>
      <c r="K118" s="36">
        <f t="shared" si="14"/>
        <v>2015</v>
      </c>
    </row>
    <row r="119" spans="1:11" ht="13">
      <c r="A119" s="39">
        <f>GewinnDaten!A119</f>
        <v>42305</v>
      </c>
      <c r="B119" s="37">
        <f t="shared" si="15"/>
        <v>4</v>
      </c>
      <c r="C119" s="49">
        <f>SUM(GewinnDaten!E119:G119)</f>
        <v>0</v>
      </c>
      <c r="D119" s="49">
        <f>SUM(GewinnDaten!H119:J119)</f>
        <v>0</v>
      </c>
      <c r="E119" s="40">
        <f t="shared" si="11"/>
        <v>0</v>
      </c>
      <c r="F119" s="58">
        <f t="shared" si="12"/>
        <v>42305</v>
      </c>
      <c r="G119" s="49">
        <f>SUM(C$7:C119)</f>
        <v>-17.3</v>
      </c>
      <c r="H119" s="49">
        <f>SUM(D$7:D119)</f>
        <v>20</v>
      </c>
      <c r="I119" s="40">
        <f t="shared" si="13"/>
        <v>2.6999999999999993</v>
      </c>
      <c r="K119" s="36">
        <f t="shared" si="14"/>
        <v>2015</v>
      </c>
    </row>
    <row r="120" spans="1:11" ht="13">
      <c r="A120" s="39">
        <f>GewinnDaten!A120</f>
        <v>42308</v>
      </c>
      <c r="B120" s="37">
        <f t="shared" si="15"/>
        <v>7</v>
      </c>
      <c r="C120" s="49">
        <f>SUM(GewinnDaten!E120:G120)</f>
        <v>0</v>
      </c>
      <c r="D120" s="49">
        <f>SUM(GewinnDaten!H120:J120)</f>
        <v>0</v>
      </c>
      <c r="E120" s="40">
        <f t="shared" si="11"/>
        <v>0</v>
      </c>
      <c r="F120" s="58">
        <f t="shared" si="12"/>
        <v>42308</v>
      </c>
      <c r="G120" s="49">
        <f>SUM(C$7:C120)</f>
        <v>-17.3</v>
      </c>
      <c r="H120" s="49">
        <f>SUM(D$7:D120)</f>
        <v>20</v>
      </c>
      <c r="I120" s="40">
        <f t="shared" si="13"/>
        <v>2.6999999999999993</v>
      </c>
      <c r="K120" s="36">
        <f t="shared" si="14"/>
        <v>2015</v>
      </c>
    </row>
    <row r="121" spans="1:11" ht="13">
      <c r="A121" s="39">
        <f>GewinnDaten!A121</f>
        <v>42312</v>
      </c>
      <c r="B121" s="37">
        <f t="shared" si="15"/>
        <v>4</v>
      </c>
      <c r="C121" s="49">
        <f>SUM(GewinnDaten!E121:G121)</f>
        <v>0</v>
      </c>
      <c r="D121" s="49">
        <f>SUM(GewinnDaten!H121:J121)</f>
        <v>0</v>
      </c>
      <c r="E121" s="40">
        <f t="shared" si="11"/>
        <v>0</v>
      </c>
      <c r="F121" s="58">
        <f t="shared" si="12"/>
        <v>42312</v>
      </c>
      <c r="G121" s="49">
        <f>SUM(C$7:C121)</f>
        <v>-17.3</v>
      </c>
      <c r="H121" s="49">
        <f>SUM(D$7:D121)</f>
        <v>20</v>
      </c>
      <c r="I121" s="40">
        <f t="shared" si="13"/>
        <v>2.6999999999999993</v>
      </c>
      <c r="K121" s="36">
        <f t="shared" si="14"/>
        <v>2015</v>
      </c>
    </row>
    <row r="122" spans="1:11" ht="13">
      <c r="A122" s="39">
        <f>GewinnDaten!A122</f>
        <v>42315</v>
      </c>
      <c r="B122" s="37">
        <f t="shared" si="15"/>
        <v>7</v>
      </c>
      <c r="C122" s="49">
        <f>SUM(GewinnDaten!E122:G122)</f>
        <v>0</v>
      </c>
      <c r="D122" s="49">
        <f>SUM(GewinnDaten!H122:J122)</f>
        <v>0</v>
      </c>
      <c r="E122" s="40">
        <f t="shared" si="11"/>
        <v>0</v>
      </c>
      <c r="F122" s="58">
        <f t="shared" si="12"/>
        <v>42315</v>
      </c>
      <c r="G122" s="49">
        <f>SUM(C$7:C122)</f>
        <v>-17.3</v>
      </c>
      <c r="H122" s="49">
        <f>SUM(D$7:D122)</f>
        <v>20</v>
      </c>
      <c r="I122" s="40">
        <f t="shared" si="13"/>
        <v>2.6999999999999993</v>
      </c>
      <c r="K122" s="36">
        <f t="shared" si="14"/>
        <v>2015</v>
      </c>
    </row>
    <row r="123" spans="1:11" ht="13">
      <c r="A123" s="39">
        <f>GewinnDaten!A123</f>
        <v>42319</v>
      </c>
      <c r="B123" s="37">
        <f t="shared" si="15"/>
        <v>4</v>
      </c>
      <c r="C123" s="49">
        <f>SUM(GewinnDaten!E123:G123)</f>
        <v>0</v>
      </c>
      <c r="D123" s="49">
        <f>SUM(GewinnDaten!H123:J123)</f>
        <v>0</v>
      </c>
      <c r="E123" s="40">
        <f t="shared" si="11"/>
        <v>0</v>
      </c>
      <c r="F123" s="58">
        <f t="shared" si="12"/>
        <v>42319</v>
      </c>
      <c r="G123" s="49">
        <f>SUM(C$7:C123)</f>
        <v>-17.3</v>
      </c>
      <c r="H123" s="49">
        <f>SUM(D$7:D123)</f>
        <v>20</v>
      </c>
      <c r="I123" s="40">
        <f t="shared" si="13"/>
        <v>2.6999999999999993</v>
      </c>
      <c r="K123" s="36">
        <f t="shared" si="14"/>
        <v>2015</v>
      </c>
    </row>
    <row r="124" spans="1:11" ht="13">
      <c r="A124" s="39">
        <f>GewinnDaten!A124</f>
        <v>42322</v>
      </c>
      <c r="B124" s="37">
        <f t="shared" si="15"/>
        <v>7</v>
      </c>
      <c r="C124" s="49">
        <f>SUM(GewinnDaten!E124:G124)</f>
        <v>0</v>
      </c>
      <c r="D124" s="49">
        <f>SUM(GewinnDaten!H124:J124)</f>
        <v>0</v>
      </c>
      <c r="E124" s="40">
        <f t="shared" si="11"/>
        <v>0</v>
      </c>
      <c r="F124" s="58">
        <f t="shared" si="12"/>
        <v>42322</v>
      </c>
      <c r="G124" s="49">
        <f>SUM(C$7:C124)</f>
        <v>-17.3</v>
      </c>
      <c r="H124" s="49">
        <f>SUM(D$7:D124)</f>
        <v>20</v>
      </c>
      <c r="I124" s="40">
        <f t="shared" si="13"/>
        <v>2.6999999999999993</v>
      </c>
      <c r="K124" s="36">
        <f t="shared" si="14"/>
        <v>2015</v>
      </c>
    </row>
    <row r="125" spans="1:11" ht="13">
      <c r="A125" s="39">
        <f>GewinnDaten!A125</f>
        <v>42326</v>
      </c>
      <c r="B125" s="37">
        <f t="shared" si="15"/>
        <v>4</v>
      </c>
      <c r="C125" s="49">
        <f>SUM(GewinnDaten!E125:G125)</f>
        <v>0</v>
      </c>
      <c r="D125" s="49">
        <f>SUM(GewinnDaten!H125:J125)</f>
        <v>0</v>
      </c>
      <c r="E125" s="40">
        <f t="shared" si="11"/>
        <v>0</v>
      </c>
      <c r="F125" s="58">
        <f t="shared" si="12"/>
        <v>42326</v>
      </c>
      <c r="G125" s="49">
        <f>SUM(C$7:C125)</f>
        <v>-17.3</v>
      </c>
      <c r="H125" s="49">
        <f>SUM(D$7:D125)</f>
        <v>20</v>
      </c>
      <c r="I125" s="40">
        <f t="shared" si="13"/>
        <v>2.6999999999999993</v>
      </c>
      <c r="K125" s="36">
        <f t="shared" si="14"/>
        <v>2015</v>
      </c>
    </row>
    <row r="126" spans="1:11" ht="13">
      <c r="A126" s="39">
        <f>GewinnDaten!A126</f>
        <v>42329</v>
      </c>
      <c r="B126" s="37">
        <f t="shared" si="15"/>
        <v>7</v>
      </c>
      <c r="C126" s="49">
        <f>SUM(GewinnDaten!E126:G126)</f>
        <v>0</v>
      </c>
      <c r="D126" s="49">
        <f>SUM(GewinnDaten!H126:J126)</f>
        <v>0</v>
      </c>
      <c r="E126" s="40">
        <f t="shared" si="11"/>
        <v>0</v>
      </c>
      <c r="F126" s="58">
        <f t="shared" si="12"/>
        <v>42329</v>
      </c>
      <c r="G126" s="49">
        <f>SUM(C$7:C126)</f>
        <v>-17.3</v>
      </c>
      <c r="H126" s="49">
        <f>SUM(D$7:D126)</f>
        <v>20</v>
      </c>
      <c r="I126" s="40">
        <f t="shared" si="13"/>
        <v>2.6999999999999993</v>
      </c>
      <c r="K126" s="36">
        <f t="shared" si="14"/>
        <v>2015</v>
      </c>
    </row>
    <row r="127" spans="1:11" ht="13">
      <c r="A127" s="39">
        <f>GewinnDaten!A127</f>
        <v>42333</v>
      </c>
      <c r="B127" s="37">
        <f t="shared" si="15"/>
        <v>4</v>
      </c>
      <c r="C127" s="49">
        <f>SUM(GewinnDaten!E127:G127)</f>
        <v>0</v>
      </c>
      <c r="D127" s="49">
        <f>SUM(GewinnDaten!H127:J127)</f>
        <v>0</v>
      </c>
      <c r="E127" s="40">
        <f t="shared" si="11"/>
        <v>0</v>
      </c>
      <c r="F127" s="58">
        <f t="shared" si="12"/>
        <v>42333</v>
      </c>
      <c r="G127" s="49">
        <f>SUM(C$7:C127)</f>
        <v>-17.3</v>
      </c>
      <c r="H127" s="49">
        <f>SUM(D$7:D127)</f>
        <v>20</v>
      </c>
      <c r="I127" s="40">
        <f t="shared" si="13"/>
        <v>2.6999999999999993</v>
      </c>
      <c r="K127" s="36">
        <f t="shared" si="14"/>
        <v>2015</v>
      </c>
    </row>
    <row r="128" spans="1:11" ht="13">
      <c r="A128" s="39">
        <f>GewinnDaten!A128</f>
        <v>42336</v>
      </c>
      <c r="B128" s="37">
        <f t="shared" si="15"/>
        <v>7</v>
      </c>
      <c r="C128" s="49">
        <f>SUM(GewinnDaten!E128:G128)</f>
        <v>0</v>
      </c>
      <c r="D128" s="49">
        <f>SUM(GewinnDaten!H128:J128)</f>
        <v>0</v>
      </c>
      <c r="E128" s="40">
        <f t="shared" si="11"/>
        <v>0</v>
      </c>
      <c r="F128" s="58">
        <f t="shared" si="12"/>
        <v>42336</v>
      </c>
      <c r="G128" s="49">
        <f>SUM(C$7:C128)</f>
        <v>-17.3</v>
      </c>
      <c r="H128" s="49">
        <f>SUM(D$7:D128)</f>
        <v>20</v>
      </c>
      <c r="I128" s="40">
        <f t="shared" si="13"/>
        <v>2.6999999999999993</v>
      </c>
      <c r="K128" s="36">
        <f t="shared" si="14"/>
        <v>2015</v>
      </c>
    </row>
    <row r="129" spans="1:11" ht="13">
      <c r="A129" s="39">
        <f>GewinnDaten!A129</f>
        <v>42340</v>
      </c>
      <c r="B129" s="37">
        <f t="shared" si="15"/>
        <v>4</v>
      </c>
      <c r="C129" s="49">
        <f>SUM(GewinnDaten!E129:G129)</f>
        <v>0</v>
      </c>
      <c r="D129" s="49">
        <f>SUM(GewinnDaten!H129:J129)</f>
        <v>0</v>
      </c>
      <c r="E129" s="40">
        <f t="shared" si="11"/>
        <v>0</v>
      </c>
      <c r="F129" s="58">
        <f t="shared" si="12"/>
        <v>42340</v>
      </c>
      <c r="G129" s="49">
        <f>SUM(C$7:C129)</f>
        <v>-17.3</v>
      </c>
      <c r="H129" s="49">
        <f>SUM(D$7:D129)</f>
        <v>20</v>
      </c>
      <c r="I129" s="40">
        <f t="shared" si="13"/>
        <v>2.6999999999999993</v>
      </c>
      <c r="K129" s="36">
        <f t="shared" si="14"/>
        <v>2015</v>
      </c>
    </row>
    <row r="130" spans="1:11" ht="13">
      <c r="A130" s="39">
        <f>GewinnDaten!A130</f>
        <v>42343</v>
      </c>
      <c r="B130" s="37">
        <f t="shared" si="15"/>
        <v>7</v>
      </c>
      <c r="C130" s="49">
        <f>SUM(GewinnDaten!E130:G130)</f>
        <v>0</v>
      </c>
      <c r="D130" s="49">
        <f>SUM(GewinnDaten!H130:J130)</f>
        <v>0</v>
      </c>
      <c r="E130" s="40">
        <f t="shared" si="11"/>
        <v>0</v>
      </c>
      <c r="F130" s="58">
        <f t="shared" si="12"/>
        <v>42343</v>
      </c>
      <c r="G130" s="49">
        <f>SUM(C$7:C130)</f>
        <v>-17.3</v>
      </c>
      <c r="H130" s="49">
        <f>SUM(D$7:D130)</f>
        <v>20</v>
      </c>
      <c r="I130" s="40">
        <f t="shared" si="13"/>
        <v>2.6999999999999993</v>
      </c>
      <c r="K130" s="36">
        <f t="shared" si="14"/>
        <v>2015</v>
      </c>
    </row>
    <row r="131" spans="1:11" ht="13">
      <c r="A131" s="39">
        <f>GewinnDaten!A131</f>
        <v>42347</v>
      </c>
      <c r="B131" s="37">
        <f t="shared" si="15"/>
        <v>4</v>
      </c>
      <c r="C131" s="49">
        <f>SUM(GewinnDaten!E131:G131)</f>
        <v>0</v>
      </c>
      <c r="D131" s="49">
        <f>SUM(GewinnDaten!H131:J131)</f>
        <v>0</v>
      </c>
      <c r="E131" s="40">
        <f t="shared" si="11"/>
        <v>0</v>
      </c>
      <c r="F131" s="58">
        <f t="shared" si="12"/>
        <v>42347</v>
      </c>
      <c r="G131" s="49">
        <f>SUM(C$7:C131)</f>
        <v>-17.3</v>
      </c>
      <c r="H131" s="49">
        <f>SUM(D$7:D131)</f>
        <v>20</v>
      </c>
      <c r="I131" s="40">
        <f t="shared" si="13"/>
        <v>2.6999999999999993</v>
      </c>
      <c r="K131" s="36">
        <f t="shared" si="14"/>
        <v>2015</v>
      </c>
    </row>
    <row r="132" spans="1:11" ht="13">
      <c r="A132" s="39">
        <f>GewinnDaten!A132</f>
        <v>42350</v>
      </c>
      <c r="B132" s="37">
        <f t="shared" si="15"/>
        <v>7</v>
      </c>
      <c r="C132" s="49">
        <f>SUM(GewinnDaten!E132:G132)</f>
        <v>0</v>
      </c>
      <c r="D132" s="49">
        <f>SUM(GewinnDaten!H132:J132)</f>
        <v>0</v>
      </c>
      <c r="E132" s="40">
        <f t="shared" si="11"/>
        <v>0</v>
      </c>
      <c r="F132" s="58">
        <f t="shared" si="12"/>
        <v>42350</v>
      </c>
      <c r="G132" s="49">
        <f>SUM(C$7:C132)</f>
        <v>-17.3</v>
      </c>
      <c r="H132" s="49">
        <f>SUM(D$7:D132)</f>
        <v>20</v>
      </c>
      <c r="I132" s="40">
        <f t="shared" si="13"/>
        <v>2.6999999999999993</v>
      </c>
      <c r="K132" s="36">
        <f t="shared" si="14"/>
        <v>2015</v>
      </c>
    </row>
    <row r="133" spans="1:11" ht="13">
      <c r="A133" s="39">
        <f>GewinnDaten!A133</f>
        <v>42354</v>
      </c>
      <c r="B133" s="37">
        <f t="shared" si="15"/>
        <v>4</v>
      </c>
      <c r="C133" s="49">
        <f>SUM(GewinnDaten!E133:G133)</f>
        <v>0</v>
      </c>
      <c r="D133" s="49">
        <f>SUM(GewinnDaten!H133:J133)</f>
        <v>0</v>
      </c>
      <c r="E133" s="40">
        <f t="shared" si="11"/>
        <v>0</v>
      </c>
      <c r="F133" s="58">
        <f t="shared" si="12"/>
        <v>42354</v>
      </c>
      <c r="G133" s="49">
        <f>SUM(C$7:C133)</f>
        <v>-17.3</v>
      </c>
      <c r="H133" s="49">
        <f>SUM(D$7:D133)</f>
        <v>20</v>
      </c>
      <c r="I133" s="40">
        <f t="shared" si="13"/>
        <v>2.6999999999999993</v>
      </c>
      <c r="K133" s="36">
        <f t="shared" si="14"/>
        <v>2015</v>
      </c>
    </row>
    <row r="134" spans="1:11" ht="13">
      <c r="A134" s="39">
        <f>GewinnDaten!A134</f>
        <v>42357</v>
      </c>
      <c r="B134" s="37">
        <f t="shared" si="15"/>
        <v>7</v>
      </c>
      <c r="C134" s="49">
        <f>SUM(GewinnDaten!E134:G134)</f>
        <v>0</v>
      </c>
      <c r="D134" s="49">
        <f>SUM(GewinnDaten!H134:J134)</f>
        <v>0</v>
      </c>
      <c r="E134" s="40">
        <f t="shared" si="11"/>
        <v>0</v>
      </c>
      <c r="F134" s="58">
        <f t="shared" si="12"/>
        <v>42357</v>
      </c>
      <c r="G134" s="49">
        <f>SUM(C$7:C134)</f>
        <v>-17.3</v>
      </c>
      <c r="H134" s="49">
        <f>SUM(D$7:D134)</f>
        <v>20</v>
      </c>
      <c r="I134" s="40">
        <f t="shared" si="13"/>
        <v>2.6999999999999993</v>
      </c>
      <c r="K134" s="36">
        <f t="shared" si="14"/>
        <v>2015</v>
      </c>
    </row>
    <row r="135" spans="1:11" ht="13">
      <c r="A135" s="39">
        <f>GewinnDaten!A135</f>
        <v>42361</v>
      </c>
      <c r="B135" s="37">
        <f t="shared" si="15"/>
        <v>4</v>
      </c>
      <c r="C135" s="49">
        <f>SUM(GewinnDaten!E135:G135)</f>
        <v>0</v>
      </c>
      <c r="D135" s="49">
        <f>SUM(GewinnDaten!H135:J135)</f>
        <v>0</v>
      </c>
      <c r="E135" s="40">
        <f t="shared" si="11"/>
        <v>0</v>
      </c>
      <c r="F135" s="58">
        <f t="shared" si="12"/>
        <v>42361</v>
      </c>
      <c r="G135" s="49">
        <f>SUM(C$7:C135)</f>
        <v>-17.3</v>
      </c>
      <c r="H135" s="49">
        <f>SUM(D$7:D135)</f>
        <v>20</v>
      </c>
      <c r="I135" s="40">
        <f t="shared" si="13"/>
        <v>2.6999999999999993</v>
      </c>
      <c r="K135" s="36">
        <f t="shared" si="14"/>
        <v>2015</v>
      </c>
    </row>
    <row r="136" spans="1:11" ht="13">
      <c r="A136" s="39">
        <f>GewinnDaten!A136</f>
        <v>42364</v>
      </c>
      <c r="B136" s="37">
        <f t="shared" si="15"/>
        <v>7</v>
      </c>
      <c r="C136" s="49">
        <f>SUM(GewinnDaten!E136:G136)</f>
        <v>0</v>
      </c>
      <c r="D136" s="49">
        <f>SUM(GewinnDaten!H136:J136)</f>
        <v>0</v>
      </c>
      <c r="E136" s="40">
        <f t="shared" ref="E136:E199" si="16">SUM(C136:D136)</f>
        <v>0</v>
      </c>
      <c r="F136" s="58">
        <f t="shared" ref="F136:F199" si="17">A136</f>
        <v>42364</v>
      </c>
      <c r="G136" s="49">
        <f>SUM(C$7:C136)</f>
        <v>-17.3</v>
      </c>
      <c r="H136" s="49">
        <f>SUM(D$7:D136)</f>
        <v>20</v>
      </c>
      <c r="I136" s="40">
        <f t="shared" ref="I136:I199" si="18">SUM(G136:H136)</f>
        <v>2.6999999999999993</v>
      </c>
      <c r="K136" s="36">
        <f t="shared" ref="K136:K199" si="19">YEAR(A136)</f>
        <v>2015</v>
      </c>
    </row>
    <row r="137" spans="1:11" ht="13">
      <c r="A137" s="39">
        <f>GewinnDaten!A137</f>
        <v>42368</v>
      </c>
      <c r="B137" s="37">
        <f t="shared" si="15"/>
        <v>4</v>
      </c>
      <c r="C137" s="49">
        <f>SUM(GewinnDaten!E137:G137)</f>
        <v>0</v>
      </c>
      <c r="D137" s="49">
        <f>SUM(GewinnDaten!H137:J137)</f>
        <v>0</v>
      </c>
      <c r="E137" s="40">
        <f t="shared" si="16"/>
        <v>0</v>
      </c>
      <c r="F137" s="58">
        <f t="shared" si="17"/>
        <v>42368</v>
      </c>
      <c r="G137" s="49">
        <f>SUM(C$7:C137)</f>
        <v>-17.3</v>
      </c>
      <c r="H137" s="49">
        <f>SUM(D$7:D137)</f>
        <v>20</v>
      </c>
      <c r="I137" s="40">
        <f t="shared" si="18"/>
        <v>2.6999999999999993</v>
      </c>
      <c r="K137" s="36">
        <f t="shared" si="19"/>
        <v>2015</v>
      </c>
    </row>
    <row r="138" spans="1:11" ht="13">
      <c r="A138" s="39">
        <f>GewinnDaten!A138</f>
        <v>42371</v>
      </c>
      <c r="B138" s="37">
        <f t="shared" si="15"/>
        <v>7</v>
      </c>
      <c r="C138" s="49">
        <f>SUM(GewinnDaten!E138:G138)</f>
        <v>0</v>
      </c>
      <c r="D138" s="49">
        <f>SUM(GewinnDaten!H138:J138)</f>
        <v>0</v>
      </c>
      <c r="E138" s="40">
        <f t="shared" si="16"/>
        <v>0</v>
      </c>
      <c r="F138" s="58">
        <f t="shared" si="17"/>
        <v>42371</v>
      </c>
      <c r="G138" s="49">
        <f>SUM(C$7:C138)</f>
        <v>-17.3</v>
      </c>
      <c r="H138" s="49">
        <f>SUM(D$7:D138)</f>
        <v>20</v>
      </c>
      <c r="I138" s="40">
        <f t="shared" si="18"/>
        <v>2.6999999999999993</v>
      </c>
      <c r="K138" s="36">
        <f t="shared" si="19"/>
        <v>2016</v>
      </c>
    </row>
    <row r="139" spans="1:11" ht="13">
      <c r="A139" s="39">
        <f>GewinnDaten!A139</f>
        <v>42375</v>
      </c>
      <c r="B139" s="37">
        <f t="shared" si="15"/>
        <v>4</v>
      </c>
      <c r="C139" s="49">
        <f>SUM(GewinnDaten!E139:G139)</f>
        <v>0</v>
      </c>
      <c r="D139" s="49">
        <f>SUM(GewinnDaten!H139:J139)</f>
        <v>0</v>
      </c>
      <c r="E139" s="40">
        <f t="shared" si="16"/>
        <v>0</v>
      </c>
      <c r="F139" s="58">
        <f t="shared" si="17"/>
        <v>42375</v>
      </c>
      <c r="G139" s="49">
        <f>SUM(C$7:C139)</f>
        <v>-17.3</v>
      </c>
      <c r="H139" s="49">
        <f>SUM(D$7:D139)</f>
        <v>20</v>
      </c>
      <c r="I139" s="40">
        <f t="shared" si="18"/>
        <v>2.6999999999999993</v>
      </c>
      <c r="K139" s="36">
        <f t="shared" si="19"/>
        <v>2016</v>
      </c>
    </row>
    <row r="140" spans="1:11" ht="13">
      <c r="A140" s="39">
        <f>GewinnDaten!A140</f>
        <v>42378</v>
      </c>
      <c r="B140" s="37">
        <f t="shared" si="15"/>
        <v>7</v>
      </c>
      <c r="C140" s="49">
        <f>SUM(GewinnDaten!E140:G140)</f>
        <v>0</v>
      </c>
      <c r="D140" s="49">
        <f>SUM(GewinnDaten!H140:J140)</f>
        <v>0</v>
      </c>
      <c r="E140" s="40">
        <f t="shared" si="16"/>
        <v>0</v>
      </c>
      <c r="F140" s="58">
        <f t="shared" si="17"/>
        <v>42378</v>
      </c>
      <c r="G140" s="49">
        <f>SUM(C$7:C140)</f>
        <v>-17.3</v>
      </c>
      <c r="H140" s="49">
        <f>SUM(D$7:D140)</f>
        <v>20</v>
      </c>
      <c r="I140" s="40">
        <f t="shared" si="18"/>
        <v>2.6999999999999993</v>
      </c>
      <c r="K140" s="36">
        <f t="shared" si="19"/>
        <v>2016</v>
      </c>
    </row>
    <row r="141" spans="1:11" ht="13">
      <c r="A141" s="39">
        <f>GewinnDaten!A141</f>
        <v>42382</v>
      </c>
      <c r="B141" s="37">
        <f t="shared" si="15"/>
        <v>4</v>
      </c>
      <c r="C141" s="49">
        <f>SUM(GewinnDaten!E141:G141)</f>
        <v>0</v>
      </c>
      <c r="D141" s="49">
        <f>SUM(GewinnDaten!H141:J141)</f>
        <v>0</v>
      </c>
      <c r="E141" s="40">
        <f t="shared" si="16"/>
        <v>0</v>
      </c>
      <c r="F141" s="58">
        <f t="shared" si="17"/>
        <v>42382</v>
      </c>
      <c r="G141" s="49">
        <f>SUM(C$7:C141)</f>
        <v>-17.3</v>
      </c>
      <c r="H141" s="49">
        <f>SUM(D$7:D141)</f>
        <v>20</v>
      </c>
      <c r="I141" s="40">
        <f t="shared" si="18"/>
        <v>2.6999999999999993</v>
      </c>
      <c r="K141" s="36">
        <f t="shared" si="19"/>
        <v>2016</v>
      </c>
    </row>
    <row r="142" spans="1:11" ht="13">
      <c r="A142" s="39">
        <f>GewinnDaten!A142</f>
        <v>42385</v>
      </c>
      <c r="B142" s="37">
        <f t="shared" si="15"/>
        <v>7</v>
      </c>
      <c r="C142" s="49">
        <f>SUM(GewinnDaten!E142:G142)</f>
        <v>0</v>
      </c>
      <c r="D142" s="49">
        <f>SUM(GewinnDaten!H142:J142)</f>
        <v>0</v>
      </c>
      <c r="E142" s="40">
        <f t="shared" si="16"/>
        <v>0</v>
      </c>
      <c r="F142" s="58">
        <f t="shared" si="17"/>
        <v>42385</v>
      </c>
      <c r="G142" s="49">
        <f>SUM(C$7:C142)</f>
        <v>-17.3</v>
      </c>
      <c r="H142" s="49">
        <f>SUM(D$7:D142)</f>
        <v>20</v>
      </c>
      <c r="I142" s="40">
        <f t="shared" si="18"/>
        <v>2.6999999999999993</v>
      </c>
      <c r="K142" s="36">
        <f t="shared" si="19"/>
        <v>2016</v>
      </c>
    </row>
    <row r="143" spans="1:11" ht="13">
      <c r="A143" s="39">
        <f>GewinnDaten!A143</f>
        <v>42389</v>
      </c>
      <c r="B143" s="37">
        <f t="shared" si="15"/>
        <v>4</v>
      </c>
      <c r="C143" s="49">
        <f>SUM(GewinnDaten!E143:G143)</f>
        <v>0</v>
      </c>
      <c r="D143" s="49">
        <f>SUM(GewinnDaten!H143:J143)</f>
        <v>0</v>
      </c>
      <c r="E143" s="40">
        <f t="shared" si="16"/>
        <v>0</v>
      </c>
      <c r="F143" s="58">
        <f t="shared" si="17"/>
        <v>42389</v>
      </c>
      <c r="G143" s="49">
        <f>SUM(C$7:C143)</f>
        <v>-17.3</v>
      </c>
      <c r="H143" s="49">
        <f>SUM(D$7:D143)</f>
        <v>20</v>
      </c>
      <c r="I143" s="40">
        <f t="shared" si="18"/>
        <v>2.6999999999999993</v>
      </c>
      <c r="K143" s="36">
        <f t="shared" si="19"/>
        <v>2016</v>
      </c>
    </row>
    <row r="144" spans="1:11" ht="13">
      <c r="A144" s="39">
        <f>GewinnDaten!A144</f>
        <v>42392</v>
      </c>
      <c r="B144" s="37">
        <f t="shared" si="15"/>
        <v>7</v>
      </c>
      <c r="C144" s="49">
        <f>SUM(GewinnDaten!E144:G144)</f>
        <v>0</v>
      </c>
      <c r="D144" s="49">
        <f>SUM(GewinnDaten!H144:J144)</f>
        <v>0</v>
      </c>
      <c r="E144" s="40">
        <f t="shared" si="16"/>
        <v>0</v>
      </c>
      <c r="F144" s="58">
        <f t="shared" si="17"/>
        <v>42392</v>
      </c>
      <c r="G144" s="49">
        <f>SUM(C$7:C144)</f>
        <v>-17.3</v>
      </c>
      <c r="H144" s="49">
        <f>SUM(D$7:D144)</f>
        <v>20</v>
      </c>
      <c r="I144" s="40">
        <f t="shared" si="18"/>
        <v>2.6999999999999993</v>
      </c>
      <c r="K144" s="36">
        <f t="shared" si="19"/>
        <v>2016</v>
      </c>
    </row>
    <row r="145" spans="1:11" ht="13">
      <c r="A145" s="39">
        <f>GewinnDaten!A145</f>
        <v>42396</v>
      </c>
      <c r="B145" s="37">
        <f t="shared" si="15"/>
        <v>4</v>
      </c>
      <c r="C145" s="49">
        <f>SUM(GewinnDaten!E145:G145)</f>
        <v>0</v>
      </c>
      <c r="D145" s="49">
        <f>SUM(GewinnDaten!H145:J145)</f>
        <v>0</v>
      </c>
      <c r="E145" s="40">
        <f t="shared" si="16"/>
        <v>0</v>
      </c>
      <c r="F145" s="58">
        <f t="shared" si="17"/>
        <v>42396</v>
      </c>
      <c r="G145" s="49">
        <f>SUM(C$7:C145)</f>
        <v>-17.3</v>
      </c>
      <c r="H145" s="49">
        <f>SUM(D$7:D145)</f>
        <v>20</v>
      </c>
      <c r="I145" s="40">
        <f t="shared" si="18"/>
        <v>2.6999999999999993</v>
      </c>
      <c r="K145" s="36">
        <f t="shared" si="19"/>
        <v>2016</v>
      </c>
    </row>
    <row r="146" spans="1:11" ht="13">
      <c r="A146" s="39">
        <f>GewinnDaten!A146</f>
        <v>42399</v>
      </c>
      <c r="B146" s="37">
        <f t="shared" si="15"/>
        <v>7</v>
      </c>
      <c r="C146" s="49">
        <f>SUM(GewinnDaten!E146:G146)</f>
        <v>0</v>
      </c>
      <c r="D146" s="49">
        <f>SUM(GewinnDaten!H146:J146)</f>
        <v>0</v>
      </c>
      <c r="E146" s="40">
        <f t="shared" si="16"/>
        <v>0</v>
      </c>
      <c r="F146" s="58">
        <f t="shared" si="17"/>
        <v>42399</v>
      </c>
      <c r="G146" s="49">
        <f>SUM(C$7:C146)</f>
        <v>-17.3</v>
      </c>
      <c r="H146" s="49">
        <f>SUM(D$7:D146)</f>
        <v>20</v>
      </c>
      <c r="I146" s="40">
        <f t="shared" si="18"/>
        <v>2.6999999999999993</v>
      </c>
      <c r="K146" s="36">
        <f t="shared" si="19"/>
        <v>2016</v>
      </c>
    </row>
    <row r="147" spans="1:11" ht="13">
      <c r="A147" s="39">
        <f>GewinnDaten!A147</f>
        <v>42403</v>
      </c>
      <c r="B147" s="37">
        <f t="shared" si="15"/>
        <v>4</v>
      </c>
      <c r="C147" s="49">
        <f>SUM(GewinnDaten!E147:G147)</f>
        <v>0</v>
      </c>
      <c r="D147" s="49">
        <f>SUM(GewinnDaten!H147:J147)</f>
        <v>0</v>
      </c>
      <c r="E147" s="40">
        <f t="shared" si="16"/>
        <v>0</v>
      </c>
      <c r="F147" s="58">
        <f t="shared" si="17"/>
        <v>42403</v>
      </c>
      <c r="G147" s="49">
        <f>SUM(C$7:C147)</f>
        <v>-17.3</v>
      </c>
      <c r="H147" s="49">
        <f>SUM(D$7:D147)</f>
        <v>20</v>
      </c>
      <c r="I147" s="40">
        <f t="shared" si="18"/>
        <v>2.6999999999999993</v>
      </c>
      <c r="K147" s="36">
        <f t="shared" si="19"/>
        <v>2016</v>
      </c>
    </row>
    <row r="148" spans="1:11" ht="13">
      <c r="A148" s="39">
        <f>GewinnDaten!A148</f>
        <v>42406</v>
      </c>
      <c r="B148" s="37">
        <f t="shared" si="15"/>
        <v>7</v>
      </c>
      <c r="C148" s="49">
        <f>SUM(GewinnDaten!E148:G148)</f>
        <v>0</v>
      </c>
      <c r="D148" s="49">
        <f>SUM(GewinnDaten!H148:J148)</f>
        <v>0</v>
      </c>
      <c r="E148" s="40">
        <f t="shared" si="16"/>
        <v>0</v>
      </c>
      <c r="F148" s="58">
        <f t="shared" si="17"/>
        <v>42406</v>
      </c>
      <c r="G148" s="49">
        <f>SUM(C$7:C148)</f>
        <v>-17.3</v>
      </c>
      <c r="H148" s="49">
        <f>SUM(D$7:D148)</f>
        <v>20</v>
      </c>
      <c r="I148" s="40">
        <f t="shared" si="18"/>
        <v>2.6999999999999993</v>
      </c>
      <c r="K148" s="36">
        <f t="shared" si="19"/>
        <v>2016</v>
      </c>
    </row>
    <row r="149" spans="1:11" ht="13">
      <c r="A149" s="39">
        <f>GewinnDaten!A149</f>
        <v>42410</v>
      </c>
      <c r="B149" s="37">
        <f t="shared" si="15"/>
        <v>4</v>
      </c>
      <c r="C149" s="49">
        <f>SUM(GewinnDaten!E149:G149)</f>
        <v>0</v>
      </c>
      <c r="D149" s="49">
        <f>SUM(GewinnDaten!H149:J149)</f>
        <v>0</v>
      </c>
      <c r="E149" s="40">
        <f t="shared" si="16"/>
        <v>0</v>
      </c>
      <c r="F149" s="58">
        <f t="shared" si="17"/>
        <v>42410</v>
      </c>
      <c r="G149" s="49">
        <f>SUM(C$7:C149)</f>
        <v>-17.3</v>
      </c>
      <c r="H149" s="49">
        <f>SUM(D$7:D149)</f>
        <v>20</v>
      </c>
      <c r="I149" s="40">
        <f t="shared" si="18"/>
        <v>2.6999999999999993</v>
      </c>
      <c r="K149" s="36">
        <f t="shared" si="19"/>
        <v>2016</v>
      </c>
    </row>
    <row r="150" spans="1:11" ht="13">
      <c r="A150" s="39">
        <f>GewinnDaten!A150</f>
        <v>42413</v>
      </c>
      <c r="B150" s="37">
        <f t="shared" ref="B150:B213" si="20">WEEKDAY(A150)</f>
        <v>7</v>
      </c>
      <c r="C150" s="49">
        <f>SUM(GewinnDaten!E150:G150)</f>
        <v>0</v>
      </c>
      <c r="D150" s="49">
        <f>SUM(GewinnDaten!H150:J150)</f>
        <v>0</v>
      </c>
      <c r="E150" s="40">
        <f t="shared" si="16"/>
        <v>0</v>
      </c>
      <c r="F150" s="58">
        <f t="shared" si="17"/>
        <v>42413</v>
      </c>
      <c r="G150" s="49">
        <f>SUM(C$7:C150)</f>
        <v>-17.3</v>
      </c>
      <c r="H150" s="49">
        <f>SUM(D$7:D150)</f>
        <v>20</v>
      </c>
      <c r="I150" s="40">
        <f t="shared" si="18"/>
        <v>2.6999999999999993</v>
      </c>
      <c r="K150" s="36">
        <f t="shared" si="19"/>
        <v>2016</v>
      </c>
    </row>
    <row r="151" spans="1:11" ht="13">
      <c r="A151" s="39">
        <f>GewinnDaten!A151</f>
        <v>42417</v>
      </c>
      <c r="B151" s="37">
        <f t="shared" si="20"/>
        <v>4</v>
      </c>
      <c r="C151" s="49">
        <f>SUM(GewinnDaten!E151:G151)</f>
        <v>0</v>
      </c>
      <c r="D151" s="49">
        <f>SUM(GewinnDaten!H151:J151)</f>
        <v>0</v>
      </c>
      <c r="E151" s="40">
        <f t="shared" si="16"/>
        <v>0</v>
      </c>
      <c r="F151" s="58">
        <f t="shared" si="17"/>
        <v>42417</v>
      </c>
      <c r="G151" s="49">
        <f>SUM(C$7:C151)</f>
        <v>-17.3</v>
      </c>
      <c r="H151" s="49">
        <f>SUM(D$7:D151)</f>
        <v>20</v>
      </c>
      <c r="I151" s="40">
        <f t="shared" si="18"/>
        <v>2.6999999999999993</v>
      </c>
      <c r="K151" s="36">
        <f t="shared" si="19"/>
        <v>2016</v>
      </c>
    </row>
    <row r="152" spans="1:11" ht="13">
      <c r="A152" s="39">
        <f>GewinnDaten!A152</f>
        <v>42420</v>
      </c>
      <c r="B152" s="37">
        <f t="shared" si="20"/>
        <v>7</v>
      </c>
      <c r="C152" s="49">
        <f>SUM(GewinnDaten!E152:G152)</f>
        <v>0</v>
      </c>
      <c r="D152" s="49">
        <f>SUM(GewinnDaten!H152:J152)</f>
        <v>0</v>
      </c>
      <c r="E152" s="40">
        <f t="shared" si="16"/>
        <v>0</v>
      </c>
      <c r="F152" s="58">
        <f t="shared" si="17"/>
        <v>42420</v>
      </c>
      <c r="G152" s="49">
        <f>SUM(C$7:C152)</f>
        <v>-17.3</v>
      </c>
      <c r="H152" s="49">
        <f>SUM(D$7:D152)</f>
        <v>20</v>
      </c>
      <c r="I152" s="40">
        <f t="shared" si="18"/>
        <v>2.6999999999999993</v>
      </c>
      <c r="K152" s="36">
        <f t="shared" si="19"/>
        <v>2016</v>
      </c>
    </row>
    <row r="153" spans="1:11" ht="13">
      <c r="A153" s="39">
        <f>GewinnDaten!A153</f>
        <v>42424</v>
      </c>
      <c r="B153" s="37">
        <f t="shared" si="20"/>
        <v>4</v>
      </c>
      <c r="C153" s="49">
        <f>SUM(GewinnDaten!E153:G153)</f>
        <v>0</v>
      </c>
      <c r="D153" s="49">
        <f>SUM(GewinnDaten!H153:J153)</f>
        <v>0</v>
      </c>
      <c r="E153" s="40">
        <f t="shared" si="16"/>
        <v>0</v>
      </c>
      <c r="F153" s="58">
        <f t="shared" si="17"/>
        <v>42424</v>
      </c>
      <c r="G153" s="49">
        <f>SUM(C$7:C153)</f>
        <v>-17.3</v>
      </c>
      <c r="H153" s="49">
        <f>SUM(D$7:D153)</f>
        <v>20</v>
      </c>
      <c r="I153" s="40">
        <f t="shared" si="18"/>
        <v>2.6999999999999993</v>
      </c>
      <c r="K153" s="36">
        <f t="shared" si="19"/>
        <v>2016</v>
      </c>
    </row>
    <row r="154" spans="1:11" ht="13">
      <c r="A154" s="39">
        <f>GewinnDaten!A154</f>
        <v>42427</v>
      </c>
      <c r="B154" s="37">
        <f t="shared" si="20"/>
        <v>7</v>
      </c>
      <c r="C154" s="49">
        <f>SUM(GewinnDaten!E154:G154)</f>
        <v>0</v>
      </c>
      <c r="D154" s="49">
        <f>SUM(GewinnDaten!H154:J154)</f>
        <v>0</v>
      </c>
      <c r="E154" s="40">
        <f t="shared" si="16"/>
        <v>0</v>
      </c>
      <c r="F154" s="58">
        <f t="shared" si="17"/>
        <v>42427</v>
      </c>
      <c r="G154" s="49">
        <f>SUM(C$7:C154)</f>
        <v>-17.3</v>
      </c>
      <c r="H154" s="49">
        <f>SUM(D$7:D154)</f>
        <v>20</v>
      </c>
      <c r="I154" s="40">
        <f t="shared" si="18"/>
        <v>2.6999999999999993</v>
      </c>
      <c r="K154" s="36">
        <f t="shared" si="19"/>
        <v>2016</v>
      </c>
    </row>
    <row r="155" spans="1:11" ht="13">
      <c r="A155" s="39">
        <f>GewinnDaten!A155</f>
        <v>42431</v>
      </c>
      <c r="B155" s="37">
        <f t="shared" si="20"/>
        <v>4</v>
      </c>
      <c r="C155" s="49">
        <f>SUM(GewinnDaten!E155:G155)</f>
        <v>0</v>
      </c>
      <c r="D155" s="49">
        <f>SUM(GewinnDaten!H155:J155)</f>
        <v>0</v>
      </c>
      <c r="E155" s="40">
        <f t="shared" si="16"/>
        <v>0</v>
      </c>
      <c r="F155" s="58">
        <f t="shared" si="17"/>
        <v>42431</v>
      </c>
      <c r="G155" s="49">
        <f>SUM(C$7:C155)</f>
        <v>-17.3</v>
      </c>
      <c r="H155" s="49">
        <f>SUM(D$7:D155)</f>
        <v>20</v>
      </c>
      <c r="I155" s="40">
        <f t="shared" si="18"/>
        <v>2.6999999999999993</v>
      </c>
      <c r="K155" s="36">
        <f t="shared" si="19"/>
        <v>2016</v>
      </c>
    </row>
    <row r="156" spans="1:11" ht="13">
      <c r="A156" s="39">
        <f>GewinnDaten!A156</f>
        <v>42434</v>
      </c>
      <c r="B156" s="37">
        <f t="shared" si="20"/>
        <v>7</v>
      </c>
      <c r="C156" s="49">
        <f>SUM(GewinnDaten!E156:G156)</f>
        <v>0</v>
      </c>
      <c r="D156" s="49">
        <f>SUM(GewinnDaten!H156:J156)</f>
        <v>0</v>
      </c>
      <c r="E156" s="40">
        <f t="shared" si="16"/>
        <v>0</v>
      </c>
      <c r="F156" s="58">
        <f t="shared" si="17"/>
        <v>42434</v>
      </c>
      <c r="G156" s="49">
        <f>SUM(C$7:C156)</f>
        <v>-17.3</v>
      </c>
      <c r="H156" s="49">
        <f>SUM(D$7:D156)</f>
        <v>20</v>
      </c>
      <c r="I156" s="40">
        <f t="shared" si="18"/>
        <v>2.6999999999999993</v>
      </c>
      <c r="K156" s="36">
        <f t="shared" si="19"/>
        <v>2016</v>
      </c>
    </row>
    <row r="157" spans="1:11" ht="13">
      <c r="A157" s="39">
        <f>GewinnDaten!A157</f>
        <v>42438</v>
      </c>
      <c r="B157" s="37">
        <f t="shared" si="20"/>
        <v>4</v>
      </c>
      <c r="C157" s="49">
        <f>SUM(GewinnDaten!E157:G157)</f>
        <v>0</v>
      </c>
      <c r="D157" s="49">
        <f>SUM(GewinnDaten!H157:J157)</f>
        <v>0</v>
      </c>
      <c r="E157" s="40">
        <f t="shared" si="16"/>
        <v>0</v>
      </c>
      <c r="F157" s="58">
        <f t="shared" si="17"/>
        <v>42438</v>
      </c>
      <c r="G157" s="49">
        <f>SUM(C$7:C157)</f>
        <v>-17.3</v>
      </c>
      <c r="H157" s="49">
        <f>SUM(D$7:D157)</f>
        <v>20</v>
      </c>
      <c r="I157" s="40">
        <f t="shared" si="18"/>
        <v>2.6999999999999993</v>
      </c>
      <c r="K157" s="36">
        <f t="shared" si="19"/>
        <v>2016</v>
      </c>
    </row>
    <row r="158" spans="1:11" ht="13">
      <c r="A158" s="39">
        <f>GewinnDaten!A158</f>
        <v>42441</v>
      </c>
      <c r="B158" s="37">
        <f t="shared" si="20"/>
        <v>7</v>
      </c>
      <c r="C158" s="49">
        <f>SUM(GewinnDaten!E158:G158)</f>
        <v>0</v>
      </c>
      <c r="D158" s="49">
        <f>SUM(GewinnDaten!H158:J158)</f>
        <v>0</v>
      </c>
      <c r="E158" s="40">
        <f t="shared" si="16"/>
        <v>0</v>
      </c>
      <c r="F158" s="58">
        <f t="shared" si="17"/>
        <v>42441</v>
      </c>
      <c r="G158" s="49">
        <f>SUM(C$7:C158)</f>
        <v>-17.3</v>
      </c>
      <c r="H158" s="49">
        <f>SUM(D$7:D158)</f>
        <v>20</v>
      </c>
      <c r="I158" s="40">
        <f t="shared" si="18"/>
        <v>2.6999999999999993</v>
      </c>
      <c r="K158" s="36">
        <f t="shared" si="19"/>
        <v>2016</v>
      </c>
    </row>
    <row r="159" spans="1:11" ht="13">
      <c r="A159" s="39">
        <f>GewinnDaten!A159</f>
        <v>42445</v>
      </c>
      <c r="B159" s="37">
        <f t="shared" si="20"/>
        <v>4</v>
      </c>
      <c r="C159" s="49">
        <f>SUM(GewinnDaten!E159:G159)</f>
        <v>0</v>
      </c>
      <c r="D159" s="49">
        <f>SUM(GewinnDaten!H159:J159)</f>
        <v>0</v>
      </c>
      <c r="E159" s="40">
        <f t="shared" si="16"/>
        <v>0</v>
      </c>
      <c r="F159" s="58">
        <f t="shared" si="17"/>
        <v>42445</v>
      </c>
      <c r="G159" s="49">
        <f>SUM(C$7:C159)</f>
        <v>-17.3</v>
      </c>
      <c r="H159" s="49">
        <f>SUM(D$7:D159)</f>
        <v>20</v>
      </c>
      <c r="I159" s="40">
        <f t="shared" si="18"/>
        <v>2.6999999999999993</v>
      </c>
      <c r="K159" s="36">
        <f t="shared" si="19"/>
        <v>2016</v>
      </c>
    </row>
    <row r="160" spans="1:11" ht="13">
      <c r="A160" s="39">
        <f>GewinnDaten!A160</f>
        <v>42448</v>
      </c>
      <c r="B160" s="37">
        <f t="shared" si="20"/>
        <v>7</v>
      </c>
      <c r="C160" s="49">
        <f>SUM(GewinnDaten!E160:G160)</f>
        <v>0</v>
      </c>
      <c r="D160" s="49">
        <f>SUM(GewinnDaten!H160:J160)</f>
        <v>0</v>
      </c>
      <c r="E160" s="40">
        <f t="shared" si="16"/>
        <v>0</v>
      </c>
      <c r="F160" s="58">
        <f t="shared" si="17"/>
        <v>42448</v>
      </c>
      <c r="G160" s="49">
        <f>SUM(C$7:C160)</f>
        <v>-17.3</v>
      </c>
      <c r="H160" s="49">
        <f>SUM(D$7:D160)</f>
        <v>20</v>
      </c>
      <c r="I160" s="40">
        <f t="shared" si="18"/>
        <v>2.6999999999999993</v>
      </c>
      <c r="K160" s="36">
        <f t="shared" si="19"/>
        <v>2016</v>
      </c>
    </row>
    <row r="161" spans="1:11" ht="13">
      <c r="A161" s="39">
        <f>GewinnDaten!A161</f>
        <v>42452</v>
      </c>
      <c r="B161" s="37">
        <f t="shared" si="20"/>
        <v>4</v>
      </c>
      <c r="C161" s="49">
        <f>SUM(GewinnDaten!E161:G161)</f>
        <v>0</v>
      </c>
      <c r="D161" s="49">
        <f>SUM(GewinnDaten!H161:J161)</f>
        <v>0</v>
      </c>
      <c r="E161" s="40">
        <f t="shared" si="16"/>
        <v>0</v>
      </c>
      <c r="F161" s="58">
        <f t="shared" si="17"/>
        <v>42452</v>
      </c>
      <c r="G161" s="49">
        <f>SUM(C$7:C161)</f>
        <v>-17.3</v>
      </c>
      <c r="H161" s="49">
        <f>SUM(D$7:D161)</f>
        <v>20</v>
      </c>
      <c r="I161" s="40">
        <f t="shared" si="18"/>
        <v>2.6999999999999993</v>
      </c>
      <c r="K161" s="36">
        <f t="shared" si="19"/>
        <v>2016</v>
      </c>
    </row>
    <row r="162" spans="1:11" ht="13">
      <c r="A162" s="39">
        <f>GewinnDaten!A162</f>
        <v>42455</v>
      </c>
      <c r="B162" s="37">
        <f t="shared" si="20"/>
        <v>7</v>
      </c>
      <c r="C162" s="49">
        <f>SUM(GewinnDaten!E162:G162)</f>
        <v>0</v>
      </c>
      <c r="D162" s="49">
        <f>SUM(GewinnDaten!H162:J162)</f>
        <v>0</v>
      </c>
      <c r="E162" s="40">
        <f t="shared" si="16"/>
        <v>0</v>
      </c>
      <c r="F162" s="58">
        <f t="shared" si="17"/>
        <v>42455</v>
      </c>
      <c r="G162" s="49">
        <f>SUM(C$7:C162)</f>
        <v>-17.3</v>
      </c>
      <c r="H162" s="49">
        <f>SUM(D$7:D162)</f>
        <v>20</v>
      </c>
      <c r="I162" s="40">
        <f t="shared" si="18"/>
        <v>2.6999999999999993</v>
      </c>
      <c r="K162" s="36">
        <f t="shared" si="19"/>
        <v>2016</v>
      </c>
    </row>
    <row r="163" spans="1:11" ht="13">
      <c r="A163" s="39">
        <f>GewinnDaten!A163</f>
        <v>42459</v>
      </c>
      <c r="B163" s="37">
        <f t="shared" si="20"/>
        <v>4</v>
      </c>
      <c r="C163" s="49">
        <f>SUM(GewinnDaten!E163:G163)</f>
        <v>0</v>
      </c>
      <c r="D163" s="49">
        <f>SUM(GewinnDaten!H163:J163)</f>
        <v>0</v>
      </c>
      <c r="E163" s="40">
        <f t="shared" si="16"/>
        <v>0</v>
      </c>
      <c r="F163" s="58">
        <f t="shared" si="17"/>
        <v>42459</v>
      </c>
      <c r="G163" s="49">
        <f>SUM(C$7:C163)</f>
        <v>-17.3</v>
      </c>
      <c r="H163" s="49">
        <f>SUM(D$7:D163)</f>
        <v>20</v>
      </c>
      <c r="I163" s="40">
        <f t="shared" si="18"/>
        <v>2.6999999999999993</v>
      </c>
      <c r="K163" s="36">
        <f t="shared" si="19"/>
        <v>2016</v>
      </c>
    </row>
    <row r="164" spans="1:11" ht="13">
      <c r="A164" s="39">
        <f>GewinnDaten!A164</f>
        <v>42462</v>
      </c>
      <c r="B164" s="37">
        <f t="shared" si="20"/>
        <v>7</v>
      </c>
      <c r="C164" s="49">
        <f>SUM(GewinnDaten!E164:G164)</f>
        <v>0</v>
      </c>
      <c r="D164" s="49">
        <f>SUM(GewinnDaten!H164:J164)</f>
        <v>0</v>
      </c>
      <c r="E164" s="40">
        <f t="shared" si="16"/>
        <v>0</v>
      </c>
      <c r="F164" s="58">
        <f t="shared" si="17"/>
        <v>42462</v>
      </c>
      <c r="G164" s="49">
        <f>SUM(C$7:C164)</f>
        <v>-17.3</v>
      </c>
      <c r="H164" s="49">
        <f>SUM(D$7:D164)</f>
        <v>20</v>
      </c>
      <c r="I164" s="40">
        <f t="shared" si="18"/>
        <v>2.6999999999999993</v>
      </c>
      <c r="K164" s="36">
        <f t="shared" si="19"/>
        <v>2016</v>
      </c>
    </row>
    <row r="165" spans="1:11" ht="13">
      <c r="A165" s="39">
        <f>GewinnDaten!A165</f>
        <v>42466</v>
      </c>
      <c r="B165" s="37">
        <f t="shared" si="20"/>
        <v>4</v>
      </c>
      <c r="C165" s="49">
        <f>SUM(GewinnDaten!E165:G165)</f>
        <v>0</v>
      </c>
      <c r="D165" s="49">
        <f>SUM(GewinnDaten!H165:J165)</f>
        <v>0</v>
      </c>
      <c r="E165" s="40">
        <f t="shared" si="16"/>
        <v>0</v>
      </c>
      <c r="F165" s="58">
        <f t="shared" si="17"/>
        <v>42466</v>
      </c>
      <c r="G165" s="49">
        <f>SUM(C$7:C165)</f>
        <v>-17.3</v>
      </c>
      <c r="H165" s="49">
        <f>SUM(D$7:D165)</f>
        <v>20</v>
      </c>
      <c r="I165" s="40">
        <f t="shared" si="18"/>
        <v>2.6999999999999993</v>
      </c>
      <c r="K165" s="36">
        <f t="shared" si="19"/>
        <v>2016</v>
      </c>
    </row>
    <row r="166" spans="1:11" ht="13">
      <c r="A166" s="39">
        <f>GewinnDaten!A166</f>
        <v>42469</v>
      </c>
      <c r="B166" s="37">
        <f t="shared" si="20"/>
        <v>7</v>
      </c>
      <c r="C166" s="49">
        <f>SUM(GewinnDaten!E166:G166)</f>
        <v>0</v>
      </c>
      <c r="D166" s="49">
        <f>SUM(GewinnDaten!H166:J166)</f>
        <v>0</v>
      </c>
      <c r="E166" s="40">
        <f t="shared" si="16"/>
        <v>0</v>
      </c>
      <c r="F166" s="58">
        <f t="shared" si="17"/>
        <v>42469</v>
      </c>
      <c r="G166" s="49">
        <f>SUM(C$7:C166)</f>
        <v>-17.3</v>
      </c>
      <c r="H166" s="49">
        <f>SUM(D$7:D166)</f>
        <v>20</v>
      </c>
      <c r="I166" s="40">
        <f t="shared" si="18"/>
        <v>2.6999999999999993</v>
      </c>
      <c r="K166" s="36">
        <f t="shared" si="19"/>
        <v>2016</v>
      </c>
    </row>
    <row r="167" spans="1:11" ht="13">
      <c r="A167" s="39">
        <f>GewinnDaten!A167</f>
        <v>42473</v>
      </c>
      <c r="B167" s="37">
        <f t="shared" si="20"/>
        <v>4</v>
      </c>
      <c r="C167" s="49">
        <f>SUM(GewinnDaten!E167:G167)</f>
        <v>0</v>
      </c>
      <c r="D167" s="49">
        <f>SUM(GewinnDaten!H167:J167)</f>
        <v>0</v>
      </c>
      <c r="E167" s="40">
        <f t="shared" si="16"/>
        <v>0</v>
      </c>
      <c r="F167" s="58">
        <f t="shared" si="17"/>
        <v>42473</v>
      </c>
      <c r="G167" s="49">
        <f>SUM(C$7:C167)</f>
        <v>-17.3</v>
      </c>
      <c r="H167" s="49">
        <f>SUM(D$7:D167)</f>
        <v>20</v>
      </c>
      <c r="I167" s="40">
        <f t="shared" si="18"/>
        <v>2.6999999999999993</v>
      </c>
      <c r="K167" s="36">
        <f t="shared" si="19"/>
        <v>2016</v>
      </c>
    </row>
    <row r="168" spans="1:11" ht="13">
      <c r="A168" s="39">
        <f>GewinnDaten!A168</f>
        <v>42476</v>
      </c>
      <c r="B168" s="37">
        <f t="shared" si="20"/>
        <v>7</v>
      </c>
      <c r="C168" s="49">
        <f>SUM(GewinnDaten!E168:G168)</f>
        <v>0</v>
      </c>
      <c r="D168" s="49">
        <f>SUM(GewinnDaten!H168:J168)</f>
        <v>0</v>
      </c>
      <c r="E168" s="40">
        <f t="shared" si="16"/>
        <v>0</v>
      </c>
      <c r="F168" s="58">
        <f t="shared" si="17"/>
        <v>42476</v>
      </c>
      <c r="G168" s="49">
        <f>SUM(C$7:C168)</f>
        <v>-17.3</v>
      </c>
      <c r="H168" s="49">
        <f>SUM(D$7:D168)</f>
        <v>20</v>
      </c>
      <c r="I168" s="40">
        <f t="shared" si="18"/>
        <v>2.6999999999999993</v>
      </c>
      <c r="K168" s="36">
        <f t="shared" si="19"/>
        <v>2016</v>
      </c>
    </row>
    <row r="169" spans="1:11" ht="13">
      <c r="A169" s="39">
        <f>GewinnDaten!A169</f>
        <v>42480</v>
      </c>
      <c r="B169" s="37">
        <f t="shared" si="20"/>
        <v>4</v>
      </c>
      <c r="C169" s="49">
        <f>SUM(GewinnDaten!E169:G169)</f>
        <v>0</v>
      </c>
      <c r="D169" s="49">
        <f>SUM(GewinnDaten!H169:J169)</f>
        <v>0</v>
      </c>
      <c r="E169" s="40">
        <f t="shared" si="16"/>
        <v>0</v>
      </c>
      <c r="F169" s="58">
        <f t="shared" si="17"/>
        <v>42480</v>
      </c>
      <c r="G169" s="49">
        <f>SUM(C$7:C169)</f>
        <v>-17.3</v>
      </c>
      <c r="H169" s="49">
        <f>SUM(D$7:D169)</f>
        <v>20</v>
      </c>
      <c r="I169" s="40">
        <f t="shared" si="18"/>
        <v>2.6999999999999993</v>
      </c>
      <c r="K169" s="36">
        <f t="shared" si="19"/>
        <v>2016</v>
      </c>
    </row>
    <row r="170" spans="1:11" ht="13">
      <c r="A170" s="39">
        <f>GewinnDaten!A170</f>
        <v>42483</v>
      </c>
      <c r="B170" s="37">
        <f t="shared" si="20"/>
        <v>7</v>
      </c>
      <c r="C170" s="49">
        <f>SUM(GewinnDaten!E170:G170)</f>
        <v>0</v>
      </c>
      <c r="D170" s="49">
        <f>SUM(GewinnDaten!H170:J170)</f>
        <v>0</v>
      </c>
      <c r="E170" s="40">
        <f t="shared" si="16"/>
        <v>0</v>
      </c>
      <c r="F170" s="58">
        <f t="shared" si="17"/>
        <v>42483</v>
      </c>
      <c r="G170" s="49">
        <f>SUM(C$7:C170)</f>
        <v>-17.3</v>
      </c>
      <c r="H170" s="49">
        <f>SUM(D$7:D170)</f>
        <v>20</v>
      </c>
      <c r="I170" s="40">
        <f t="shared" si="18"/>
        <v>2.6999999999999993</v>
      </c>
      <c r="K170" s="36">
        <f t="shared" si="19"/>
        <v>2016</v>
      </c>
    </row>
    <row r="171" spans="1:11" ht="13">
      <c r="A171" s="39">
        <f>GewinnDaten!A171</f>
        <v>42487</v>
      </c>
      <c r="B171" s="37">
        <f t="shared" si="20"/>
        <v>4</v>
      </c>
      <c r="C171" s="49">
        <f>SUM(GewinnDaten!E171:G171)</f>
        <v>0</v>
      </c>
      <c r="D171" s="49">
        <f>SUM(GewinnDaten!H171:J171)</f>
        <v>0</v>
      </c>
      <c r="E171" s="40">
        <f t="shared" si="16"/>
        <v>0</v>
      </c>
      <c r="F171" s="58">
        <f t="shared" si="17"/>
        <v>42487</v>
      </c>
      <c r="G171" s="49">
        <f>SUM(C$7:C171)</f>
        <v>-17.3</v>
      </c>
      <c r="H171" s="49">
        <f>SUM(D$7:D171)</f>
        <v>20</v>
      </c>
      <c r="I171" s="40">
        <f t="shared" si="18"/>
        <v>2.6999999999999993</v>
      </c>
      <c r="K171" s="36">
        <f t="shared" si="19"/>
        <v>2016</v>
      </c>
    </row>
    <row r="172" spans="1:11" ht="13">
      <c r="A172" s="39">
        <f>GewinnDaten!A172</f>
        <v>42490</v>
      </c>
      <c r="B172" s="37">
        <f t="shared" si="20"/>
        <v>7</v>
      </c>
      <c r="C172" s="49">
        <f>SUM(GewinnDaten!E172:G172)</f>
        <v>0</v>
      </c>
      <c r="D172" s="49">
        <f>SUM(GewinnDaten!H172:J172)</f>
        <v>0</v>
      </c>
      <c r="E172" s="40">
        <f t="shared" si="16"/>
        <v>0</v>
      </c>
      <c r="F172" s="58">
        <f t="shared" si="17"/>
        <v>42490</v>
      </c>
      <c r="G172" s="49">
        <f>SUM(C$7:C172)</f>
        <v>-17.3</v>
      </c>
      <c r="H172" s="49">
        <f>SUM(D$7:D172)</f>
        <v>20</v>
      </c>
      <c r="I172" s="40">
        <f t="shared" si="18"/>
        <v>2.6999999999999993</v>
      </c>
      <c r="K172" s="36">
        <f t="shared" si="19"/>
        <v>2016</v>
      </c>
    </row>
    <row r="173" spans="1:11" ht="13">
      <c r="A173" s="39">
        <f>GewinnDaten!A173</f>
        <v>42494</v>
      </c>
      <c r="B173" s="37">
        <f t="shared" si="20"/>
        <v>4</v>
      </c>
      <c r="C173" s="49">
        <f>SUM(GewinnDaten!E173:G173)</f>
        <v>0</v>
      </c>
      <c r="D173" s="49">
        <f>SUM(GewinnDaten!H173:J173)</f>
        <v>0</v>
      </c>
      <c r="E173" s="40">
        <f t="shared" si="16"/>
        <v>0</v>
      </c>
      <c r="F173" s="58">
        <f t="shared" si="17"/>
        <v>42494</v>
      </c>
      <c r="G173" s="49">
        <f>SUM(C$7:C173)</f>
        <v>-17.3</v>
      </c>
      <c r="H173" s="49">
        <f>SUM(D$7:D173)</f>
        <v>20</v>
      </c>
      <c r="I173" s="40">
        <f t="shared" si="18"/>
        <v>2.6999999999999993</v>
      </c>
      <c r="K173" s="36">
        <f t="shared" si="19"/>
        <v>2016</v>
      </c>
    </row>
    <row r="174" spans="1:11" ht="13">
      <c r="A174" s="39">
        <f>GewinnDaten!A174</f>
        <v>42497</v>
      </c>
      <c r="B174" s="37">
        <f t="shared" si="20"/>
        <v>7</v>
      </c>
      <c r="C174" s="49">
        <f>SUM(GewinnDaten!E174:G174)</f>
        <v>0</v>
      </c>
      <c r="D174" s="49">
        <f>SUM(GewinnDaten!H174:J174)</f>
        <v>0</v>
      </c>
      <c r="E174" s="40">
        <f t="shared" si="16"/>
        <v>0</v>
      </c>
      <c r="F174" s="58">
        <f t="shared" si="17"/>
        <v>42497</v>
      </c>
      <c r="G174" s="49">
        <f>SUM(C$7:C174)</f>
        <v>-17.3</v>
      </c>
      <c r="H174" s="49">
        <f>SUM(D$7:D174)</f>
        <v>20</v>
      </c>
      <c r="I174" s="40">
        <f t="shared" si="18"/>
        <v>2.6999999999999993</v>
      </c>
      <c r="K174" s="36">
        <f t="shared" si="19"/>
        <v>2016</v>
      </c>
    </row>
    <row r="175" spans="1:11" ht="13">
      <c r="A175" s="39">
        <f>GewinnDaten!A175</f>
        <v>42501</v>
      </c>
      <c r="B175" s="37">
        <f t="shared" si="20"/>
        <v>4</v>
      </c>
      <c r="C175" s="49">
        <f>SUM(GewinnDaten!E175:G175)</f>
        <v>0</v>
      </c>
      <c r="D175" s="49">
        <f>SUM(GewinnDaten!H175:J175)</f>
        <v>0</v>
      </c>
      <c r="E175" s="40">
        <f t="shared" si="16"/>
        <v>0</v>
      </c>
      <c r="F175" s="58">
        <f t="shared" si="17"/>
        <v>42501</v>
      </c>
      <c r="G175" s="49">
        <f>SUM(C$7:C175)</f>
        <v>-17.3</v>
      </c>
      <c r="H175" s="49">
        <f>SUM(D$7:D175)</f>
        <v>20</v>
      </c>
      <c r="I175" s="40">
        <f t="shared" si="18"/>
        <v>2.6999999999999993</v>
      </c>
      <c r="K175" s="36">
        <f t="shared" si="19"/>
        <v>2016</v>
      </c>
    </row>
    <row r="176" spans="1:11" ht="13">
      <c r="A176" s="39">
        <f>GewinnDaten!A176</f>
        <v>42504</v>
      </c>
      <c r="B176" s="37">
        <f t="shared" si="20"/>
        <v>7</v>
      </c>
      <c r="C176" s="49">
        <f>SUM(GewinnDaten!E176:G176)</f>
        <v>0</v>
      </c>
      <c r="D176" s="49">
        <f>SUM(GewinnDaten!H176:J176)</f>
        <v>0</v>
      </c>
      <c r="E176" s="40">
        <f t="shared" si="16"/>
        <v>0</v>
      </c>
      <c r="F176" s="58">
        <f t="shared" si="17"/>
        <v>42504</v>
      </c>
      <c r="G176" s="49">
        <f>SUM(C$7:C176)</f>
        <v>-17.3</v>
      </c>
      <c r="H176" s="49">
        <f>SUM(D$7:D176)</f>
        <v>20</v>
      </c>
      <c r="I176" s="40">
        <f t="shared" si="18"/>
        <v>2.6999999999999993</v>
      </c>
      <c r="K176" s="36">
        <f t="shared" si="19"/>
        <v>2016</v>
      </c>
    </row>
    <row r="177" spans="1:11" ht="13">
      <c r="A177" s="39">
        <f>GewinnDaten!A177</f>
        <v>42508</v>
      </c>
      <c r="B177" s="37">
        <f t="shared" si="20"/>
        <v>4</v>
      </c>
      <c r="C177" s="49">
        <f>SUM(GewinnDaten!E177:G177)</f>
        <v>0</v>
      </c>
      <c r="D177" s="49">
        <f>SUM(GewinnDaten!H177:J177)</f>
        <v>0</v>
      </c>
      <c r="E177" s="40">
        <f t="shared" si="16"/>
        <v>0</v>
      </c>
      <c r="F177" s="58">
        <f t="shared" si="17"/>
        <v>42508</v>
      </c>
      <c r="G177" s="49">
        <f>SUM(C$7:C177)</f>
        <v>-17.3</v>
      </c>
      <c r="H177" s="49">
        <f>SUM(D$7:D177)</f>
        <v>20</v>
      </c>
      <c r="I177" s="40">
        <f t="shared" si="18"/>
        <v>2.6999999999999993</v>
      </c>
      <c r="K177" s="36">
        <f t="shared" si="19"/>
        <v>2016</v>
      </c>
    </row>
    <row r="178" spans="1:11" ht="13">
      <c r="A178" s="39">
        <f>GewinnDaten!A178</f>
        <v>42511</v>
      </c>
      <c r="B178" s="37">
        <f t="shared" si="20"/>
        <v>7</v>
      </c>
      <c r="C178" s="49">
        <f>SUM(GewinnDaten!E178:G178)</f>
        <v>0</v>
      </c>
      <c r="D178" s="49">
        <f>SUM(GewinnDaten!H178:J178)</f>
        <v>0</v>
      </c>
      <c r="E178" s="40">
        <f t="shared" si="16"/>
        <v>0</v>
      </c>
      <c r="F178" s="58">
        <f t="shared" si="17"/>
        <v>42511</v>
      </c>
      <c r="G178" s="49">
        <f>SUM(C$7:C178)</f>
        <v>-17.3</v>
      </c>
      <c r="H178" s="49">
        <f>SUM(D$7:D178)</f>
        <v>20</v>
      </c>
      <c r="I178" s="40">
        <f t="shared" si="18"/>
        <v>2.6999999999999993</v>
      </c>
      <c r="K178" s="36">
        <f t="shared" si="19"/>
        <v>2016</v>
      </c>
    </row>
    <row r="179" spans="1:11" ht="13">
      <c r="A179" s="39">
        <f>GewinnDaten!A179</f>
        <v>42515</v>
      </c>
      <c r="B179" s="37">
        <f t="shared" si="20"/>
        <v>4</v>
      </c>
      <c r="C179" s="49">
        <f>SUM(GewinnDaten!E179:G179)</f>
        <v>0</v>
      </c>
      <c r="D179" s="49">
        <f>SUM(GewinnDaten!H179:J179)</f>
        <v>0</v>
      </c>
      <c r="E179" s="40">
        <f t="shared" si="16"/>
        <v>0</v>
      </c>
      <c r="F179" s="58">
        <f t="shared" si="17"/>
        <v>42515</v>
      </c>
      <c r="G179" s="49">
        <f>SUM(C$7:C179)</f>
        <v>-17.3</v>
      </c>
      <c r="H179" s="49">
        <f>SUM(D$7:D179)</f>
        <v>20</v>
      </c>
      <c r="I179" s="40">
        <f t="shared" si="18"/>
        <v>2.6999999999999993</v>
      </c>
      <c r="K179" s="36">
        <f t="shared" si="19"/>
        <v>2016</v>
      </c>
    </row>
    <row r="180" spans="1:11" ht="13">
      <c r="A180" s="39">
        <f>GewinnDaten!A180</f>
        <v>42518</v>
      </c>
      <c r="B180" s="37">
        <f t="shared" si="20"/>
        <v>7</v>
      </c>
      <c r="C180" s="49">
        <f>SUM(GewinnDaten!E180:G180)</f>
        <v>0</v>
      </c>
      <c r="D180" s="49">
        <f>SUM(GewinnDaten!H180:J180)</f>
        <v>0</v>
      </c>
      <c r="E180" s="40">
        <f t="shared" si="16"/>
        <v>0</v>
      </c>
      <c r="F180" s="58">
        <f t="shared" si="17"/>
        <v>42518</v>
      </c>
      <c r="G180" s="49">
        <f>SUM(C$7:C180)</f>
        <v>-17.3</v>
      </c>
      <c r="H180" s="49">
        <f>SUM(D$7:D180)</f>
        <v>20</v>
      </c>
      <c r="I180" s="40">
        <f t="shared" si="18"/>
        <v>2.6999999999999993</v>
      </c>
      <c r="K180" s="36">
        <f t="shared" si="19"/>
        <v>2016</v>
      </c>
    </row>
    <row r="181" spans="1:11" ht="13">
      <c r="A181" s="39">
        <f>GewinnDaten!A181</f>
        <v>42522</v>
      </c>
      <c r="B181" s="37">
        <f t="shared" si="20"/>
        <v>4</v>
      </c>
      <c r="C181" s="49">
        <f>SUM(GewinnDaten!E181:G181)</f>
        <v>0</v>
      </c>
      <c r="D181" s="49">
        <f>SUM(GewinnDaten!H181:J181)</f>
        <v>0</v>
      </c>
      <c r="E181" s="40">
        <f t="shared" si="16"/>
        <v>0</v>
      </c>
      <c r="F181" s="58">
        <f t="shared" si="17"/>
        <v>42522</v>
      </c>
      <c r="G181" s="49">
        <f>SUM(C$7:C181)</f>
        <v>-17.3</v>
      </c>
      <c r="H181" s="49">
        <f>SUM(D$7:D181)</f>
        <v>20</v>
      </c>
      <c r="I181" s="40">
        <f t="shared" si="18"/>
        <v>2.6999999999999993</v>
      </c>
      <c r="K181" s="36">
        <f t="shared" si="19"/>
        <v>2016</v>
      </c>
    </row>
    <row r="182" spans="1:11" ht="13">
      <c r="A182" s="39">
        <f>GewinnDaten!A182</f>
        <v>42525</v>
      </c>
      <c r="B182" s="37">
        <f t="shared" si="20"/>
        <v>7</v>
      </c>
      <c r="C182" s="49">
        <f>SUM(GewinnDaten!E182:G182)</f>
        <v>0</v>
      </c>
      <c r="D182" s="49">
        <f>SUM(GewinnDaten!H182:J182)</f>
        <v>0</v>
      </c>
      <c r="E182" s="40">
        <f t="shared" si="16"/>
        <v>0</v>
      </c>
      <c r="F182" s="58">
        <f t="shared" si="17"/>
        <v>42525</v>
      </c>
      <c r="G182" s="49">
        <f>SUM(C$7:C182)</f>
        <v>-17.3</v>
      </c>
      <c r="H182" s="49">
        <f>SUM(D$7:D182)</f>
        <v>20</v>
      </c>
      <c r="I182" s="40">
        <f t="shared" si="18"/>
        <v>2.6999999999999993</v>
      </c>
      <c r="K182" s="36">
        <f t="shared" si="19"/>
        <v>2016</v>
      </c>
    </row>
    <row r="183" spans="1:11" ht="13">
      <c r="A183" s="39">
        <f>GewinnDaten!A183</f>
        <v>42529</v>
      </c>
      <c r="B183" s="37">
        <f t="shared" si="20"/>
        <v>4</v>
      </c>
      <c r="C183" s="49">
        <f>SUM(GewinnDaten!E183:G183)</f>
        <v>0</v>
      </c>
      <c r="D183" s="49">
        <f>SUM(GewinnDaten!H183:J183)</f>
        <v>0</v>
      </c>
      <c r="E183" s="40">
        <f t="shared" si="16"/>
        <v>0</v>
      </c>
      <c r="F183" s="58">
        <f t="shared" si="17"/>
        <v>42529</v>
      </c>
      <c r="G183" s="49">
        <f>SUM(C$7:C183)</f>
        <v>-17.3</v>
      </c>
      <c r="H183" s="49">
        <f>SUM(D$7:D183)</f>
        <v>20</v>
      </c>
      <c r="I183" s="40">
        <f t="shared" si="18"/>
        <v>2.6999999999999993</v>
      </c>
      <c r="K183" s="36">
        <f t="shared" si="19"/>
        <v>2016</v>
      </c>
    </row>
    <row r="184" spans="1:11" ht="13">
      <c r="A184" s="39">
        <f>GewinnDaten!A184</f>
        <v>42532</v>
      </c>
      <c r="B184" s="37">
        <f t="shared" si="20"/>
        <v>7</v>
      </c>
      <c r="C184" s="49">
        <f>SUM(GewinnDaten!E184:G184)</f>
        <v>0</v>
      </c>
      <c r="D184" s="49">
        <f>SUM(GewinnDaten!H184:J184)</f>
        <v>0</v>
      </c>
      <c r="E184" s="40">
        <f t="shared" si="16"/>
        <v>0</v>
      </c>
      <c r="F184" s="58">
        <f t="shared" si="17"/>
        <v>42532</v>
      </c>
      <c r="G184" s="49">
        <f>SUM(C$7:C184)</f>
        <v>-17.3</v>
      </c>
      <c r="H184" s="49">
        <f>SUM(D$7:D184)</f>
        <v>20</v>
      </c>
      <c r="I184" s="40">
        <f t="shared" si="18"/>
        <v>2.6999999999999993</v>
      </c>
      <c r="K184" s="36">
        <f t="shared" si="19"/>
        <v>2016</v>
      </c>
    </row>
    <row r="185" spans="1:11" ht="13">
      <c r="A185" s="39">
        <f>GewinnDaten!A185</f>
        <v>42536</v>
      </c>
      <c r="B185" s="37">
        <f t="shared" si="20"/>
        <v>4</v>
      </c>
      <c r="C185" s="49">
        <f>SUM(GewinnDaten!E185:G185)</f>
        <v>0</v>
      </c>
      <c r="D185" s="49">
        <f>SUM(GewinnDaten!H185:J185)</f>
        <v>0</v>
      </c>
      <c r="E185" s="40">
        <f t="shared" si="16"/>
        <v>0</v>
      </c>
      <c r="F185" s="58">
        <f t="shared" si="17"/>
        <v>42536</v>
      </c>
      <c r="G185" s="49">
        <f>SUM(C$7:C185)</f>
        <v>-17.3</v>
      </c>
      <c r="H185" s="49">
        <f>SUM(D$7:D185)</f>
        <v>20</v>
      </c>
      <c r="I185" s="40">
        <f t="shared" si="18"/>
        <v>2.6999999999999993</v>
      </c>
      <c r="K185" s="36">
        <f t="shared" si="19"/>
        <v>2016</v>
      </c>
    </row>
    <row r="186" spans="1:11" ht="13">
      <c r="A186" s="39">
        <f>GewinnDaten!A186</f>
        <v>42539</v>
      </c>
      <c r="B186" s="37">
        <f t="shared" si="20"/>
        <v>7</v>
      </c>
      <c r="C186" s="49">
        <f>SUM(GewinnDaten!E186:G186)</f>
        <v>0</v>
      </c>
      <c r="D186" s="49">
        <f>SUM(GewinnDaten!H186:J186)</f>
        <v>0</v>
      </c>
      <c r="E186" s="40">
        <f t="shared" si="16"/>
        <v>0</v>
      </c>
      <c r="F186" s="58">
        <f t="shared" si="17"/>
        <v>42539</v>
      </c>
      <c r="G186" s="49">
        <f>SUM(C$7:C186)</f>
        <v>-17.3</v>
      </c>
      <c r="H186" s="49">
        <f>SUM(D$7:D186)</f>
        <v>20</v>
      </c>
      <c r="I186" s="40">
        <f t="shared" si="18"/>
        <v>2.6999999999999993</v>
      </c>
      <c r="K186" s="36">
        <f t="shared" si="19"/>
        <v>2016</v>
      </c>
    </row>
    <row r="187" spans="1:11" ht="13">
      <c r="A187" s="39">
        <f>GewinnDaten!A187</f>
        <v>42543</v>
      </c>
      <c r="B187" s="37">
        <f t="shared" si="20"/>
        <v>4</v>
      </c>
      <c r="C187" s="49">
        <f>SUM(GewinnDaten!E187:G187)</f>
        <v>0</v>
      </c>
      <c r="D187" s="49">
        <f>SUM(GewinnDaten!H187:J187)</f>
        <v>0</v>
      </c>
      <c r="E187" s="40">
        <f t="shared" si="16"/>
        <v>0</v>
      </c>
      <c r="F187" s="58">
        <f t="shared" si="17"/>
        <v>42543</v>
      </c>
      <c r="G187" s="49">
        <f>SUM(C$7:C187)</f>
        <v>-17.3</v>
      </c>
      <c r="H187" s="49">
        <f>SUM(D$7:D187)</f>
        <v>20</v>
      </c>
      <c r="I187" s="40">
        <f t="shared" si="18"/>
        <v>2.6999999999999993</v>
      </c>
      <c r="K187" s="36">
        <f t="shared" si="19"/>
        <v>2016</v>
      </c>
    </row>
    <row r="188" spans="1:11" ht="13">
      <c r="A188" s="39">
        <f>GewinnDaten!A188</f>
        <v>42546</v>
      </c>
      <c r="B188" s="37">
        <f t="shared" si="20"/>
        <v>7</v>
      </c>
      <c r="C188" s="49">
        <f>SUM(GewinnDaten!E188:G188)</f>
        <v>0</v>
      </c>
      <c r="D188" s="49">
        <f>SUM(GewinnDaten!H188:J188)</f>
        <v>0</v>
      </c>
      <c r="E188" s="40">
        <f t="shared" si="16"/>
        <v>0</v>
      </c>
      <c r="F188" s="58">
        <f t="shared" si="17"/>
        <v>42546</v>
      </c>
      <c r="G188" s="49">
        <f>SUM(C$7:C188)</f>
        <v>-17.3</v>
      </c>
      <c r="H188" s="49">
        <f>SUM(D$7:D188)</f>
        <v>20</v>
      </c>
      <c r="I188" s="40">
        <f t="shared" si="18"/>
        <v>2.6999999999999993</v>
      </c>
      <c r="K188" s="36">
        <f t="shared" si="19"/>
        <v>2016</v>
      </c>
    </row>
    <row r="189" spans="1:11" ht="13">
      <c r="A189" s="39">
        <f>GewinnDaten!A189</f>
        <v>42550</v>
      </c>
      <c r="B189" s="37">
        <f t="shared" si="20"/>
        <v>4</v>
      </c>
      <c r="C189" s="49">
        <f>SUM(GewinnDaten!E189:G189)</f>
        <v>0</v>
      </c>
      <c r="D189" s="49">
        <f>SUM(GewinnDaten!H189:J189)</f>
        <v>0</v>
      </c>
      <c r="E189" s="40">
        <f t="shared" si="16"/>
        <v>0</v>
      </c>
      <c r="F189" s="58">
        <f t="shared" si="17"/>
        <v>42550</v>
      </c>
      <c r="G189" s="49">
        <f>SUM(C$7:C189)</f>
        <v>-17.3</v>
      </c>
      <c r="H189" s="49">
        <f>SUM(D$7:D189)</f>
        <v>20</v>
      </c>
      <c r="I189" s="40">
        <f t="shared" si="18"/>
        <v>2.6999999999999993</v>
      </c>
      <c r="K189" s="36">
        <f t="shared" si="19"/>
        <v>2016</v>
      </c>
    </row>
    <row r="190" spans="1:11" ht="13">
      <c r="A190" s="39">
        <f>GewinnDaten!A190</f>
        <v>42553</v>
      </c>
      <c r="B190" s="37">
        <f t="shared" si="20"/>
        <v>7</v>
      </c>
      <c r="C190" s="49">
        <f>SUM(GewinnDaten!E190:G190)</f>
        <v>0</v>
      </c>
      <c r="D190" s="49">
        <f>SUM(GewinnDaten!H190:J190)</f>
        <v>0</v>
      </c>
      <c r="E190" s="40">
        <f t="shared" si="16"/>
        <v>0</v>
      </c>
      <c r="F190" s="58">
        <f t="shared" si="17"/>
        <v>42553</v>
      </c>
      <c r="G190" s="49">
        <f>SUM(C$7:C190)</f>
        <v>-17.3</v>
      </c>
      <c r="H190" s="49">
        <f>SUM(D$7:D190)</f>
        <v>20</v>
      </c>
      <c r="I190" s="40">
        <f t="shared" si="18"/>
        <v>2.6999999999999993</v>
      </c>
      <c r="K190" s="36">
        <f t="shared" si="19"/>
        <v>2016</v>
      </c>
    </row>
    <row r="191" spans="1:11" ht="13">
      <c r="A191" s="39">
        <f>GewinnDaten!A191</f>
        <v>42557</v>
      </c>
      <c r="B191" s="37">
        <f t="shared" si="20"/>
        <v>4</v>
      </c>
      <c r="C191" s="49">
        <f>SUM(GewinnDaten!E191:G191)</f>
        <v>0</v>
      </c>
      <c r="D191" s="49">
        <f>SUM(GewinnDaten!H191:J191)</f>
        <v>0</v>
      </c>
      <c r="E191" s="40">
        <f t="shared" si="16"/>
        <v>0</v>
      </c>
      <c r="F191" s="58">
        <f t="shared" si="17"/>
        <v>42557</v>
      </c>
      <c r="G191" s="49">
        <f>SUM(C$7:C191)</f>
        <v>-17.3</v>
      </c>
      <c r="H191" s="49">
        <f>SUM(D$7:D191)</f>
        <v>20</v>
      </c>
      <c r="I191" s="40">
        <f t="shared" si="18"/>
        <v>2.6999999999999993</v>
      </c>
      <c r="K191" s="36">
        <f t="shared" si="19"/>
        <v>2016</v>
      </c>
    </row>
    <row r="192" spans="1:11" ht="13">
      <c r="A192" s="39">
        <f>GewinnDaten!A192</f>
        <v>42560</v>
      </c>
      <c r="B192" s="37">
        <f t="shared" si="20"/>
        <v>7</v>
      </c>
      <c r="C192" s="49">
        <f>SUM(GewinnDaten!E192:G192)</f>
        <v>0</v>
      </c>
      <c r="D192" s="49">
        <f>SUM(GewinnDaten!H192:J192)</f>
        <v>0</v>
      </c>
      <c r="E192" s="40">
        <f t="shared" si="16"/>
        <v>0</v>
      </c>
      <c r="F192" s="58">
        <f t="shared" si="17"/>
        <v>42560</v>
      </c>
      <c r="G192" s="49">
        <f>SUM(C$7:C192)</f>
        <v>-17.3</v>
      </c>
      <c r="H192" s="49">
        <f>SUM(D$7:D192)</f>
        <v>20</v>
      </c>
      <c r="I192" s="40">
        <f t="shared" si="18"/>
        <v>2.6999999999999993</v>
      </c>
      <c r="K192" s="36">
        <f t="shared" si="19"/>
        <v>2016</v>
      </c>
    </row>
    <row r="193" spans="1:11" ht="13">
      <c r="A193" s="39">
        <f>GewinnDaten!A193</f>
        <v>42564</v>
      </c>
      <c r="B193" s="37">
        <f t="shared" si="20"/>
        <v>4</v>
      </c>
      <c r="C193" s="49">
        <f>SUM(GewinnDaten!E193:G193)</f>
        <v>0</v>
      </c>
      <c r="D193" s="49">
        <f>SUM(GewinnDaten!H193:J193)</f>
        <v>0</v>
      </c>
      <c r="E193" s="40">
        <f t="shared" si="16"/>
        <v>0</v>
      </c>
      <c r="F193" s="58">
        <f t="shared" si="17"/>
        <v>42564</v>
      </c>
      <c r="G193" s="49">
        <f>SUM(C$7:C193)</f>
        <v>-17.3</v>
      </c>
      <c r="H193" s="49">
        <f>SUM(D$7:D193)</f>
        <v>20</v>
      </c>
      <c r="I193" s="40">
        <f t="shared" si="18"/>
        <v>2.6999999999999993</v>
      </c>
      <c r="K193" s="36">
        <f t="shared" si="19"/>
        <v>2016</v>
      </c>
    </row>
    <row r="194" spans="1:11" ht="13">
      <c r="A194" s="39">
        <f>GewinnDaten!A194</f>
        <v>42567</v>
      </c>
      <c r="B194" s="37">
        <f t="shared" si="20"/>
        <v>7</v>
      </c>
      <c r="C194" s="49">
        <f>SUM(GewinnDaten!E194:G194)</f>
        <v>0</v>
      </c>
      <c r="D194" s="49">
        <f>SUM(GewinnDaten!H194:J194)</f>
        <v>0</v>
      </c>
      <c r="E194" s="40">
        <f t="shared" si="16"/>
        <v>0</v>
      </c>
      <c r="F194" s="58">
        <f t="shared" si="17"/>
        <v>42567</v>
      </c>
      <c r="G194" s="49">
        <f>SUM(C$7:C194)</f>
        <v>-17.3</v>
      </c>
      <c r="H194" s="49">
        <f>SUM(D$7:D194)</f>
        <v>20</v>
      </c>
      <c r="I194" s="40">
        <f t="shared" si="18"/>
        <v>2.6999999999999993</v>
      </c>
      <c r="K194" s="36">
        <f t="shared" si="19"/>
        <v>2016</v>
      </c>
    </row>
    <row r="195" spans="1:11" ht="13">
      <c r="A195" s="39">
        <f>GewinnDaten!A195</f>
        <v>42571</v>
      </c>
      <c r="B195" s="37">
        <f t="shared" si="20"/>
        <v>4</v>
      </c>
      <c r="C195" s="49">
        <f>SUM(GewinnDaten!E195:G195)</f>
        <v>0</v>
      </c>
      <c r="D195" s="49">
        <f>SUM(GewinnDaten!H195:J195)</f>
        <v>0</v>
      </c>
      <c r="E195" s="40">
        <f t="shared" si="16"/>
        <v>0</v>
      </c>
      <c r="F195" s="58">
        <f t="shared" si="17"/>
        <v>42571</v>
      </c>
      <c r="G195" s="49">
        <f>SUM(C$7:C195)</f>
        <v>-17.3</v>
      </c>
      <c r="H195" s="49">
        <f>SUM(D$7:D195)</f>
        <v>20</v>
      </c>
      <c r="I195" s="40">
        <f t="shared" si="18"/>
        <v>2.6999999999999993</v>
      </c>
      <c r="K195" s="36">
        <f t="shared" si="19"/>
        <v>2016</v>
      </c>
    </row>
    <row r="196" spans="1:11" ht="13">
      <c r="A196" s="39">
        <f>GewinnDaten!A196</f>
        <v>42574</v>
      </c>
      <c r="B196" s="37">
        <f t="shared" si="20"/>
        <v>7</v>
      </c>
      <c r="C196" s="49">
        <f>SUM(GewinnDaten!E196:G196)</f>
        <v>0</v>
      </c>
      <c r="D196" s="49">
        <f>SUM(GewinnDaten!H196:J196)</f>
        <v>0</v>
      </c>
      <c r="E196" s="40">
        <f t="shared" si="16"/>
        <v>0</v>
      </c>
      <c r="F196" s="58">
        <f t="shared" si="17"/>
        <v>42574</v>
      </c>
      <c r="G196" s="49">
        <f>SUM(C$7:C196)</f>
        <v>-17.3</v>
      </c>
      <c r="H196" s="49">
        <f>SUM(D$7:D196)</f>
        <v>20</v>
      </c>
      <c r="I196" s="40">
        <f t="shared" si="18"/>
        <v>2.6999999999999993</v>
      </c>
      <c r="K196" s="36">
        <f t="shared" si="19"/>
        <v>2016</v>
      </c>
    </row>
    <row r="197" spans="1:11" ht="13">
      <c r="A197" s="39">
        <f>GewinnDaten!A197</f>
        <v>42578</v>
      </c>
      <c r="B197" s="37">
        <f t="shared" si="20"/>
        <v>4</v>
      </c>
      <c r="C197" s="49">
        <f>SUM(GewinnDaten!E197:G197)</f>
        <v>0</v>
      </c>
      <c r="D197" s="49">
        <f>SUM(GewinnDaten!H197:J197)</f>
        <v>0</v>
      </c>
      <c r="E197" s="40">
        <f t="shared" si="16"/>
        <v>0</v>
      </c>
      <c r="F197" s="58">
        <f t="shared" si="17"/>
        <v>42578</v>
      </c>
      <c r="G197" s="49">
        <f>SUM(C$7:C197)</f>
        <v>-17.3</v>
      </c>
      <c r="H197" s="49">
        <f>SUM(D$7:D197)</f>
        <v>20</v>
      </c>
      <c r="I197" s="40">
        <f t="shared" si="18"/>
        <v>2.6999999999999993</v>
      </c>
      <c r="K197" s="36">
        <f t="shared" si="19"/>
        <v>2016</v>
      </c>
    </row>
    <row r="198" spans="1:11" ht="13">
      <c r="A198" s="39">
        <f>GewinnDaten!A198</f>
        <v>42581</v>
      </c>
      <c r="B198" s="37">
        <f t="shared" si="20"/>
        <v>7</v>
      </c>
      <c r="C198" s="49">
        <f>SUM(GewinnDaten!E198:G198)</f>
        <v>0</v>
      </c>
      <c r="D198" s="49">
        <f>SUM(GewinnDaten!H198:J198)</f>
        <v>0</v>
      </c>
      <c r="E198" s="40">
        <f t="shared" si="16"/>
        <v>0</v>
      </c>
      <c r="F198" s="58">
        <f t="shared" si="17"/>
        <v>42581</v>
      </c>
      <c r="G198" s="49">
        <f>SUM(C$7:C198)</f>
        <v>-17.3</v>
      </c>
      <c r="H198" s="49">
        <f>SUM(D$7:D198)</f>
        <v>20</v>
      </c>
      <c r="I198" s="40">
        <f t="shared" si="18"/>
        <v>2.6999999999999993</v>
      </c>
      <c r="K198" s="36">
        <f t="shared" si="19"/>
        <v>2016</v>
      </c>
    </row>
    <row r="199" spans="1:11" ht="13">
      <c r="A199" s="39">
        <f>GewinnDaten!A199</f>
        <v>42585</v>
      </c>
      <c r="B199" s="37">
        <f t="shared" si="20"/>
        <v>4</v>
      </c>
      <c r="C199" s="49">
        <f>SUM(GewinnDaten!E199:G199)</f>
        <v>0</v>
      </c>
      <c r="D199" s="49">
        <f>SUM(GewinnDaten!H199:J199)</f>
        <v>0</v>
      </c>
      <c r="E199" s="40">
        <f t="shared" si="16"/>
        <v>0</v>
      </c>
      <c r="F199" s="58">
        <f t="shared" si="17"/>
        <v>42585</v>
      </c>
      <c r="G199" s="49">
        <f>SUM(C$7:C199)</f>
        <v>-17.3</v>
      </c>
      <c r="H199" s="49">
        <f>SUM(D$7:D199)</f>
        <v>20</v>
      </c>
      <c r="I199" s="40">
        <f t="shared" si="18"/>
        <v>2.6999999999999993</v>
      </c>
      <c r="K199" s="36">
        <f t="shared" si="19"/>
        <v>2016</v>
      </c>
    </row>
    <row r="200" spans="1:11" ht="13">
      <c r="A200" s="39">
        <f>GewinnDaten!A200</f>
        <v>42588</v>
      </c>
      <c r="B200" s="37">
        <f t="shared" si="20"/>
        <v>7</v>
      </c>
      <c r="C200" s="49">
        <f>SUM(GewinnDaten!E200:G200)</f>
        <v>0</v>
      </c>
      <c r="D200" s="49">
        <f>SUM(GewinnDaten!H200:J200)</f>
        <v>0</v>
      </c>
      <c r="E200" s="40">
        <f t="shared" ref="E200:E263" si="21">SUM(C200:D200)</f>
        <v>0</v>
      </c>
      <c r="F200" s="58">
        <f t="shared" ref="F200:F263" si="22">A200</f>
        <v>42588</v>
      </c>
      <c r="G200" s="49">
        <f>SUM(C$7:C200)</f>
        <v>-17.3</v>
      </c>
      <c r="H200" s="49">
        <f>SUM(D$7:D200)</f>
        <v>20</v>
      </c>
      <c r="I200" s="40">
        <f t="shared" ref="I200:I263" si="23">SUM(G200:H200)</f>
        <v>2.6999999999999993</v>
      </c>
      <c r="K200" s="36">
        <f t="shared" ref="K200:K263" si="24">YEAR(A200)</f>
        <v>2016</v>
      </c>
    </row>
    <row r="201" spans="1:11" ht="13">
      <c r="A201" s="39">
        <f>GewinnDaten!A201</f>
        <v>42592</v>
      </c>
      <c r="B201" s="37">
        <f t="shared" si="20"/>
        <v>4</v>
      </c>
      <c r="C201" s="49">
        <f>SUM(GewinnDaten!E201:G201)</f>
        <v>0</v>
      </c>
      <c r="D201" s="49">
        <f>SUM(GewinnDaten!H201:J201)</f>
        <v>0</v>
      </c>
      <c r="E201" s="40">
        <f t="shared" si="21"/>
        <v>0</v>
      </c>
      <c r="F201" s="58">
        <f t="shared" si="22"/>
        <v>42592</v>
      </c>
      <c r="G201" s="49">
        <f>SUM(C$7:C201)</f>
        <v>-17.3</v>
      </c>
      <c r="H201" s="49">
        <f>SUM(D$7:D201)</f>
        <v>20</v>
      </c>
      <c r="I201" s="40">
        <f t="shared" si="23"/>
        <v>2.6999999999999993</v>
      </c>
      <c r="K201" s="36">
        <f t="shared" si="24"/>
        <v>2016</v>
      </c>
    </row>
    <row r="202" spans="1:11" ht="13">
      <c r="A202" s="39">
        <f>GewinnDaten!A202</f>
        <v>42595</v>
      </c>
      <c r="B202" s="37">
        <f t="shared" si="20"/>
        <v>7</v>
      </c>
      <c r="C202" s="49">
        <f>SUM(GewinnDaten!E202:G202)</f>
        <v>0</v>
      </c>
      <c r="D202" s="49">
        <f>SUM(GewinnDaten!H202:J202)</f>
        <v>0</v>
      </c>
      <c r="E202" s="40">
        <f t="shared" si="21"/>
        <v>0</v>
      </c>
      <c r="F202" s="58">
        <f t="shared" si="22"/>
        <v>42595</v>
      </c>
      <c r="G202" s="49">
        <f>SUM(C$7:C202)</f>
        <v>-17.3</v>
      </c>
      <c r="H202" s="49">
        <f>SUM(D$7:D202)</f>
        <v>20</v>
      </c>
      <c r="I202" s="40">
        <f t="shared" si="23"/>
        <v>2.6999999999999993</v>
      </c>
      <c r="K202" s="36">
        <f t="shared" si="24"/>
        <v>2016</v>
      </c>
    </row>
    <row r="203" spans="1:11" ht="13">
      <c r="A203" s="39">
        <f>GewinnDaten!A203</f>
        <v>42599</v>
      </c>
      <c r="B203" s="37">
        <f t="shared" si="20"/>
        <v>4</v>
      </c>
      <c r="C203" s="49">
        <f>SUM(GewinnDaten!E203:G203)</f>
        <v>0</v>
      </c>
      <c r="D203" s="49">
        <f>SUM(GewinnDaten!H203:J203)</f>
        <v>0</v>
      </c>
      <c r="E203" s="40">
        <f t="shared" si="21"/>
        <v>0</v>
      </c>
      <c r="F203" s="58">
        <f t="shared" si="22"/>
        <v>42599</v>
      </c>
      <c r="G203" s="49">
        <f>SUM(C$7:C203)</f>
        <v>-17.3</v>
      </c>
      <c r="H203" s="49">
        <f>SUM(D$7:D203)</f>
        <v>20</v>
      </c>
      <c r="I203" s="40">
        <f t="shared" si="23"/>
        <v>2.6999999999999993</v>
      </c>
      <c r="K203" s="36">
        <f t="shared" si="24"/>
        <v>2016</v>
      </c>
    </row>
    <row r="204" spans="1:11" ht="13">
      <c r="A204" s="39">
        <f>GewinnDaten!A204</f>
        <v>42602</v>
      </c>
      <c r="B204" s="37">
        <f t="shared" si="20"/>
        <v>7</v>
      </c>
      <c r="C204" s="49">
        <f>SUM(GewinnDaten!E204:G204)</f>
        <v>0</v>
      </c>
      <c r="D204" s="49">
        <f>SUM(GewinnDaten!H204:J204)</f>
        <v>0</v>
      </c>
      <c r="E204" s="40">
        <f t="shared" si="21"/>
        <v>0</v>
      </c>
      <c r="F204" s="58">
        <f t="shared" si="22"/>
        <v>42602</v>
      </c>
      <c r="G204" s="49">
        <f>SUM(C$7:C204)</f>
        <v>-17.3</v>
      </c>
      <c r="H204" s="49">
        <f>SUM(D$7:D204)</f>
        <v>20</v>
      </c>
      <c r="I204" s="40">
        <f t="shared" si="23"/>
        <v>2.6999999999999993</v>
      </c>
      <c r="K204" s="36">
        <f t="shared" si="24"/>
        <v>2016</v>
      </c>
    </row>
    <row r="205" spans="1:11" ht="13">
      <c r="A205" s="39">
        <f>GewinnDaten!A205</f>
        <v>42606</v>
      </c>
      <c r="B205" s="37">
        <f t="shared" si="20"/>
        <v>4</v>
      </c>
      <c r="C205" s="49">
        <f>SUM(GewinnDaten!E205:G205)</f>
        <v>0</v>
      </c>
      <c r="D205" s="49">
        <f>SUM(GewinnDaten!H205:J205)</f>
        <v>0</v>
      </c>
      <c r="E205" s="40">
        <f t="shared" si="21"/>
        <v>0</v>
      </c>
      <c r="F205" s="58">
        <f t="shared" si="22"/>
        <v>42606</v>
      </c>
      <c r="G205" s="49">
        <f>SUM(C$7:C205)</f>
        <v>-17.3</v>
      </c>
      <c r="H205" s="49">
        <f>SUM(D$7:D205)</f>
        <v>20</v>
      </c>
      <c r="I205" s="40">
        <f t="shared" si="23"/>
        <v>2.6999999999999993</v>
      </c>
      <c r="K205" s="36">
        <f t="shared" si="24"/>
        <v>2016</v>
      </c>
    </row>
    <row r="206" spans="1:11" ht="13">
      <c r="A206" s="39">
        <f>GewinnDaten!A206</f>
        <v>42609</v>
      </c>
      <c r="B206" s="37">
        <f t="shared" si="20"/>
        <v>7</v>
      </c>
      <c r="C206" s="49">
        <f>SUM(GewinnDaten!E206:G206)</f>
        <v>0</v>
      </c>
      <c r="D206" s="49">
        <f>SUM(GewinnDaten!H206:J206)</f>
        <v>0</v>
      </c>
      <c r="E206" s="40">
        <f t="shared" si="21"/>
        <v>0</v>
      </c>
      <c r="F206" s="58">
        <f t="shared" si="22"/>
        <v>42609</v>
      </c>
      <c r="G206" s="49">
        <f>SUM(C$7:C206)</f>
        <v>-17.3</v>
      </c>
      <c r="H206" s="49">
        <f>SUM(D$7:D206)</f>
        <v>20</v>
      </c>
      <c r="I206" s="40">
        <f t="shared" si="23"/>
        <v>2.6999999999999993</v>
      </c>
      <c r="K206" s="36">
        <f t="shared" si="24"/>
        <v>2016</v>
      </c>
    </row>
    <row r="207" spans="1:11" ht="13">
      <c r="A207" s="39">
        <f>GewinnDaten!A207</f>
        <v>42613</v>
      </c>
      <c r="B207" s="37">
        <f t="shared" si="20"/>
        <v>4</v>
      </c>
      <c r="C207" s="49">
        <f>SUM(GewinnDaten!E207:G207)</f>
        <v>0</v>
      </c>
      <c r="D207" s="49">
        <f>SUM(GewinnDaten!H207:J207)</f>
        <v>0</v>
      </c>
      <c r="E207" s="40">
        <f t="shared" si="21"/>
        <v>0</v>
      </c>
      <c r="F207" s="58">
        <f t="shared" si="22"/>
        <v>42613</v>
      </c>
      <c r="G207" s="49">
        <f>SUM(C$7:C207)</f>
        <v>-17.3</v>
      </c>
      <c r="H207" s="49">
        <f>SUM(D$7:D207)</f>
        <v>20</v>
      </c>
      <c r="I207" s="40">
        <f t="shared" si="23"/>
        <v>2.6999999999999993</v>
      </c>
      <c r="K207" s="36">
        <f t="shared" si="24"/>
        <v>2016</v>
      </c>
    </row>
    <row r="208" spans="1:11" ht="13">
      <c r="A208" s="39">
        <f>GewinnDaten!A208</f>
        <v>42616</v>
      </c>
      <c r="B208" s="37">
        <f t="shared" si="20"/>
        <v>7</v>
      </c>
      <c r="C208" s="49">
        <f>SUM(GewinnDaten!E208:G208)</f>
        <v>0</v>
      </c>
      <c r="D208" s="49">
        <f>SUM(GewinnDaten!H208:J208)</f>
        <v>0</v>
      </c>
      <c r="E208" s="40">
        <f t="shared" si="21"/>
        <v>0</v>
      </c>
      <c r="F208" s="58">
        <f t="shared" si="22"/>
        <v>42616</v>
      </c>
      <c r="G208" s="49">
        <f>SUM(C$7:C208)</f>
        <v>-17.3</v>
      </c>
      <c r="H208" s="49">
        <f>SUM(D$7:D208)</f>
        <v>20</v>
      </c>
      <c r="I208" s="40">
        <f t="shared" si="23"/>
        <v>2.6999999999999993</v>
      </c>
      <c r="K208" s="36">
        <f t="shared" si="24"/>
        <v>2016</v>
      </c>
    </row>
    <row r="209" spans="1:11" ht="13">
      <c r="A209" s="39">
        <f>GewinnDaten!A209</f>
        <v>42620</v>
      </c>
      <c r="B209" s="37">
        <f t="shared" si="20"/>
        <v>4</v>
      </c>
      <c r="C209" s="49">
        <f>SUM(GewinnDaten!E209:G209)</f>
        <v>0</v>
      </c>
      <c r="D209" s="49">
        <f>SUM(GewinnDaten!H209:J209)</f>
        <v>0</v>
      </c>
      <c r="E209" s="40">
        <f t="shared" si="21"/>
        <v>0</v>
      </c>
      <c r="F209" s="58">
        <f t="shared" si="22"/>
        <v>42620</v>
      </c>
      <c r="G209" s="49">
        <f>SUM(C$7:C209)</f>
        <v>-17.3</v>
      </c>
      <c r="H209" s="49">
        <f>SUM(D$7:D209)</f>
        <v>20</v>
      </c>
      <c r="I209" s="40">
        <f t="shared" si="23"/>
        <v>2.6999999999999993</v>
      </c>
      <c r="K209" s="36">
        <f t="shared" si="24"/>
        <v>2016</v>
      </c>
    </row>
    <row r="210" spans="1:11" ht="13">
      <c r="A210" s="39">
        <f>GewinnDaten!A210</f>
        <v>42623</v>
      </c>
      <c r="B210" s="37">
        <f t="shared" si="20"/>
        <v>7</v>
      </c>
      <c r="C210" s="49">
        <f>SUM(GewinnDaten!E210:G210)</f>
        <v>0</v>
      </c>
      <c r="D210" s="49">
        <f>SUM(GewinnDaten!H210:J210)</f>
        <v>0</v>
      </c>
      <c r="E210" s="40">
        <f t="shared" si="21"/>
        <v>0</v>
      </c>
      <c r="F210" s="58">
        <f t="shared" si="22"/>
        <v>42623</v>
      </c>
      <c r="G210" s="49">
        <f>SUM(C$7:C210)</f>
        <v>-17.3</v>
      </c>
      <c r="H210" s="49">
        <f>SUM(D$7:D210)</f>
        <v>20</v>
      </c>
      <c r="I210" s="40">
        <f t="shared" si="23"/>
        <v>2.6999999999999993</v>
      </c>
      <c r="K210" s="36">
        <f t="shared" si="24"/>
        <v>2016</v>
      </c>
    </row>
    <row r="211" spans="1:11" ht="13">
      <c r="A211" s="39">
        <f>GewinnDaten!A211</f>
        <v>42627</v>
      </c>
      <c r="B211" s="37">
        <f t="shared" si="20"/>
        <v>4</v>
      </c>
      <c r="C211" s="49">
        <f>SUM(GewinnDaten!E211:G211)</f>
        <v>0</v>
      </c>
      <c r="D211" s="49">
        <f>SUM(GewinnDaten!H211:J211)</f>
        <v>0</v>
      </c>
      <c r="E211" s="40">
        <f t="shared" si="21"/>
        <v>0</v>
      </c>
      <c r="F211" s="58">
        <f t="shared" si="22"/>
        <v>42627</v>
      </c>
      <c r="G211" s="49">
        <f>SUM(C$7:C211)</f>
        <v>-17.3</v>
      </c>
      <c r="H211" s="49">
        <f>SUM(D$7:D211)</f>
        <v>20</v>
      </c>
      <c r="I211" s="40">
        <f t="shared" si="23"/>
        <v>2.6999999999999993</v>
      </c>
      <c r="K211" s="36">
        <f t="shared" si="24"/>
        <v>2016</v>
      </c>
    </row>
    <row r="212" spans="1:11" ht="13">
      <c r="A212" s="39">
        <f>GewinnDaten!A212</f>
        <v>42630</v>
      </c>
      <c r="B212" s="37">
        <f t="shared" si="20"/>
        <v>7</v>
      </c>
      <c r="C212" s="49">
        <f>SUM(GewinnDaten!E212:G212)</f>
        <v>0</v>
      </c>
      <c r="D212" s="49">
        <f>SUM(GewinnDaten!H212:J212)</f>
        <v>0</v>
      </c>
      <c r="E212" s="40">
        <f t="shared" si="21"/>
        <v>0</v>
      </c>
      <c r="F212" s="58">
        <f t="shared" si="22"/>
        <v>42630</v>
      </c>
      <c r="G212" s="49">
        <f>SUM(C$7:C212)</f>
        <v>-17.3</v>
      </c>
      <c r="H212" s="49">
        <f>SUM(D$7:D212)</f>
        <v>20</v>
      </c>
      <c r="I212" s="40">
        <f t="shared" si="23"/>
        <v>2.6999999999999993</v>
      </c>
      <c r="K212" s="36">
        <f t="shared" si="24"/>
        <v>2016</v>
      </c>
    </row>
    <row r="213" spans="1:11" ht="13">
      <c r="A213" s="39">
        <f>GewinnDaten!A213</f>
        <v>42634</v>
      </c>
      <c r="B213" s="37">
        <f t="shared" si="20"/>
        <v>4</v>
      </c>
      <c r="C213" s="49">
        <f>SUM(GewinnDaten!E213:G213)</f>
        <v>0</v>
      </c>
      <c r="D213" s="49">
        <f>SUM(GewinnDaten!H213:J213)</f>
        <v>0</v>
      </c>
      <c r="E213" s="40">
        <f t="shared" si="21"/>
        <v>0</v>
      </c>
      <c r="F213" s="58">
        <f t="shared" si="22"/>
        <v>42634</v>
      </c>
      <c r="G213" s="49">
        <f>SUM(C$7:C213)</f>
        <v>-17.3</v>
      </c>
      <c r="H213" s="49">
        <f>SUM(D$7:D213)</f>
        <v>20</v>
      </c>
      <c r="I213" s="40">
        <f t="shared" si="23"/>
        <v>2.6999999999999993</v>
      </c>
      <c r="K213" s="36">
        <f t="shared" si="24"/>
        <v>2016</v>
      </c>
    </row>
    <row r="214" spans="1:11" ht="13">
      <c r="A214" s="39">
        <f>GewinnDaten!A214</f>
        <v>42637</v>
      </c>
      <c r="B214" s="37">
        <f t="shared" ref="B214:B277" si="25">WEEKDAY(A214)</f>
        <v>7</v>
      </c>
      <c r="C214" s="49">
        <f>SUM(GewinnDaten!E214:G214)</f>
        <v>0</v>
      </c>
      <c r="D214" s="49">
        <f>SUM(GewinnDaten!H214:J214)</f>
        <v>0</v>
      </c>
      <c r="E214" s="40">
        <f t="shared" si="21"/>
        <v>0</v>
      </c>
      <c r="F214" s="58">
        <f t="shared" si="22"/>
        <v>42637</v>
      </c>
      <c r="G214" s="49">
        <f>SUM(C$7:C214)</f>
        <v>-17.3</v>
      </c>
      <c r="H214" s="49">
        <f>SUM(D$7:D214)</f>
        <v>20</v>
      </c>
      <c r="I214" s="40">
        <f t="shared" si="23"/>
        <v>2.6999999999999993</v>
      </c>
      <c r="K214" s="36">
        <f t="shared" si="24"/>
        <v>2016</v>
      </c>
    </row>
    <row r="215" spans="1:11" ht="13">
      <c r="A215" s="39">
        <f>GewinnDaten!A215</f>
        <v>42641</v>
      </c>
      <c r="B215" s="37">
        <f t="shared" si="25"/>
        <v>4</v>
      </c>
      <c r="C215" s="49">
        <f>SUM(GewinnDaten!E215:G215)</f>
        <v>0</v>
      </c>
      <c r="D215" s="49">
        <f>SUM(GewinnDaten!H215:J215)</f>
        <v>0</v>
      </c>
      <c r="E215" s="40">
        <f t="shared" si="21"/>
        <v>0</v>
      </c>
      <c r="F215" s="58">
        <f t="shared" si="22"/>
        <v>42641</v>
      </c>
      <c r="G215" s="49">
        <f>SUM(C$7:C215)</f>
        <v>-17.3</v>
      </c>
      <c r="H215" s="49">
        <f>SUM(D$7:D215)</f>
        <v>20</v>
      </c>
      <c r="I215" s="40">
        <f t="shared" si="23"/>
        <v>2.6999999999999993</v>
      </c>
      <c r="K215" s="36">
        <f t="shared" si="24"/>
        <v>2016</v>
      </c>
    </row>
    <row r="216" spans="1:11" ht="13">
      <c r="A216" s="39">
        <f>GewinnDaten!A216</f>
        <v>42644</v>
      </c>
      <c r="B216" s="37">
        <f t="shared" si="25"/>
        <v>7</v>
      </c>
      <c r="C216" s="49">
        <f>SUM(GewinnDaten!E216:G216)</f>
        <v>0</v>
      </c>
      <c r="D216" s="49">
        <f>SUM(GewinnDaten!H216:J216)</f>
        <v>0</v>
      </c>
      <c r="E216" s="40">
        <f t="shared" si="21"/>
        <v>0</v>
      </c>
      <c r="F216" s="58">
        <f t="shared" si="22"/>
        <v>42644</v>
      </c>
      <c r="G216" s="49">
        <f>SUM(C$7:C216)</f>
        <v>-17.3</v>
      </c>
      <c r="H216" s="49">
        <f>SUM(D$7:D216)</f>
        <v>20</v>
      </c>
      <c r="I216" s="40">
        <f t="shared" si="23"/>
        <v>2.6999999999999993</v>
      </c>
      <c r="K216" s="36">
        <f t="shared" si="24"/>
        <v>2016</v>
      </c>
    </row>
    <row r="217" spans="1:11" ht="13">
      <c r="A217" s="39">
        <f>GewinnDaten!A217</f>
        <v>42648</v>
      </c>
      <c r="B217" s="37">
        <f t="shared" si="25"/>
        <v>4</v>
      </c>
      <c r="C217" s="49">
        <f>SUM(GewinnDaten!E217:G217)</f>
        <v>0</v>
      </c>
      <c r="D217" s="49">
        <f>SUM(GewinnDaten!H217:J217)</f>
        <v>0</v>
      </c>
      <c r="E217" s="40">
        <f t="shared" si="21"/>
        <v>0</v>
      </c>
      <c r="F217" s="58">
        <f t="shared" si="22"/>
        <v>42648</v>
      </c>
      <c r="G217" s="49">
        <f>SUM(C$7:C217)</f>
        <v>-17.3</v>
      </c>
      <c r="H217" s="49">
        <f>SUM(D$7:D217)</f>
        <v>20</v>
      </c>
      <c r="I217" s="40">
        <f t="shared" si="23"/>
        <v>2.6999999999999993</v>
      </c>
      <c r="K217" s="36">
        <f t="shared" si="24"/>
        <v>2016</v>
      </c>
    </row>
    <row r="218" spans="1:11" ht="13">
      <c r="A218" s="39">
        <f>GewinnDaten!A218</f>
        <v>42651</v>
      </c>
      <c r="B218" s="37">
        <f t="shared" si="25"/>
        <v>7</v>
      </c>
      <c r="C218" s="49">
        <f>SUM(GewinnDaten!E218:G218)</f>
        <v>0</v>
      </c>
      <c r="D218" s="49">
        <f>SUM(GewinnDaten!H218:J218)</f>
        <v>0</v>
      </c>
      <c r="E218" s="40">
        <f t="shared" si="21"/>
        <v>0</v>
      </c>
      <c r="F218" s="58">
        <f t="shared" si="22"/>
        <v>42651</v>
      </c>
      <c r="G218" s="49">
        <f>SUM(C$7:C218)</f>
        <v>-17.3</v>
      </c>
      <c r="H218" s="49">
        <f>SUM(D$7:D218)</f>
        <v>20</v>
      </c>
      <c r="I218" s="40">
        <f t="shared" si="23"/>
        <v>2.6999999999999993</v>
      </c>
      <c r="K218" s="36">
        <f t="shared" si="24"/>
        <v>2016</v>
      </c>
    </row>
    <row r="219" spans="1:11" ht="13">
      <c r="A219" s="39">
        <f>GewinnDaten!A219</f>
        <v>42655</v>
      </c>
      <c r="B219" s="37">
        <f t="shared" si="25"/>
        <v>4</v>
      </c>
      <c r="C219" s="49">
        <f>SUM(GewinnDaten!E219:G219)</f>
        <v>0</v>
      </c>
      <c r="D219" s="49">
        <f>SUM(GewinnDaten!H219:J219)</f>
        <v>0</v>
      </c>
      <c r="E219" s="40">
        <f t="shared" si="21"/>
        <v>0</v>
      </c>
      <c r="F219" s="58">
        <f t="shared" si="22"/>
        <v>42655</v>
      </c>
      <c r="G219" s="49">
        <f>SUM(C$7:C219)</f>
        <v>-17.3</v>
      </c>
      <c r="H219" s="49">
        <f>SUM(D$7:D219)</f>
        <v>20</v>
      </c>
      <c r="I219" s="40">
        <f t="shared" si="23"/>
        <v>2.6999999999999993</v>
      </c>
      <c r="K219" s="36">
        <f t="shared" si="24"/>
        <v>2016</v>
      </c>
    </row>
    <row r="220" spans="1:11" ht="13">
      <c r="A220" s="39">
        <f>GewinnDaten!A220</f>
        <v>42658</v>
      </c>
      <c r="B220" s="37">
        <f t="shared" si="25"/>
        <v>7</v>
      </c>
      <c r="C220" s="49">
        <f>SUM(GewinnDaten!E220:G220)</f>
        <v>0</v>
      </c>
      <c r="D220" s="49">
        <f>SUM(GewinnDaten!H220:J220)</f>
        <v>0</v>
      </c>
      <c r="E220" s="40">
        <f t="shared" si="21"/>
        <v>0</v>
      </c>
      <c r="F220" s="58">
        <f t="shared" si="22"/>
        <v>42658</v>
      </c>
      <c r="G220" s="49">
        <f>SUM(C$7:C220)</f>
        <v>-17.3</v>
      </c>
      <c r="H220" s="49">
        <f>SUM(D$7:D220)</f>
        <v>20</v>
      </c>
      <c r="I220" s="40">
        <f t="shared" si="23"/>
        <v>2.6999999999999993</v>
      </c>
      <c r="K220" s="36">
        <f t="shared" si="24"/>
        <v>2016</v>
      </c>
    </row>
    <row r="221" spans="1:11" ht="13">
      <c r="A221" s="39">
        <f>GewinnDaten!A221</f>
        <v>42662</v>
      </c>
      <c r="B221" s="37">
        <f t="shared" si="25"/>
        <v>4</v>
      </c>
      <c r="C221" s="49">
        <f>SUM(GewinnDaten!E221:G221)</f>
        <v>0</v>
      </c>
      <c r="D221" s="49">
        <f>SUM(GewinnDaten!H221:J221)</f>
        <v>0</v>
      </c>
      <c r="E221" s="40">
        <f t="shared" si="21"/>
        <v>0</v>
      </c>
      <c r="F221" s="58">
        <f t="shared" si="22"/>
        <v>42662</v>
      </c>
      <c r="G221" s="49">
        <f>SUM(C$7:C221)</f>
        <v>-17.3</v>
      </c>
      <c r="H221" s="49">
        <f>SUM(D$7:D221)</f>
        <v>20</v>
      </c>
      <c r="I221" s="40">
        <f t="shared" si="23"/>
        <v>2.6999999999999993</v>
      </c>
      <c r="K221" s="36">
        <f t="shared" si="24"/>
        <v>2016</v>
      </c>
    </row>
    <row r="222" spans="1:11" ht="13">
      <c r="A222" s="39">
        <f>GewinnDaten!A222</f>
        <v>42665</v>
      </c>
      <c r="B222" s="37">
        <f t="shared" si="25"/>
        <v>7</v>
      </c>
      <c r="C222" s="49">
        <f>SUM(GewinnDaten!E222:G222)</f>
        <v>0</v>
      </c>
      <c r="D222" s="49">
        <f>SUM(GewinnDaten!H222:J222)</f>
        <v>0</v>
      </c>
      <c r="E222" s="40">
        <f t="shared" si="21"/>
        <v>0</v>
      </c>
      <c r="F222" s="58">
        <f t="shared" si="22"/>
        <v>42665</v>
      </c>
      <c r="G222" s="49">
        <f>SUM(C$7:C222)</f>
        <v>-17.3</v>
      </c>
      <c r="H222" s="49">
        <f>SUM(D$7:D222)</f>
        <v>20</v>
      </c>
      <c r="I222" s="40">
        <f t="shared" si="23"/>
        <v>2.6999999999999993</v>
      </c>
      <c r="K222" s="36">
        <f t="shared" si="24"/>
        <v>2016</v>
      </c>
    </row>
    <row r="223" spans="1:11" ht="13">
      <c r="A223" s="39">
        <f>GewinnDaten!A223</f>
        <v>42669</v>
      </c>
      <c r="B223" s="37">
        <f t="shared" si="25"/>
        <v>4</v>
      </c>
      <c r="C223" s="49">
        <f>SUM(GewinnDaten!E223:G223)</f>
        <v>0</v>
      </c>
      <c r="D223" s="49">
        <f>SUM(GewinnDaten!H223:J223)</f>
        <v>0</v>
      </c>
      <c r="E223" s="40">
        <f t="shared" si="21"/>
        <v>0</v>
      </c>
      <c r="F223" s="58">
        <f t="shared" si="22"/>
        <v>42669</v>
      </c>
      <c r="G223" s="49">
        <f>SUM(C$7:C223)</f>
        <v>-17.3</v>
      </c>
      <c r="H223" s="49">
        <f>SUM(D$7:D223)</f>
        <v>20</v>
      </c>
      <c r="I223" s="40">
        <f t="shared" si="23"/>
        <v>2.6999999999999993</v>
      </c>
      <c r="K223" s="36">
        <f t="shared" si="24"/>
        <v>2016</v>
      </c>
    </row>
    <row r="224" spans="1:11" ht="13">
      <c r="A224" s="39">
        <f>GewinnDaten!A224</f>
        <v>42672</v>
      </c>
      <c r="B224" s="37">
        <f t="shared" si="25"/>
        <v>7</v>
      </c>
      <c r="C224" s="49">
        <f>SUM(GewinnDaten!E224:G224)</f>
        <v>0</v>
      </c>
      <c r="D224" s="49">
        <f>SUM(GewinnDaten!H224:J224)</f>
        <v>0</v>
      </c>
      <c r="E224" s="40">
        <f t="shared" si="21"/>
        <v>0</v>
      </c>
      <c r="F224" s="58">
        <f t="shared" si="22"/>
        <v>42672</v>
      </c>
      <c r="G224" s="49">
        <f>SUM(C$7:C224)</f>
        <v>-17.3</v>
      </c>
      <c r="H224" s="49">
        <f>SUM(D$7:D224)</f>
        <v>20</v>
      </c>
      <c r="I224" s="40">
        <f t="shared" si="23"/>
        <v>2.6999999999999993</v>
      </c>
      <c r="K224" s="36">
        <f t="shared" si="24"/>
        <v>2016</v>
      </c>
    </row>
    <row r="225" spans="1:11" ht="13">
      <c r="A225" s="39">
        <f>GewinnDaten!A225</f>
        <v>42676</v>
      </c>
      <c r="B225" s="37">
        <f t="shared" si="25"/>
        <v>4</v>
      </c>
      <c r="C225" s="49">
        <f>SUM(GewinnDaten!E225:G225)</f>
        <v>0</v>
      </c>
      <c r="D225" s="49">
        <f>SUM(GewinnDaten!H225:J225)</f>
        <v>0</v>
      </c>
      <c r="E225" s="40">
        <f t="shared" si="21"/>
        <v>0</v>
      </c>
      <c r="F225" s="58">
        <f t="shared" si="22"/>
        <v>42676</v>
      </c>
      <c r="G225" s="49">
        <f>SUM(C$7:C225)</f>
        <v>-17.3</v>
      </c>
      <c r="H225" s="49">
        <f>SUM(D$7:D225)</f>
        <v>20</v>
      </c>
      <c r="I225" s="40">
        <f t="shared" si="23"/>
        <v>2.6999999999999993</v>
      </c>
      <c r="K225" s="36">
        <f t="shared" si="24"/>
        <v>2016</v>
      </c>
    </row>
    <row r="226" spans="1:11" ht="13">
      <c r="A226" s="39">
        <f>GewinnDaten!A226</f>
        <v>42679</v>
      </c>
      <c r="B226" s="37">
        <f t="shared" si="25"/>
        <v>7</v>
      </c>
      <c r="C226" s="49">
        <f>SUM(GewinnDaten!E226:G226)</f>
        <v>0</v>
      </c>
      <c r="D226" s="49">
        <f>SUM(GewinnDaten!H226:J226)</f>
        <v>0</v>
      </c>
      <c r="E226" s="40">
        <f t="shared" si="21"/>
        <v>0</v>
      </c>
      <c r="F226" s="58">
        <f t="shared" si="22"/>
        <v>42679</v>
      </c>
      <c r="G226" s="49">
        <f>SUM(C$7:C226)</f>
        <v>-17.3</v>
      </c>
      <c r="H226" s="49">
        <f>SUM(D$7:D226)</f>
        <v>20</v>
      </c>
      <c r="I226" s="40">
        <f t="shared" si="23"/>
        <v>2.6999999999999993</v>
      </c>
      <c r="K226" s="36">
        <f t="shared" si="24"/>
        <v>2016</v>
      </c>
    </row>
    <row r="227" spans="1:11" ht="13">
      <c r="A227" s="39">
        <f>GewinnDaten!A227</f>
        <v>42683</v>
      </c>
      <c r="B227" s="37">
        <f t="shared" si="25"/>
        <v>4</v>
      </c>
      <c r="C227" s="49">
        <f>SUM(GewinnDaten!E227:G227)</f>
        <v>0</v>
      </c>
      <c r="D227" s="49">
        <f>SUM(GewinnDaten!H227:J227)</f>
        <v>0</v>
      </c>
      <c r="E227" s="40">
        <f t="shared" si="21"/>
        <v>0</v>
      </c>
      <c r="F227" s="58">
        <f t="shared" si="22"/>
        <v>42683</v>
      </c>
      <c r="G227" s="49">
        <f>SUM(C$7:C227)</f>
        <v>-17.3</v>
      </c>
      <c r="H227" s="49">
        <f>SUM(D$7:D227)</f>
        <v>20</v>
      </c>
      <c r="I227" s="40">
        <f t="shared" si="23"/>
        <v>2.6999999999999993</v>
      </c>
      <c r="K227" s="36">
        <f t="shared" si="24"/>
        <v>2016</v>
      </c>
    </row>
    <row r="228" spans="1:11" ht="13">
      <c r="A228" s="39">
        <f>GewinnDaten!A228</f>
        <v>42686</v>
      </c>
      <c r="B228" s="37">
        <f t="shared" si="25"/>
        <v>7</v>
      </c>
      <c r="C228" s="49">
        <f>SUM(GewinnDaten!E228:G228)</f>
        <v>0</v>
      </c>
      <c r="D228" s="49">
        <f>SUM(GewinnDaten!H228:J228)</f>
        <v>0</v>
      </c>
      <c r="E228" s="40">
        <f t="shared" si="21"/>
        <v>0</v>
      </c>
      <c r="F228" s="58">
        <f t="shared" si="22"/>
        <v>42686</v>
      </c>
      <c r="G228" s="49">
        <f>SUM(C$7:C228)</f>
        <v>-17.3</v>
      </c>
      <c r="H228" s="49">
        <f>SUM(D$7:D228)</f>
        <v>20</v>
      </c>
      <c r="I228" s="40">
        <f t="shared" si="23"/>
        <v>2.6999999999999993</v>
      </c>
      <c r="K228" s="36">
        <f t="shared" si="24"/>
        <v>2016</v>
      </c>
    </row>
    <row r="229" spans="1:11" ht="13">
      <c r="A229" s="39">
        <f>GewinnDaten!A229</f>
        <v>42690</v>
      </c>
      <c r="B229" s="37">
        <f t="shared" si="25"/>
        <v>4</v>
      </c>
      <c r="C229" s="49">
        <f>SUM(GewinnDaten!E229:G229)</f>
        <v>0</v>
      </c>
      <c r="D229" s="49">
        <f>SUM(GewinnDaten!H229:J229)</f>
        <v>0</v>
      </c>
      <c r="E229" s="40">
        <f t="shared" si="21"/>
        <v>0</v>
      </c>
      <c r="F229" s="58">
        <f t="shared" si="22"/>
        <v>42690</v>
      </c>
      <c r="G229" s="49">
        <f>SUM(C$7:C229)</f>
        <v>-17.3</v>
      </c>
      <c r="H229" s="49">
        <f>SUM(D$7:D229)</f>
        <v>20</v>
      </c>
      <c r="I229" s="40">
        <f t="shared" si="23"/>
        <v>2.6999999999999993</v>
      </c>
      <c r="K229" s="36">
        <f t="shared" si="24"/>
        <v>2016</v>
      </c>
    </row>
    <row r="230" spans="1:11" ht="13">
      <c r="A230" s="39">
        <f>GewinnDaten!A230</f>
        <v>42693</v>
      </c>
      <c r="B230" s="37">
        <f t="shared" si="25"/>
        <v>7</v>
      </c>
      <c r="C230" s="49">
        <f>SUM(GewinnDaten!E230:G230)</f>
        <v>0</v>
      </c>
      <c r="D230" s="49">
        <f>SUM(GewinnDaten!H230:J230)</f>
        <v>0</v>
      </c>
      <c r="E230" s="40">
        <f t="shared" si="21"/>
        <v>0</v>
      </c>
      <c r="F230" s="58">
        <f t="shared" si="22"/>
        <v>42693</v>
      </c>
      <c r="G230" s="49">
        <f>SUM(C$7:C230)</f>
        <v>-17.3</v>
      </c>
      <c r="H230" s="49">
        <f>SUM(D$7:D230)</f>
        <v>20</v>
      </c>
      <c r="I230" s="40">
        <f t="shared" si="23"/>
        <v>2.6999999999999993</v>
      </c>
      <c r="K230" s="36">
        <f t="shared" si="24"/>
        <v>2016</v>
      </c>
    </row>
    <row r="231" spans="1:11" ht="13">
      <c r="A231" s="39">
        <f>GewinnDaten!A231</f>
        <v>42697</v>
      </c>
      <c r="B231" s="37">
        <f t="shared" si="25"/>
        <v>4</v>
      </c>
      <c r="C231" s="49">
        <f>SUM(GewinnDaten!E231:G231)</f>
        <v>0</v>
      </c>
      <c r="D231" s="49">
        <f>SUM(GewinnDaten!H231:J231)</f>
        <v>0</v>
      </c>
      <c r="E231" s="40">
        <f t="shared" si="21"/>
        <v>0</v>
      </c>
      <c r="F231" s="58">
        <f t="shared" si="22"/>
        <v>42697</v>
      </c>
      <c r="G231" s="49">
        <f>SUM(C$7:C231)</f>
        <v>-17.3</v>
      </c>
      <c r="H231" s="49">
        <f>SUM(D$7:D231)</f>
        <v>20</v>
      </c>
      <c r="I231" s="40">
        <f t="shared" si="23"/>
        <v>2.6999999999999993</v>
      </c>
      <c r="K231" s="36">
        <f t="shared" si="24"/>
        <v>2016</v>
      </c>
    </row>
    <row r="232" spans="1:11" ht="13">
      <c r="A232" s="39">
        <f>GewinnDaten!A232</f>
        <v>42700</v>
      </c>
      <c r="B232" s="37">
        <f t="shared" si="25"/>
        <v>7</v>
      </c>
      <c r="C232" s="49">
        <f>SUM(GewinnDaten!E232:G232)</f>
        <v>0</v>
      </c>
      <c r="D232" s="49">
        <f>SUM(GewinnDaten!H232:J232)</f>
        <v>0</v>
      </c>
      <c r="E232" s="40">
        <f t="shared" si="21"/>
        <v>0</v>
      </c>
      <c r="F232" s="58">
        <f t="shared" si="22"/>
        <v>42700</v>
      </c>
      <c r="G232" s="49">
        <f>SUM(C$7:C232)</f>
        <v>-17.3</v>
      </c>
      <c r="H232" s="49">
        <f>SUM(D$7:D232)</f>
        <v>20</v>
      </c>
      <c r="I232" s="40">
        <f t="shared" si="23"/>
        <v>2.6999999999999993</v>
      </c>
      <c r="K232" s="36">
        <f t="shared" si="24"/>
        <v>2016</v>
      </c>
    </row>
    <row r="233" spans="1:11" ht="13">
      <c r="A233" s="39">
        <f>GewinnDaten!A233</f>
        <v>42704</v>
      </c>
      <c r="B233" s="37">
        <f t="shared" si="25"/>
        <v>4</v>
      </c>
      <c r="C233" s="49">
        <f>SUM(GewinnDaten!E233:G233)</f>
        <v>0</v>
      </c>
      <c r="D233" s="49">
        <f>SUM(GewinnDaten!H233:J233)</f>
        <v>0</v>
      </c>
      <c r="E233" s="40">
        <f t="shared" si="21"/>
        <v>0</v>
      </c>
      <c r="F233" s="58">
        <f t="shared" si="22"/>
        <v>42704</v>
      </c>
      <c r="G233" s="49">
        <f>SUM(C$7:C233)</f>
        <v>-17.3</v>
      </c>
      <c r="H233" s="49">
        <f>SUM(D$7:D233)</f>
        <v>20</v>
      </c>
      <c r="I233" s="40">
        <f t="shared" si="23"/>
        <v>2.6999999999999993</v>
      </c>
      <c r="K233" s="36">
        <f t="shared" si="24"/>
        <v>2016</v>
      </c>
    </row>
    <row r="234" spans="1:11" ht="13">
      <c r="A234" s="39">
        <f>GewinnDaten!A234</f>
        <v>42707</v>
      </c>
      <c r="B234" s="37">
        <f t="shared" si="25"/>
        <v>7</v>
      </c>
      <c r="C234" s="49">
        <f>SUM(GewinnDaten!E234:G234)</f>
        <v>0</v>
      </c>
      <c r="D234" s="49">
        <f>SUM(GewinnDaten!H234:J234)</f>
        <v>0</v>
      </c>
      <c r="E234" s="40">
        <f t="shared" si="21"/>
        <v>0</v>
      </c>
      <c r="F234" s="58">
        <f t="shared" si="22"/>
        <v>42707</v>
      </c>
      <c r="G234" s="49">
        <f>SUM(C$7:C234)</f>
        <v>-17.3</v>
      </c>
      <c r="H234" s="49">
        <f>SUM(D$7:D234)</f>
        <v>20</v>
      </c>
      <c r="I234" s="40">
        <f t="shared" si="23"/>
        <v>2.6999999999999993</v>
      </c>
      <c r="K234" s="36">
        <f t="shared" si="24"/>
        <v>2016</v>
      </c>
    </row>
    <row r="235" spans="1:11" ht="13">
      <c r="A235" s="39">
        <f>GewinnDaten!A235</f>
        <v>42711</v>
      </c>
      <c r="B235" s="37">
        <f t="shared" si="25"/>
        <v>4</v>
      </c>
      <c r="C235" s="49">
        <f>SUM(GewinnDaten!E235:G235)</f>
        <v>0</v>
      </c>
      <c r="D235" s="49">
        <f>SUM(GewinnDaten!H235:J235)</f>
        <v>0</v>
      </c>
      <c r="E235" s="40">
        <f t="shared" si="21"/>
        <v>0</v>
      </c>
      <c r="F235" s="58">
        <f t="shared" si="22"/>
        <v>42711</v>
      </c>
      <c r="G235" s="49">
        <f>SUM(C$7:C235)</f>
        <v>-17.3</v>
      </c>
      <c r="H235" s="49">
        <f>SUM(D$7:D235)</f>
        <v>20</v>
      </c>
      <c r="I235" s="40">
        <f t="shared" si="23"/>
        <v>2.6999999999999993</v>
      </c>
      <c r="K235" s="36">
        <f t="shared" si="24"/>
        <v>2016</v>
      </c>
    </row>
    <row r="236" spans="1:11" ht="13">
      <c r="A236" s="39">
        <f>GewinnDaten!A236</f>
        <v>42714</v>
      </c>
      <c r="B236" s="37">
        <f t="shared" si="25"/>
        <v>7</v>
      </c>
      <c r="C236" s="49">
        <f>SUM(GewinnDaten!E236:G236)</f>
        <v>0</v>
      </c>
      <c r="D236" s="49">
        <f>SUM(GewinnDaten!H236:J236)</f>
        <v>0</v>
      </c>
      <c r="E236" s="40">
        <f t="shared" si="21"/>
        <v>0</v>
      </c>
      <c r="F236" s="58">
        <f t="shared" si="22"/>
        <v>42714</v>
      </c>
      <c r="G236" s="49">
        <f>SUM(C$7:C236)</f>
        <v>-17.3</v>
      </c>
      <c r="H236" s="49">
        <f>SUM(D$7:D236)</f>
        <v>20</v>
      </c>
      <c r="I236" s="40">
        <f t="shared" si="23"/>
        <v>2.6999999999999993</v>
      </c>
      <c r="K236" s="36">
        <f t="shared" si="24"/>
        <v>2016</v>
      </c>
    </row>
    <row r="237" spans="1:11" ht="13">
      <c r="A237" s="39">
        <f>GewinnDaten!A237</f>
        <v>42718</v>
      </c>
      <c r="B237" s="37">
        <f t="shared" si="25"/>
        <v>4</v>
      </c>
      <c r="C237" s="49">
        <f>SUM(GewinnDaten!E237:G237)</f>
        <v>0</v>
      </c>
      <c r="D237" s="49">
        <f>SUM(GewinnDaten!H237:J237)</f>
        <v>0</v>
      </c>
      <c r="E237" s="40">
        <f t="shared" si="21"/>
        <v>0</v>
      </c>
      <c r="F237" s="58">
        <f t="shared" si="22"/>
        <v>42718</v>
      </c>
      <c r="G237" s="49">
        <f>SUM(C$7:C237)</f>
        <v>-17.3</v>
      </c>
      <c r="H237" s="49">
        <f>SUM(D$7:D237)</f>
        <v>20</v>
      </c>
      <c r="I237" s="40">
        <f t="shared" si="23"/>
        <v>2.6999999999999993</v>
      </c>
      <c r="K237" s="36">
        <f t="shared" si="24"/>
        <v>2016</v>
      </c>
    </row>
    <row r="238" spans="1:11" ht="13">
      <c r="A238" s="39">
        <f>GewinnDaten!A238</f>
        <v>42721</v>
      </c>
      <c r="B238" s="37">
        <f t="shared" si="25"/>
        <v>7</v>
      </c>
      <c r="C238" s="49">
        <f>SUM(GewinnDaten!E238:G238)</f>
        <v>0</v>
      </c>
      <c r="D238" s="49">
        <f>SUM(GewinnDaten!H238:J238)</f>
        <v>0</v>
      </c>
      <c r="E238" s="40">
        <f t="shared" si="21"/>
        <v>0</v>
      </c>
      <c r="F238" s="58">
        <f t="shared" si="22"/>
        <v>42721</v>
      </c>
      <c r="G238" s="49">
        <f>SUM(C$7:C238)</f>
        <v>-17.3</v>
      </c>
      <c r="H238" s="49">
        <f>SUM(D$7:D238)</f>
        <v>20</v>
      </c>
      <c r="I238" s="40">
        <f t="shared" si="23"/>
        <v>2.6999999999999993</v>
      </c>
      <c r="K238" s="36">
        <f t="shared" si="24"/>
        <v>2016</v>
      </c>
    </row>
    <row r="239" spans="1:11" ht="13">
      <c r="A239" s="39">
        <f>GewinnDaten!A239</f>
        <v>42725</v>
      </c>
      <c r="B239" s="37">
        <f t="shared" si="25"/>
        <v>4</v>
      </c>
      <c r="C239" s="49">
        <f>SUM(GewinnDaten!E239:G239)</f>
        <v>0</v>
      </c>
      <c r="D239" s="49">
        <f>SUM(GewinnDaten!H239:J239)</f>
        <v>0</v>
      </c>
      <c r="E239" s="40">
        <f t="shared" si="21"/>
        <v>0</v>
      </c>
      <c r="F239" s="58">
        <f t="shared" si="22"/>
        <v>42725</v>
      </c>
      <c r="G239" s="49">
        <f>SUM(C$7:C239)</f>
        <v>-17.3</v>
      </c>
      <c r="H239" s="49">
        <f>SUM(D$7:D239)</f>
        <v>20</v>
      </c>
      <c r="I239" s="40">
        <f t="shared" si="23"/>
        <v>2.6999999999999993</v>
      </c>
      <c r="K239" s="36">
        <f t="shared" si="24"/>
        <v>2016</v>
      </c>
    </row>
    <row r="240" spans="1:11" ht="13">
      <c r="A240" s="39">
        <f>GewinnDaten!A240</f>
        <v>42728</v>
      </c>
      <c r="B240" s="37">
        <f t="shared" si="25"/>
        <v>7</v>
      </c>
      <c r="C240" s="49">
        <f>SUM(GewinnDaten!E240:G240)</f>
        <v>0</v>
      </c>
      <c r="D240" s="49">
        <f>SUM(GewinnDaten!H240:J240)</f>
        <v>0</v>
      </c>
      <c r="E240" s="40">
        <f t="shared" si="21"/>
        <v>0</v>
      </c>
      <c r="F240" s="58">
        <f t="shared" si="22"/>
        <v>42728</v>
      </c>
      <c r="G240" s="49">
        <f>SUM(C$7:C240)</f>
        <v>-17.3</v>
      </c>
      <c r="H240" s="49">
        <f>SUM(D$7:D240)</f>
        <v>20</v>
      </c>
      <c r="I240" s="40">
        <f t="shared" si="23"/>
        <v>2.6999999999999993</v>
      </c>
      <c r="K240" s="36">
        <f t="shared" si="24"/>
        <v>2016</v>
      </c>
    </row>
    <row r="241" spans="1:11" ht="13">
      <c r="A241" s="39">
        <f>GewinnDaten!A241</f>
        <v>42732</v>
      </c>
      <c r="B241" s="37">
        <f t="shared" si="25"/>
        <v>4</v>
      </c>
      <c r="C241" s="49">
        <f>SUM(GewinnDaten!E241:G241)</f>
        <v>0</v>
      </c>
      <c r="D241" s="49">
        <f>SUM(GewinnDaten!H241:J241)</f>
        <v>0</v>
      </c>
      <c r="E241" s="40">
        <f t="shared" si="21"/>
        <v>0</v>
      </c>
      <c r="F241" s="58">
        <f t="shared" si="22"/>
        <v>42732</v>
      </c>
      <c r="G241" s="49">
        <f>SUM(C$7:C241)</f>
        <v>-17.3</v>
      </c>
      <c r="H241" s="49">
        <f>SUM(D$7:D241)</f>
        <v>20</v>
      </c>
      <c r="I241" s="40">
        <f t="shared" si="23"/>
        <v>2.6999999999999993</v>
      </c>
      <c r="K241" s="36">
        <f t="shared" si="24"/>
        <v>2016</v>
      </c>
    </row>
    <row r="242" spans="1:11" ht="13">
      <c r="A242" s="39">
        <f>GewinnDaten!A242</f>
        <v>42735</v>
      </c>
      <c r="B242" s="37">
        <f t="shared" si="25"/>
        <v>7</v>
      </c>
      <c r="C242" s="49">
        <f>SUM(GewinnDaten!E242:G242)</f>
        <v>0</v>
      </c>
      <c r="D242" s="49">
        <f>SUM(GewinnDaten!H242:J242)</f>
        <v>0</v>
      </c>
      <c r="E242" s="40">
        <f t="shared" si="21"/>
        <v>0</v>
      </c>
      <c r="F242" s="58">
        <f t="shared" si="22"/>
        <v>42735</v>
      </c>
      <c r="G242" s="49">
        <f>SUM(C$7:C242)</f>
        <v>-17.3</v>
      </c>
      <c r="H242" s="49">
        <f>SUM(D$7:D242)</f>
        <v>20</v>
      </c>
      <c r="I242" s="40">
        <f t="shared" si="23"/>
        <v>2.6999999999999993</v>
      </c>
      <c r="K242" s="36">
        <f t="shared" si="24"/>
        <v>2016</v>
      </c>
    </row>
    <row r="243" spans="1:11" ht="13">
      <c r="A243" s="39">
        <f>GewinnDaten!A243</f>
        <v>42739</v>
      </c>
      <c r="B243" s="37">
        <f t="shared" si="25"/>
        <v>4</v>
      </c>
      <c r="C243" s="49">
        <f>SUM(GewinnDaten!E243:G243)</f>
        <v>0</v>
      </c>
      <c r="D243" s="49">
        <f>SUM(GewinnDaten!H243:J243)</f>
        <v>0</v>
      </c>
      <c r="E243" s="40">
        <f t="shared" si="21"/>
        <v>0</v>
      </c>
      <c r="F243" s="58">
        <f t="shared" si="22"/>
        <v>42739</v>
      </c>
      <c r="G243" s="49">
        <f>SUM(C$7:C243)</f>
        <v>-17.3</v>
      </c>
      <c r="H243" s="49">
        <f>SUM(D$7:D243)</f>
        <v>20</v>
      </c>
      <c r="I243" s="40">
        <f t="shared" si="23"/>
        <v>2.6999999999999993</v>
      </c>
      <c r="K243" s="36">
        <f t="shared" si="24"/>
        <v>2017</v>
      </c>
    </row>
    <row r="244" spans="1:11" ht="13">
      <c r="A244" s="39">
        <f>GewinnDaten!A244</f>
        <v>42742</v>
      </c>
      <c r="B244" s="37">
        <f t="shared" si="25"/>
        <v>7</v>
      </c>
      <c r="C244" s="49">
        <f>SUM(GewinnDaten!E244:G244)</f>
        <v>0</v>
      </c>
      <c r="D244" s="49">
        <f>SUM(GewinnDaten!H244:J244)</f>
        <v>0</v>
      </c>
      <c r="E244" s="40">
        <f t="shared" si="21"/>
        <v>0</v>
      </c>
      <c r="F244" s="58">
        <f t="shared" si="22"/>
        <v>42742</v>
      </c>
      <c r="G244" s="49">
        <f>SUM(C$7:C244)</f>
        <v>-17.3</v>
      </c>
      <c r="H244" s="49">
        <f>SUM(D$7:D244)</f>
        <v>20</v>
      </c>
      <c r="I244" s="40">
        <f t="shared" si="23"/>
        <v>2.6999999999999993</v>
      </c>
      <c r="K244" s="36">
        <f t="shared" si="24"/>
        <v>2017</v>
      </c>
    </row>
    <row r="245" spans="1:11" ht="13">
      <c r="A245" s="39">
        <f>GewinnDaten!A245</f>
        <v>42746</v>
      </c>
      <c r="B245" s="37">
        <f t="shared" si="25"/>
        <v>4</v>
      </c>
      <c r="C245" s="49">
        <f>SUM(GewinnDaten!E245:G245)</f>
        <v>0</v>
      </c>
      <c r="D245" s="49">
        <f>SUM(GewinnDaten!H245:J245)</f>
        <v>0</v>
      </c>
      <c r="E245" s="40">
        <f t="shared" si="21"/>
        <v>0</v>
      </c>
      <c r="F245" s="58">
        <f t="shared" si="22"/>
        <v>42746</v>
      </c>
      <c r="G245" s="49">
        <f>SUM(C$7:C245)</f>
        <v>-17.3</v>
      </c>
      <c r="H245" s="49">
        <f>SUM(D$7:D245)</f>
        <v>20</v>
      </c>
      <c r="I245" s="40">
        <f t="shared" si="23"/>
        <v>2.6999999999999993</v>
      </c>
      <c r="K245" s="36">
        <f t="shared" si="24"/>
        <v>2017</v>
      </c>
    </row>
    <row r="246" spans="1:11" ht="13">
      <c r="A246" s="39">
        <f>GewinnDaten!A246</f>
        <v>42749</v>
      </c>
      <c r="B246" s="37">
        <f t="shared" si="25"/>
        <v>7</v>
      </c>
      <c r="C246" s="49">
        <f>SUM(GewinnDaten!E246:G246)</f>
        <v>0</v>
      </c>
      <c r="D246" s="49">
        <f>SUM(GewinnDaten!H246:J246)</f>
        <v>0</v>
      </c>
      <c r="E246" s="40">
        <f t="shared" si="21"/>
        <v>0</v>
      </c>
      <c r="F246" s="58">
        <f t="shared" si="22"/>
        <v>42749</v>
      </c>
      <c r="G246" s="49">
        <f>SUM(C$7:C246)</f>
        <v>-17.3</v>
      </c>
      <c r="H246" s="49">
        <f>SUM(D$7:D246)</f>
        <v>20</v>
      </c>
      <c r="I246" s="40">
        <f t="shared" si="23"/>
        <v>2.6999999999999993</v>
      </c>
      <c r="K246" s="36">
        <f t="shared" si="24"/>
        <v>2017</v>
      </c>
    </row>
    <row r="247" spans="1:11" ht="13">
      <c r="A247" s="39">
        <f>GewinnDaten!A247</f>
        <v>42753</v>
      </c>
      <c r="B247" s="37">
        <f t="shared" si="25"/>
        <v>4</v>
      </c>
      <c r="C247" s="49">
        <f>SUM(GewinnDaten!E247:G247)</f>
        <v>0</v>
      </c>
      <c r="D247" s="49">
        <f>SUM(GewinnDaten!H247:J247)</f>
        <v>0</v>
      </c>
      <c r="E247" s="40">
        <f t="shared" si="21"/>
        <v>0</v>
      </c>
      <c r="F247" s="58">
        <f t="shared" si="22"/>
        <v>42753</v>
      </c>
      <c r="G247" s="49">
        <f>SUM(C$7:C247)</f>
        <v>-17.3</v>
      </c>
      <c r="H247" s="49">
        <f>SUM(D$7:D247)</f>
        <v>20</v>
      </c>
      <c r="I247" s="40">
        <f t="shared" si="23"/>
        <v>2.6999999999999993</v>
      </c>
      <c r="K247" s="36">
        <f t="shared" si="24"/>
        <v>2017</v>
      </c>
    </row>
    <row r="248" spans="1:11" ht="13">
      <c r="A248" s="39">
        <f>GewinnDaten!A248</f>
        <v>42756</v>
      </c>
      <c r="B248" s="37">
        <f t="shared" si="25"/>
        <v>7</v>
      </c>
      <c r="C248" s="49">
        <f>SUM(GewinnDaten!E248:G248)</f>
        <v>0</v>
      </c>
      <c r="D248" s="49">
        <f>SUM(GewinnDaten!H248:J248)</f>
        <v>0</v>
      </c>
      <c r="E248" s="40">
        <f t="shared" si="21"/>
        <v>0</v>
      </c>
      <c r="F248" s="58">
        <f t="shared" si="22"/>
        <v>42756</v>
      </c>
      <c r="G248" s="49">
        <f>SUM(C$7:C248)</f>
        <v>-17.3</v>
      </c>
      <c r="H248" s="49">
        <f>SUM(D$7:D248)</f>
        <v>20</v>
      </c>
      <c r="I248" s="40">
        <f t="shared" si="23"/>
        <v>2.6999999999999993</v>
      </c>
      <c r="K248" s="36">
        <f t="shared" si="24"/>
        <v>2017</v>
      </c>
    </row>
    <row r="249" spans="1:11" ht="13">
      <c r="A249" s="39">
        <f>GewinnDaten!A249</f>
        <v>42760</v>
      </c>
      <c r="B249" s="37">
        <f t="shared" si="25"/>
        <v>4</v>
      </c>
      <c r="C249" s="49">
        <f>SUM(GewinnDaten!E249:G249)</f>
        <v>0</v>
      </c>
      <c r="D249" s="49">
        <f>SUM(GewinnDaten!H249:J249)</f>
        <v>0</v>
      </c>
      <c r="E249" s="40">
        <f t="shared" si="21"/>
        <v>0</v>
      </c>
      <c r="F249" s="58">
        <f t="shared" si="22"/>
        <v>42760</v>
      </c>
      <c r="G249" s="49">
        <f>SUM(C$7:C249)</f>
        <v>-17.3</v>
      </c>
      <c r="H249" s="49">
        <f>SUM(D$7:D249)</f>
        <v>20</v>
      </c>
      <c r="I249" s="40">
        <f t="shared" si="23"/>
        <v>2.6999999999999993</v>
      </c>
      <c r="K249" s="36">
        <f t="shared" si="24"/>
        <v>2017</v>
      </c>
    </row>
    <row r="250" spans="1:11" ht="13">
      <c r="A250" s="39">
        <f>GewinnDaten!A250</f>
        <v>42763</v>
      </c>
      <c r="B250" s="37">
        <f t="shared" si="25"/>
        <v>7</v>
      </c>
      <c r="C250" s="49">
        <f>SUM(GewinnDaten!E250:G250)</f>
        <v>0</v>
      </c>
      <c r="D250" s="49">
        <f>SUM(GewinnDaten!H250:J250)</f>
        <v>0</v>
      </c>
      <c r="E250" s="40">
        <f t="shared" si="21"/>
        <v>0</v>
      </c>
      <c r="F250" s="58">
        <f t="shared" si="22"/>
        <v>42763</v>
      </c>
      <c r="G250" s="49">
        <f>SUM(C$7:C250)</f>
        <v>-17.3</v>
      </c>
      <c r="H250" s="49">
        <f>SUM(D$7:D250)</f>
        <v>20</v>
      </c>
      <c r="I250" s="40">
        <f t="shared" si="23"/>
        <v>2.6999999999999993</v>
      </c>
      <c r="K250" s="36">
        <f t="shared" si="24"/>
        <v>2017</v>
      </c>
    </row>
    <row r="251" spans="1:11" ht="13">
      <c r="A251" s="39">
        <f>GewinnDaten!A251</f>
        <v>42767</v>
      </c>
      <c r="B251" s="37">
        <f t="shared" si="25"/>
        <v>4</v>
      </c>
      <c r="C251" s="49">
        <f>SUM(GewinnDaten!E251:G251)</f>
        <v>0</v>
      </c>
      <c r="D251" s="49">
        <f>SUM(GewinnDaten!H251:J251)</f>
        <v>0</v>
      </c>
      <c r="E251" s="40">
        <f t="shared" si="21"/>
        <v>0</v>
      </c>
      <c r="F251" s="58">
        <f t="shared" si="22"/>
        <v>42767</v>
      </c>
      <c r="G251" s="49">
        <f>SUM(C$7:C251)</f>
        <v>-17.3</v>
      </c>
      <c r="H251" s="49">
        <f>SUM(D$7:D251)</f>
        <v>20</v>
      </c>
      <c r="I251" s="40">
        <f t="shared" si="23"/>
        <v>2.6999999999999993</v>
      </c>
      <c r="K251" s="36">
        <f t="shared" si="24"/>
        <v>2017</v>
      </c>
    </row>
    <row r="252" spans="1:11" ht="13">
      <c r="A252" s="39">
        <f>GewinnDaten!A252</f>
        <v>42770</v>
      </c>
      <c r="B252" s="37">
        <f t="shared" si="25"/>
        <v>7</v>
      </c>
      <c r="C252" s="49">
        <f>SUM(GewinnDaten!E252:G252)</f>
        <v>0</v>
      </c>
      <c r="D252" s="49">
        <f>SUM(GewinnDaten!H252:J252)</f>
        <v>0</v>
      </c>
      <c r="E252" s="40">
        <f t="shared" si="21"/>
        <v>0</v>
      </c>
      <c r="F252" s="58">
        <f t="shared" si="22"/>
        <v>42770</v>
      </c>
      <c r="G252" s="49">
        <f>SUM(C$7:C252)</f>
        <v>-17.3</v>
      </c>
      <c r="H252" s="49">
        <f>SUM(D$7:D252)</f>
        <v>20</v>
      </c>
      <c r="I252" s="40">
        <f t="shared" si="23"/>
        <v>2.6999999999999993</v>
      </c>
      <c r="K252" s="36">
        <f t="shared" si="24"/>
        <v>2017</v>
      </c>
    </row>
    <row r="253" spans="1:11" ht="13">
      <c r="A253" s="39">
        <f>GewinnDaten!A253</f>
        <v>42774</v>
      </c>
      <c r="B253" s="37">
        <f t="shared" si="25"/>
        <v>4</v>
      </c>
      <c r="C253" s="49">
        <f>SUM(GewinnDaten!E253:G253)</f>
        <v>0</v>
      </c>
      <c r="D253" s="49">
        <f>SUM(GewinnDaten!H253:J253)</f>
        <v>0</v>
      </c>
      <c r="E253" s="40">
        <f t="shared" si="21"/>
        <v>0</v>
      </c>
      <c r="F253" s="58">
        <f t="shared" si="22"/>
        <v>42774</v>
      </c>
      <c r="G253" s="49">
        <f>SUM(C$7:C253)</f>
        <v>-17.3</v>
      </c>
      <c r="H253" s="49">
        <f>SUM(D$7:D253)</f>
        <v>20</v>
      </c>
      <c r="I253" s="40">
        <f t="shared" si="23"/>
        <v>2.6999999999999993</v>
      </c>
      <c r="K253" s="36">
        <f t="shared" si="24"/>
        <v>2017</v>
      </c>
    </row>
    <row r="254" spans="1:11" ht="13">
      <c r="A254" s="39">
        <f>GewinnDaten!A254</f>
        <v>42777</v>
      </c>
      <c r="B254" s="37">
        <f t="shared" si="25"/>
        <v>7</v>
      </c>
      <c r="C254" s="49">
        <f>SUM(GewinnDaten!E254:G254)</f>
        <v>0</v>
      </c>
      <c r="D254" s="49">
        <f>SUM(GewinnDaten!H254:J254)</f>
        <v>0</v>
      </c>
      <c r="E254" s="40">
        <f t="shared" si="21"/>
        <v>0</v>
      </c>
      <c r="F254" s="58">
        <f t="shared" si="22"/>
        <v>42777</v>
      </c>
      <c r="G254" s="49">
        <f>SUM(C$7:C254)</f>
        <v>-17.3</v>
      </c>
      <c r="H254" s="49">
        <f>SUM(D$7:D254)</f>
        <v>20</v>
      </c>
      <c r="I254" s="40">
        <f t="shared" si="23"/>
        <v>2.6999999999999993</v>
      </c>
      <c r="K254" s="36">
        <f t="shared" si="24"/>
        <v>2017</v>
      </c>
    </row>
    <row r="255" spans="1:11" ht="13">
      <c r="A255" s="39">
        <f>GewinnDaten!A255</f>
        <v>42781</v>
      </c>
      <c r="B255" s="37">
        <f t="shared" si="25"/>
        <v>4</v>
      </c>
      <c r="C255" s="49">
        <f>SUM(GewinnDaten!E255:G255)</f>
        <v>0</v>
      </c>
      <c r="D255" s="49">
        <f>SUM(GewinnDaten!H255:J255)</f>
        <v>0</v>
      </c>
      <c r="E255" s="40">
        <f t="shared" si="21"/>
        <v>0</v>
      </c>
      <c r="F255" s="58">
        <f t="shared" si="22"/>
        <v>42781</v>
      </c>
      <c r="G255" s="49">
        <f>SUM(C$7:C255)</f>
        <v>-17.3</v>
      </c>
      <c r="H255" s="49">
        <f>SUM(D$7:D255)</f>
        <v>20</v>
      </c>
      <c r="I255" s="40">
        <f t="shared" si="23"/>
        <v>2.6999999999999993</v>
      </c>
      <c r="K255" s="36">
        <f t="shared" si="24"/>
        <v>2017</v>
      </c>
    </row>
    <row r="256" spans="1:11" ht="13">
      <c r="A256" s="39">
        <f>GewinnDaten!A256</f>
        <v>42784</v>
      </c>
      <c r="B256" s="37">
        <f t="shared" si="25"/>
        <v>7</v>
      </c>
      <c r="C256" s="49">
        <f>SUM(GewinnDaten!E256:G256)</f>
        <v>0</v>
      </c>
      <c r="D256" s="49">
        <f>SUM(GewinnDaten!H256:J256)</f>
        <v>0</v>
      </c>
      <c r="E256" s="40">
        <f t="shared" si="21"/>
        <v>0</v>
      </c>
      <c r="F256" s="58">
        <f t="shared" si="22"/>
        <v>42784</v>
      </c>
      <c r="G256" s="49">
        <f>SUM(C$7:C256)</f>
        <v>-17.3</v>
      </c>
      <c r="H256" s="49">
        <f>SUM(D$7:D256)</f>
        <v>20</v>
      </c>
      <c r="I256" s="40">
        <f t="shared" si="23"/>
        <v>2.6999999999999993</v>
      </c>
      <c r="K256" s="36">
        <f t="shared" si="24"/>
        <v>2017</v>
      </c>
    </row>
    <row r="257" spans="1:11" ht="13">
      <c r="A257" s="39">
        <f>GewinnDaten!A257</f>
        <v>42788</v>
      </c>
      <c r="B257" s="37">
        <f t="shared" si="25"/>
        <v>4</v>
      </c>
      <c r="C257" s="49">
        <f>SUM(GewinnDaten!E257:G257)</f>
        <v>0</v>
      </c>
      <c r="D257" s="49">
        <f>SUM(GewinnDaten!H257:J257)</f>
        <v>0</v>
      </c>
      <c r="E257" s="40">
        <f t="shared" si="21"/>
        <v>0</v>
      </c>
      <c r="F257" s="58">
        <f t="shared" si="22"/>
        <v>42788</v>
      </c>
      <c r="G257" s="49">
        <f>SUM(C$7:C257)</f>
        <v>-17.3</v>
      </c>
      <c r="H257" s="49">
        <f>SUM(D$7:D257)</f>
        <v>20</v>
      </c>
      <c r="I257" s="40">
        <f t="shared" si="23"/>
        <v>2.6999999999999993</v>
      </c>
      <c r="K257" s="36">
        <f t="shared" si="24"/>
        <v>2017</v>
      </c>
    </row>
    <row r="258" spans="1:11" ht="13">
      <c r="A258" s="39">
        <f>GewinnDaten!A258</f>
        <v>42791</v>
      </c>
      <c r="B258" s="37">
        <f t="shared" si="25"/>
        <v>7</v>
      </c>
      <c r="C258" s="49">
        <f>SUM(GewinnDaten!E258:G258)</f>
        <v>0</v>
      </c>
      <c r="D258" s="49">
        <f>SUM(GewinnDaten!H258:J258)</f>
        <v>0</v>
      </c>
      <c r="E258" s="40">
        <f t="shared" si="21"/>
        <v>0</v>
      </c>
      <c r="F258" s="58">
        <f t="shared" si="22"/>
        <v>42791</v>
      </c>
      <c r="G258" s="49">
        <f>SUM(C$7:C258)</f>
        <v>-17.3</v>
      </c>
      <c r="H258" s="49">
        <f>SUM(D$7:D258)</f>
        <v>20</v>
      </c>
      <c r="I258" s="40">
        <f t="shared" si="23"/>
        <v>2.6999999999999993</v>
      </c>
      <c r="K258" s="36">
        <f t="shared" si="24"/>
        <v>2017</v>
      </c>
    </row>
    <row r="259" spans="1:11" ht="13">
      <c r="A259" s="39">
        <f>GewinnDaten!A259</f>
        <v>42795</v>
      </c>
      <c r="B259" s="37">
        <f t="shared" si="25"/>
        <v>4</v>
      </c>
      <c r="C259" s="49">
        <f>SUM(GewinnDaten!E259:G259)</f>
        <v>0</v>
      </c>
      <c r="D259" s="49">
        <f>SUM(GewinnDaten!H259:J259)</f>
        <v>0</v>
      </c>
      <c r="E259" s="40">
        <f t="shared" si="21"/>
        <v>0</v>
      </c>
      <c r="F259" s="58">
        <f t="shared" si="22"/>
        <v>42795</v>
      </c>
      <c r="G259" s="49">
        <f>SUM(C$7:C259)</f>
        <v>-17.3</v>
      </c>
      <c r="H259" s="49">
        <f>SUM(D$7:D259)</f>
        <v>20</v>
      </c>
      <c r="I259" s="40">
        <f t="shared" si="23"/>
        <v>2.6999999999999993</v>
      </c>
      <c r="K259" s="36">
        <f t="shared" si="24"/>
        <v>2017</v>
      </c>
    </row>
    <row r="260" spans="1:11" ht="13">
      <c r="A260" s="39">
        <f>GewinnDaten!A260</f>
        <v>42798</v>
      </c>
      <c r="B260" s="37">
        <f t="shared" si="25"/>
        <v>7</v>
      </c>
      <c r="C260" s="49">
        <f>SUM(GewinnDaten!E260:G260)</f>
        <v>0</v>
      </c>
      <c r="D260" s="49">
        <f>SUM(GewinnDaten!H260:J260)</f>
        <v>0</v>
      </c>
      <c r="E260" s="40">
        <f t="shared" si="21"/>
        <v>0</v>
      </c>
      <c r="F260" s="58">
        <f t="shared" si="22"/>
        <v>42798</v>
      </c>
      <c r="G260" s="49">
        <f>SUM(C$7:C260)</f>
        <v>-17.3</v>
      </c>
      <c r="H260" s="49">
        <f>SUM(D$7:D260)</f>
        <v>20</v>
      </c>
      <c r="I260" s="40">
        <f t="shared" si="23"/>
        <v>2.6999999999999993</v>
      </c>
      <c r="K260" s="36">
        <f t="shared" si="24"/>
        <v>2017</v>
      </c>
    </row>
    <row r="261" spans="1:11" ht="13">
      <c r="A261" s="39">
        <f>GewinnDaten!A261</f>
        <v>42802</v>
      </c>
      <c r="B261" s="37">
        <f t="shared" si="25"/>
        <v>4</v>
      </c>
      <c r="C261" s="49">
        <f>SUM(GewinnDaten!E261:G261)</f>
        <v>0</v>
      </c>
      <c r="D261" s="49">
        <f>SUM(GewinnDaten!H261:J261)</f>
        <v>0</v>
      </c>
      <c r="E261" s="40">
        <f t="shared" si="21"/>
        <v>0</v>
      </c>
      <c r="F261" s="58">
        <f t="shared" si="22"/>
        <v>42802</v>
      </c>
      <c r="G261" s="49">
        <f>SUM(C$7:C261)</f>
        <v>-17.3</v>
      </c>
      <c r="H261" s="49">
        <f>SUM(D$7:D261)</f>
        <v>20</v>
      </c>
      <c r="I261" s="40">
        <f t="shared" si="23"/>
        <v>2.6999999999999993</v>
      </c>
      <c r="K261" s="36">
        <f t="shared" si="24"/>
        <v>2017</v>
      </c>
    </row>
    <row r="262" spans="1:11" ht="13">
      <c r="A262" s="39">
        <f>GewinnDaten!A262</f>
        <v>42805</v>
      </c>
      <c r="B262" s="37">
        <f t="shared" si="25"/>
        <v>7</v>
      </c>
      <c r="C262" s="49">
        <f>SUM(GewinnDaten!E262:G262)</f>
        <v>0</v>
      </c>
      <c r="D262" s="49">
        <f>SUM(GewinnDaten!H262:J262)</f>
        <v>0</v>
      </c>
      <c r="E262" s="40">
        <f t="shared" si="21"/>
        <v>0</v>
      </c>
      <c r="F262" s="58">
        <f t="shared" si="22"/>
        <v>42805</v>
      </c>
      <c r="G262" s="49">
        <f>SUM(C$7:C262)</f>
        <v>-17.3</v>
      </c>
      <c r="H262" s="49">
        <f>SUM(D$7:D262)</f>
        <v>20</v>
      </c>
      <c r="I262" s="40">
        <f t="shared" si="23"/>
        <v>2.6999999999999993</v>
      </c>
      <c r="K262" s="36">
        <f t="shared" si="24"/>
        <v>2017</v>
      </c>
    </row>
    <row r="263" spans="1:11" ht="13">
      <c r="A263" s="39">
        <f>GewinnDaten!A263</f>
        <v>42809</v>
      </c>
      <c r="B263" s="37">
        <f t="shared" si="25"/>
        <v>4</v>
      </c>
      <c r="C263" s="49">
        <f>SUM(GewinnDaten!E263:G263)</f>
        <v>0</v>
      </c>
      <c r="D263" s="49">
        <f>SUM(GewinnDaten!H263:J263)</f>
        <v>0</v>
      </c>
      <c r="E263" s="40">
        <f t="shared" si="21"/>
        <v>0</v>
      </c>
      <c r="F263" s="58">
        <f t="shared" si="22"/>
        <v>42809</v>
      </c>
      <c r="G263" s="49">
        <f>SUM(C$7:C263)</f>
        <v>-17.3</v>
      </c>
      <c r="H263" s="49">
        <f>SUM(D$7:D263)</f>
        <v>20</v>
      </c>
      <c r="I263" s="40">
        <f t="shared" si="23"/>
        <v>2.6999999999999993</v>
      </c>
      <c r="K263" s="36">
        <f t="shared" si="24"/>
        <v>2017</v>
      </c>
    </row>
    <row r="264" spans="1:11" ht="13">
      <c r="A264" s="39">
        <f>GewinnDaten!A264</f>
        <v>42812</v>
      </c>
      <c r="B264" s="37">
        <f t="shared" si="25"/>
        <v>7</v>
      </c>
      <c r="C264" s="49">
        <f>SUM(GewinnDaten!E264:G264)</f>
        <v>0</v>
      </c>
      <c r="D264" s="49">
        <f>SUM(GewinnDaten!H264:J264)</f>
        <v>0</v>
      </c>
      <c r="E264" s="40">
        <f t="shared" ref="E264:E327" si="26">SUM(C264:D264)</f>
        <v>0</v>
      </c>
      <c r="F264" s="58">
        <f t="shared" ref="F264:F327" si="27">A264</f>
        <v>42812</v>
      </c>
      <c r="G264" s="49">
        <f>SUM(C$7:C264)</f>
        <v>-17.3</v>
      </c>
      <c r="H264" s="49">
        <f>SUM(D$7:D264)</f>
        <v>20</v>
      </c>
      <c r="I264" s="40">
        <f t="shared" ref="I264:I327" si="28">SUM(G264:H264)</f>
        <v>2.6999999999999993</v>
      </c>
      <c r="K264" s="36">
        <f t="shared" ref="K264:K327" si="29">YEAR(A264)</f>
        <v>2017</v>
      </c>
    </row>
    <row r="265" spans="1:11" ht="13">
      <c r="A265" s="39">
        <f>GewinnDaten!A265</f>
        <v>42816</v>
      </c>
      <c r="B265" s="37">
        <f t="shared" si="25"/>
        <v>4</v>
      </c>
      <c r="C265" s="49">
        <f>SUM(GewinnDaten!E265:G265)</f>
        <v>0</v>
      </c>
      <c r="D265" s="49">
        <f>SUM(GewinnDaten!H265:J265)</f>
        <v>0</v>
      </c>
      <c r="E265" s="40">
        <f t="shared" si="26"/>
        <v>0</v>
      </c>
      <c r="F265" s="58">
        <f t="shared" si="27"/>
        <v>42816</v>
      </c>
      <c r="G265" s="49">
        <f>SUM(C$7:C265)</f>
        <v>-17.3</v>
      </c>
      <c r="H265" s="49">
        <f>SUM(D$7:D265)</f>
        <v>20</v>
      </c>
      <c r="I265" s="40">
        <f t="shared" si="28"/>
        <v>2.6999999999999993</v>
      </c>
      <c r="K265" s="36">
        <f t="shared" si="29"/>
        <v>2017</v>
      </c>
    </row>
    <row r="266" spans="1:11" ht="13">
      <c r="A266" s="39">
        <f>GewinnDaten!A266</f>
        <v>42819</v>
      </c>
      <c r="B266" s="37">
        <f t="shared" si="25"/>
        <v>7</v>
      </c>
      <c r="C266" s="49">
        <f>SUM(GewinnDaten!E266:G266)</f>
        <v>0</v>
      </c>
      <c r="D266" s="49">
        <f>SUM(GewinnDaten!H266:J266)</f>
        <v>0</v>
      </c>
      <c r="E266" s="40">
        <f t="shared" si="26"/>
        <v>0</v>
      </c>
      <c r="F266" s="58">
        <f t="shared" si="27"/>
        <v>42819</v>
      </c>
      <c r="G266" s="49">
        <f>SUM(C$7:C266)</f>
        <v>-17.3</v>
      </c>
      <c r="H266" s="49">
        <f>SUM(D$7:D266)</f>
        <v>20</v>
      </c>
      <c r="I266" s="40">
        <f t="shared" si="28"/>
        <v>2.6999999999999993</v>
      </c>
      <c r="K266" s="36">
        <f t="shared" si="29"/>
        <v>2017</v>
      </c>
    </row>
    <row r="267" spans="1:11" ht="13">
      <c r="A267" s="39">
        <f>GewinnDaten!A267</f>
        <v>42823</v>
      </c>
      <c r="B267" s="37">
        <f t="shared" si="25"/>
        <v>4</v>
      </c>
      <c r="C267" s="49">
        <f>SUM(GewinnDaten!E267:G267)</f>
        <v>0</v>
      </c>
      <c r="D267" s="49">
        <f>SUM(GewinnDaten!H267:J267)</f>
        <v>0</v>
      </c>
      <c r="E267" s="40">
        <f t="shared" si="26"/>
        <v>0</v>
      </c>
      <c r="F267" s="58">
        <f t="shared" si="27"/>
        <v>42823</v>
      </c>
      <c r="G267" s="49">
        <f>SUM(C$7:C267)</f>
        <v>-17.3</v>
      </c>
      <c r="H267" s="49">
        <f>SUM(D$7:D267)</f>
        <v>20</v>
      </c>
      <c r="I267" s="40">
        <f t="shared" si="28"/>
        <v>2.6999999999999993</v>
      </c>
      <c r="K267" s="36">
        <f t="shared" si="29"/>
        <v>2017</v>
      </c>
    </row>
    <row r="268" spans="1:11" ht="13">
      <c r="A268" s="39">
        <f>GewinnDaten!A268</f>
        <v>42826</v>
      </c>
      <c r="B268" s="37">
        <f t="shared" si="25"/>
        <v>7</v>
      </c>
      <c r="C268" s="49">
        <f>SUM(GewinnDaten!E268:G268)</f>
        <v>0</v>
      </c>
      <c r="D268" s="49">
        <f>SUM(GewinnDaten!H268:J268)</f>
        <v>0</v>
      </c>
      <c r="E268" s="40">
        <f t="shared" si="26"/>
        <v>0</v>
      </c>
      <c r="F268" s="58">
        <f t="shared" si="27"/>
        <v>42826</v>
      </c>
      <c r="G268" s="49">
        <f>SUM(C$7:C268)</f>
        <v>-17.3</v>
      </c>
      <c r="H268" s="49">
        <f>SUM(D$7:D268)</f>
        <v>20</v>
      </c>
      <c r="I268" s="40">
        <f t="shared" si="28"/>
        <v>2.6999999999999993</v>
      </c>
      <c r="K268" s="36">
        <f t="shared" si="29"/>
        <v>2017</v>
      </c>
    </row>
    <row r="269" spans="1:11" ht="13">
      <c r="A269" s="39">
        <f>GewinnDaten!A269</f>
        <v>42830</v>
      </c>
      <c r="B269" s="37">
        <f t="shared" si="25"/>
        <v>4</v>
      </c>
      <c r="C269" s="49">
        <f>SUM(GewinnDaten!E269:G269)</f>
        <v>0</v>
      </c>
      <c r="D269" s="49">
        <f>SUM(GewinnDaten!H269:J269)</f>
        <v>0</v>
      </c>
      <c r="E269" s="40">
        <f t="shared" si="26"/>
        <v>0</v>
      </c>
      <c r="F269" s="58">
        <f t="shared" si="27"/>
        <v>42830</v>
      </c>
      <c r="G269" s="49">
        <f>SUM(C$7:C269)</f>
        <v>-17.3</v>
      </c>
      <c r="H269" s="49">
        <f>SUM(D$7:D269)</f>
        <v>20</v>
      </c>
      <c r="I269" s="40">
        <f t="shared" si="28"/>
        <v>2.6999999999999993</v>
      </c>
      <c r="K269" s="36">
        <f t="shared" si="29"/>
        <v>2017</v>
      </c>
    </row>
    <row r="270" spans="1:11" ht="13">
      <c r="A270" s="39">
        <f>GewinnDaten!A270</f>
        <v>42833</v>
      </c>
      <c r="B270" s="37">
        <f t="shared" si="25"/>
        <v>7</v>
      </c>
      <c r="C270" s="49">
        <f>SUM(GewinnDaten!E270:G270)</f>
        <v>0</v>
      </c>
      <c r="D270" s="49">
        <f>SUM(GewinnDaten!H270:J270)</f>
        <v>0</v>
      </c>
      <c r="E270" s="40">
        <f t="shared" si="26"/>
        <v>0</v>
      </c>
      <c r="F270" s="58">
        <f t="shared" si="27"/>
        <v>42833</v>
      </c>
      <c r="G270" s="49">
        <f>SUM(C$7:C270)</f>
        <v>-17.3</v>
      </c>
      <c r="H270" s="49">
        <f>SUM(D$7:D270)</f>
        <v>20</v>
      </c>
      <c r="I270" s="40">
        <f t="shared" si="28"/>
        <v>2.6999999999999993</v>
      </c>
      <c r="K270" s="36">
        <f t="shared" si="29"/>
        <v>2017</v>
      </c>
    </row>
    <row r="271" spans="1:11" ht="13">
      <c r="A271" s="39">
        <f>GewinnDaten!A271</f>
        <v>42837</v>
      </c>
      <c r="B271" s="37">
        <f t="shared" si="25"/>
        <v>4</v>
      </c>
      <c r="C271" s="49">
        <f>SUM(GewinnDaten!E271:G271)</f>
        <v>0</v>
      </c>
      <c r="D271" s="49">
        <f>SUM(GewinnDaten!H271:J271)</f>
        <v>0</v>
      </c>
      <c r="E271" s="40">
        <f t="shared" si="26"/>
        <v>0</v>
      </c>
      <c r="F271" s="58">
        <f t="shared" si="27"/>
        <v>42837</v>
      </c>
      <c r="G271" s="49">
        <f>SUM(C$7:C271)</f>
        <v>-17.3</v>
      </c>
      <c r="H271" s="49">
        <f>SUM(D$7:D271)</f>
        <v>20</v>
      </c>
      <c r="I271" s="40">
        <f t="shared" si="28"/>
        <v>2.6999999999999993</v>
      </c>
      <c r="K271" s="36">
        <f t="shared" si="29"/>
        <v>2017</v>
      </c>
    </row>
    <row r="272" spans="1:11" ht="13">
      <c r="A272" s="39">
        <f>GewinnDaten!A272</f>
        <v>42840</v>
      </c>
      <c r="B272" s="37">
        <f t="shared" si="25"/>
        <v>7</v>
      </c>
      <c r="C272" s="49">
        <f>SUM(GewinnDaten!E272:G272)</f>
        <v>0</v>
      </c>
      <c r="D272" s="49">
        <f>SUM(GewinnDaten!H272:J272)</f>
        <v>0</v>
      </c>
      <c r="E272" s="40">
        <f t="shared" si="26"/>
        <v>0</v>
      </c>
      <c r="F272" s="58">
        <f t="shared" si="27"/>
        <v>42840</v>
      </c>
      <c r="G272" s="49">
        <f>SUM(C$7:C272)</f>
        <v>-17.3</v>
      </c>
      <c r="H272" s="49">
        <f>SUM(D$7:D272)</f>
        <v>20</v>
      </c>
      <c r="I272" s="40">
        <f t="shared" si="28"/>
        <v>2.6999999999999993</v>
      </c>
      <c r="K272" s="36">
        <f t="shared" si="29"/>
        <v>2017</v>
      </c>
    </row>
    <row r="273" spans="1:11" ht="13">
      <c r="A273" s="39">
        <f>GewinnDaten!A273</f>
        <v>42844</v>
      </c>
      <c r="B273" s="37">
        <f t="shared" si="25"/>
        <v>4</v>
      </c>
      <c r="C273" s="49">
        <f>SUM(GewinnDaten!E273:G273)</f>
        <v>0</v>
      </c>
      <c r="D273" s="49">
        <f>SUM(GewinnDaten!H273:J273)</f>
        <v>0</v>
      </c>
      <c r="E273" s="40">
        <f t="shared" si="26"/>
        <v>0</v>
      </c>
      <c r="F273" s="58">
        <f t="shared" si="27"/>
        <v>42844</v>
      </c>
      <c r="G273" s="49">
        <f>SUM(C$7:C273)</f>
        <v>-17.3</v>
      </c>
      <c r="H273" s="49">
        <f>SUM(D$7:D273)</f>
        <v>20</v>
      </c>
      <c r="I273" s="40">
        <f t="shared" si="28"/>
        <v>2.6999999999999993</v>
      </c>
      <c r="K273" s="36">
        <f t="shared" si="29"/>
        <v>2017</v>
      </c>
    </row>
    <row r="274" spans="1:11" ht="13">
      <c r="A274" s="39">
        <f>GewinnDaten!A274</f>
        <v>42847</v>
      </c>
      <c r="B274" s="37">
        <f t="shared" si="25"/>
        <v>7</v>
      </c>
      <c r="C274" s="49">
        <f>SUM(GewinnDaten!E274:G274)</f>
        <v>0</v>
      </c>
      <c r="D274" s="49">
        <f>SUM(GewinnDaten!H274:J274)</f>
        <v>0</v>
      </c>
      <c r="E274" s="40">
        <f t="shared" si="26"/>
        <v>0</v>
      </c>
      <c r="F274" s="58">
        <f t="shared" si="27"/>
        <v>42847</v>
      </c>
      <c r="G274" s="49">
        <f>SUM(C$7:C274)</f>
        <v>-17.3</v>
      </c>
      <c r="H274" s="49">
        <f>SUM(D$7:D274)</f>
        <v>20</v>
      </c>
      <c r="I274" s="40">
        <f t="shared" si="28"/>
        <v>2.6999999999999993</v>
      </c>
      <c r="K274" s="36">
        <f t="shared" si="29"/>
        <v>2017</v>
      </c>
    </row>
    <row r="275" spans="1:11" ht="13">
      <c r="A275" s="39">
        <f>GewinnDaten!A275</f>
        <v>42851</v>
      </c>
      <c r="B275" s="37">
        <f t="shared" si="25"/>
        <v>4</v>
      </c>
      <c r="C275" s="49">
        <f>SUM(GewinnDaten!E275:G275)</f>
        <v>0</v>
      </c>
      <c r="D275" s="49">
        <f>SUM(GewinnDaten!H275:J275)</f>
        <v>0</v>
      </c>
      <c r="E275" s="40">
        <f t="shared" si="26"/>
        <v>0</v>
      </c>
      <c r="F275" s="58">
        <f t="shared" si="27"/>
        <v>42851</v>
      </c>
      <c r="G275" s="49">
        <f>SUM(C$7:C275)</f>
        <v>-17.3</v>
      </c>
      <c r="H275" s="49">
        <f>SUM(D$7:D275)</f>
        <v>20</v>
      </c>
      <c r="I275" s="40">
        <f t="shared" si="28"/>
        <v>2.6999999999999993</v>
      </c>
      <c r="K275" s="36">
        <f t="shared" si="29"/>
        <v>2017</v>
      </c>
    </row>
    <row r="276" spans="1:11" ht="13">
      <c r="A276" s="39">
        <f>GewinnDaten!A276</f>
        <v>42854</v>
      </c>
      <c r="B276" s="37">
        <f t="shared" si="25"/>
        <v>7</v>
      </c>
      <c r="C276" s="49">
        <f>SUM(GewinnDaten!E276:G276)</f>
        <v>0</v>
      </c>
      <c r="D276" s="49">
        <f>SUM(GewinnDaten!H276:J276)</f>
        <v>0</v>
      </c>
      <c r="E276" s="40">
        <f t="shared" si="26"/>
        <v>0</v>
      </c>
      <c r="F276" s="58">
        <f t="shared" si="27"/>
        <v>42854</v>
      </c>
      <c r="G276" s="49">
        <f>SUM(C$7:C276)</f>
        <v>-17.3</v>
      </c>
      <c r="H276" s="49">
        <f>SUM(D$7:D276)</f>
        <v>20</v>
      </c>
      <c r="I276" s="40">
        <f t="shared" si="28"/>
        <v>2.6999999999999993</v>
      </c>
      <c r="K276" s="36">
        <f t="shared" si="29"/>
        <v>2017</v>
      </c>
    </row>
    <row r="277" spans="1:11" ht="13">
      <c r="A277" s="39">
        <f>GewinnDaten!A277</f>
        <v>42858</v>
      </c>
      <c r="B277" s="37">
        <f t="shared" si="25"/>
        <v>4</v>
      </c>
      <c r="C277" s="49">
        <f>SUM(GewinnDaten!E277:G277)</f>
        <v>0</v>
      </c>
      <c r="D277" s="49">
        <f>SUM(GewinnDaten!H277:J277)</f>
        <v>0</v>
      </c>
      <c r="E277" s="40">
        <f t="shared" si="26"/>
        <v>0</v>
      </c>
      <c r="F277" s="58">
        <f t="shared" si="27"/>
        <v>42858</v>
      </c>
      <c r="G277" s="49">
        <f>SUM(C$7:C277)</f>
        <v>-17.3</v>
      </c>
      <c r="H277" s="49">
        <f>SUM(D$7:D277)</f>
        <v>20</v>
      </c>
      <c r="I277" s="40">
        <f t="shared" si="28"/>
        <v>2.6999999999999993</v>
      </c>
      <c r="K277" s="36">
        <f t="shared" si="29"/>
        <v>2017</v>
      </c>
    </row>
    <row r="278" spans="1:11" ht="13">
      <c r="A278" s="39">
        <f>GewinnDaten!A278</f>
        <v>42861</v>
      </c>
      <c r="B278" s="37">
        <f t="shared" ref="B278:B341" si="30">WEEKDAY(A278)</f>
        <v>7</v>
      </c>
      <c r="C278" s="49">
        <f>SUM(GewinnDaten!E278:G278)</f>
        <v>0</v>
      </c>
      <c r="D278" s="49">
        <f>SUM(GewinnDaten!H278:J278)</f>
        <v>0</v>
      </c>
      <c r="E278" s="40">
        <f t="shared" si="26"/>
        <v>0</v>
      </c>
      <c r="F278" s="58">
        <f t="shared" si="27"/>
        <v>42861</v>
      </c>
      <c r="G278" s="49">
        <f>SUM(C$7:C278)</f>
        <v>-17.3</v>
      </c>
      <c r="H278" s="49">
        <f>SUM(D$7:D278)</f>
        <v>20</v>
      </c>
      <c r="I278" s="40">
        <f t="shared" si="28"/>
        <v>2.6999999999999993</v>
      </c>
      <c r="K278" s="36">
        <f t="shared" si="29"/>
        <v>2017</v>
      </c>
    </row>
    <row r="279" spans="1:11" ht="13">
      <c r="A279" s="39">
        <f>GewinnDaten!A279</f>
        <v>42865</v>
      </c>
      <c r="B279" s="37">
        <f t="shared" si="30"/>
        <v>4</v>
      </c>
      <c r="C279" s="49">
        <f>SUM(GewinnDaten!E279:G279)</f>
        <v>0</v>
      </c>
      <c r="D279" s="49">
        <f>SUM(GewinnDaten!H279:J279)</f>
        <v>0</v>
      </c>
      <c r="E279" s="40">
        <f t="shared" si="26"/>
        <v>0</v>
      </c>
      <c r="F279" s="58">
        <f t="shared" si="27"/>
        <v>42865</v>
      </c>
      <c r="G279" s="49">
        <f>SUM(C$7:C279)</f>
        <v>-17.3</v>
      </c>
      <c r="H279" s="49">
        <f>SUM(D$7:D279)</f>
        <v>20</v>
      </c>
      <c r="I279" s="40">
        <f t="shared" si="28"/>
        <v>2.6999999999999993</v>
      </c>
      <c r="K279" s="36">
        <f t="shared" si="29"/>
        <v>2017</v>
      </c>
    </row>
    <row r="280" spans="1:11" ht="13">
      <c r="A280" s="39">
        <f>GewinnDaten!A280</f>
        <v>42868</v>
      </c>
      <c r="B280" s="37">
        <f t="shared" si="30"/>
        <v>7</v>
      </c>
      <c r="C280" s="49">
        <f>SUM(GewinnDaten!E280:G280)</f>
        <v>0</v>
      </c>
      <c r="D280" s="49">
        <f>SUM(GewinnDaten!H280:J280)</f>
        <v>0</v>
      </c>
      <c r="E280" s="40">
        <f t="shared" si="26"/>
        <v>0</v>
      </c>
      <c r="F280" s="58">
        <f t="shared" si="27"/>
        <v>42868</v>
      </c>
      <c r="G280" s="49">
        <f>SUM(C$7:C280)</f>
        <v>-17.3</v>
      </c>
      <c r="H280" s="49">
        <f>SUM(D$7:D280)</f>
        <v>20</v>
      </c>
      <c r="I280" s="40">
        <f t="shared" si="28"/>
        <v>2.6999999999999993</v>
      </c>
      <c r="K280" s="36">
        <f t="shared" si="29"/>
        <v>2017</v>
      </c>
    </row>
    <row r="281" spans="1:11" ht="13">
      <c r="A281" s="39">
        <f>GewinnDaten!A281</f>
        <v>42872</v>
      </c>
      <c r="B281" s="37">
        <f t="shared" si="30"/>
        <v>4</v>
      </c>
      <c r="C281" s="49">
        <f>SUM(GewinnDaten!E281:G281)</f>
        <v>0</v>
      </c>
      <c r="D281" s="49">
        <f>SUM(GewinnDaten!H281:J281)</f>
        <v>0</v>
      </c>
      <c r="E281" s="40">
        <f t="shared" si="26"/>
        <v>0</v>
      </c>
      <c r="F281" s="58">
        <f t="shared" si="27"/>
        <v>42872</v>
      </c>
      <c r="G281" s="49">
        <f>SUM(C$7:C281)</f>
        <v>-17.3</v>
      </c>
      <c r="H281" s="49">
        <f>SUM(D$7:D281)</f>
        <v>20</v>
      </c>
      <c r="I281" s="40">
        <f t="shared" si="28"/>
        <v>2.6999999999999993</v>
      </c>
      <c r="K281" s="36">
        <f t="shared" si="29"/>
        <v>2017</v>
      </c>
    </row>
    <row r="282" spans="1:11" ht="13">
      <c r="A282" s="39">
        <f>GewinnDaten!A282</f>
        <v>42875</v>
      </c>
      <c r="B282" s="37">
        <f t="shared" si="30"/>
        <v>7</v>
      </c>
      <c r="C282" s="49">
        <f>SUM(GewinnDaten!E282:G282)</f>
        <v>0</v>
      </c>
      <c r="D282" s="49">
        <f>SUM(GewinnDaten!H282:J282)</f>
        <v>0</v>
      </c>
      <c r="E282" s="40">
        <f t="shared" si="26"/>
        <v>0</v>
      </c>
      <c r="F282" s="58">
        <f t="shared" si="27"/>
        <v>42875</v>
      </c>
      <c r="G282" s="49">
        <f>SUM(C$7:C282)</f>
        <v>-17.3</v>
      </c>
      <c r="H282" s="49">
        <f>SUM(D$7:D282)</f>
        <v>20</v>
      </c>
      <c r="I282" s="40">
        <f t="shared" si="28"/>
        <v>2.6999999999999993</v>
      </c>
      <c r="K282" s="36">
        <f t="shared" si="29"/>
        <v>2017</v>
      </c>
    </row>
    <row r="283" spans="1:11" ht="13">
      <c r="A283" s="39">
        <f>GewinnDaten!A283</f>
        <v>42879</v>
      </c>
      <c r="B283" s="37">
        <f t="shared" si="30"/>
        <v>4</v>
      </c>
      <c r="C283" s="49">
        <f>SUM(GewinnDaten!E283:G283)</f>
        <v>0</v>
      </c>
      <c r="D283" s="49">
        <f>SUM(GewinnDaten!H283:J283)</f>
        <v>0</v>
      </c>
      <c r="E283" s="40">
        <f t="shared" si="26"/>
        <v>0</v>
      </c>
      <c r="F283" s="58">
        <f t="shared" si="27"/>
        <v>42879</v>
      </c>
      <c r="G283" s="49">
        <f>SUM(C$7:C283)</f>
        <v>-17.3</v>
      </c>
      <c r="H283" s="49">
        <f>SUM(D$7:D283)</f>
        <v>20</v>
      </c>
      <c r="I283" s="40">
        <f t="shared" si="28"/>
        <v>2.6999999999999993</v>
      </c>
      <c r="K283" s="36">
        <f t="shared" si="29"/>
        <v>2017</v>
      </c>
    </row>
    <row r="284" spans="1:11" ht="13">
      <c r="A284" s="39">
        <f>GewinnDaten!A284</f>
        <v>42882</v>
      </c>
      <c r="B284" s="37">
        <f t="shared" si="30"/>
        <v>7</v>
      </c>
      <c r="C284" s="49">
        <f>SUM(GewinnDaten!E284:G284)</f>
        <v>0</v>
      </c>
      <c r="D284" s="49">
        <f>SUM(GewinnDaten!H284:J284)</f>
        <v>0</v>
      </c>
      <c r="E284" s="40">
        <f t="shared" si="26"/>
        <v>0</v>
      </c>
      <c r="F284" s="58">
        <f t="shared" si="27"/>
        <v>42882</v>
      </c>
      <c r="G284" s="49">
        <f>SUM(C$7:C284)</f>
        <v>-17.3</v>
      </c>
      <c r="H284" s="49">
        <f>SUM(D$7:D284)</f>
        <v>20</v>
      </c>
      <c r="I284" s="40">
        <f t="shared" si="28"/>
        <v>2.6999999999999993</v>
      </c>
      <c r="K284" s="36">
        <f t="shared" si="29"/>
        <v>2017</v>
      </c>
    </row>
    <row r="285" spans="1:11" ht="13">
      <c r="A285" s="39">
        <f>GewinnDaten!A285</f>
        <v>42886</v>
      </c>
      <c r="B285" s="37">
        <f t="shared" si="30"/>
        <v>4</v>
      </c>
      <c r="C285" s="49">
        <f>SUM(GewinnDaten!E285:G285)</f>
        <v>0</v>
      </c>
      <c r="D285" s="49">
        <f>SUM(GewinnDaten!H285:J285)</f>
        <v>0</v>
      </c>
      <c r="E285" s="40">
        <f t="shared" si="26"/>
        <v>0</v>
      </c>
      <c r="F285" s="58">
        <f t="shared" si="27"/>
        <v>42886</v>
      </c>
      <c r="G285" s="49">
        <f>SUM(C$7:C285)</f>
        <v>-17.3</v>
      </c>
      <c r="H285" s="49">
        <f>SUM(D$7:D285)</f>
        <v>20</v>
      </c>
      <c r="I285" s="40">
        <f t="shared" si="28"/>
        <v>2.6999999999999993</v>
      </c>
      <c r="K285" s="36">
        <f t="shared" si="29"/>
        <v>2017</v>
      </c>
    </row>
    <row r="286" spans="1:11" ht="13">
      <c r="A286" s="39">
        <f>GewinnDaten!A286</f>
        <v>42889</v>
      </c>
      <c r="B286" s="37">
        <f t="shared" si="30"/>
        <v>7</v>
      </c>
      <c r="C286" s="49">
        <f>SUM(GewinnDaten!E286:G286)</f>
        <v>0</v>
      </c>
      <c r="D286" s="49">
        <f>SUM(GewinnDaten!H286:J286)</f>
        <v>0</v>
      </c>
      <c r="E286" s="40">
        <f t="shared" si="26"/>
        <v>0</v>
      </c>
      <c r="F286" s="58">
        <f t="shared" si="27"/>
        <v>42889</v>
      </c>
      <c r="G286" s="49">
        <f>SUM(C$7:C286)</f>
        <v>-17.3</v>
      </c>
      <c r="H286" s="49">
        <f>SUM(D$7:D286)</f>
        <v>20</v>
      </c>
      <c r="I286" s="40">
        <f t="shared" si="28"/>
        <v>2.6999999999999993</v>
      </c>
      <c r="K286" s="36">
        <f t="shared" si="29"/>
        <v>2017</v>
      </c>
    </row>
    <row r="287" spans="1:11" ht="13">
      <c r="A287" s="39">
        <f>GewinnDaten!A287</f>
        <v>42893</v>
      </c>
      <c r="B287" s="37">
        <f t="shared" si="30"/>
        <v>4</v>
      </c>
      <c r="C287" s="49">
        <f>SUM(GewinnDaten!E287:G287)</f>
        <v>0</v>
      </c>
      <c r="D287" s="49">
        <f>SUM(GewinnDaten!H287:J287)</f>
        <v>0</v>
      </c>
      <c r="E287" s="40">
        <f t="shared" si="26"/>
        <v>0</v>
      </c>
      <c r="F287" s="58">
        <f t="shared" si="27"/>
        <v>42893</v>
      </c>
      <c r="G287" s="49">
        <f>SUM(C$7:C287)</f>
        <v>-17.3</v>
      </c>
      <c r="H287" s="49">
        <f>SUM(D$7:D287)</f>
        <v>20</v>
      </c>
      <c r="I287" s="40">
        <f t="shared" si="28"/>
        <v>2.6999999999999993</v>
      </c>
      <c r="K287" s="36">
        <f t="shared" si="29"/>
        <v>2017</v>
      </c>
    </row>
    <row r="288" spans="1:11" ht="13">
      <c r="A288" s="39">
        <f>GewinnDaten!A288</f>
        <v>42896</v>
      </c>
      <c r="B288" s="37">
        <f t="shared" si="30"/>
        <v>7</v>
      </c>
      <c r="C288" s="49">
        <f>SUM(GewinnDaten!E288:G288)</f>
        <v>0</v>
      </c>
      <c r="D288" s="49">
        <f>SUM(GewinnDaten!H288:J288)</f>
        <v>0</v>
      </c>
      <c r="E288" s="40">
        <f t="shared" si="26"/>
        <v>0</v>
      </c>
      <c r="F288" s="58">
        <f t="shared" si="27"/>
        <v>42896</v>
      </c>
      <c r="G288" s="49">
        <f>SUM(C$7:C288)</f>
        <v>-17.3</v>
      </c>
      <c r="H288" s="49">
        <f>SUM(D$7:D288)</f>
        <v>20</v>
      </c>
      <c r="I288" s="40">
        <f t="shared" si="28"/>
        <v>2.6999999999999993</v>
      </c>
      <c r="K288" s="36">
        <f t="shared" si="29"/>
        <v>2017</v>
      </c>
    </row>
    <row r="289" spans="1:11" ht="13">
      <c r="A289" s="39">
        <f>GewinnDaten!A289</f>
        <v>42900</v>
      </c>
      <c r="B289" s="37">
        <f t="shared" si="30"/>
        <v>4</v>
      </c>
      <c r="C289" s="49">
        <f>SUM(GewinnDaten!E289:G289)</f>
        <v>0</v>
      </c>
      <c r="D289" s="49">
        <f>SUM(GewinnDaten!H289:J289)</f>
        <v>0</v>
      </c>
      <c r="E289" s="40">
        <f t="shared" si="26"/>
        <v>0</v>
      </c>
      <c r="F289" s="58">
        <f t="shared" si="27"/>
        <v>42900</v>
      </c>
      <c r="G289" s="49">
        <f>SUM(C$7:C289)</f>
        <v>-17.3</v>
      </c>
      <c r="H289" s="49">
        <f>SUM(D$7:D289)</f>
        <v>20</v>
      </c>
      <c r="I289" s="40">
        <f t="shared" si="28"/>
        <v>2.6999999999999993</v>
      </c>
      <c r="K289" s="36">
        <f t="shared" si="29"/>
        <v>2017</v>
      </c>
    </row>
    <row r="290" spans="1:11" ht="13">
      <c r="A290" s="39">
        <f>GewinnDaten!A290</f>
        <v>42903</v>
      </c>
      <c r="B290" s="37">
        <f t="shared" si="30"/>
        <v>7</v>
      </c>
      <c r="C290" s="49">
        <f>SUM(GewinnDaten!E290:G290)</f>
        <v>0</v>
      </c>
      <c r="D290" s="49">
        <f>SUM(GewinnDaten!H290:J290)</f>
        <v>0</v>
      </c>
      <c r="E290" s="40">
        <f t="shared" si="26"/>
        <v>0</v>
      </c>
      <c r="F290" s="58">
        <f t="shared" si="27"/>
        <v>42903</v>
      </c>
      <c r="G290" s="49">
        <f>SUM(C$7:C290)</f>
        <v>-17.3</v>
      </c>
      <c r="H290" s="49">
        <f>SUM(D$7:D290)</f>
        <v>20</v>
      </c>
      <c r="I290" s="40">
        <f t="shared" si="28"/>
        <v>2.6999999999999993</v>
      </c>
      <c r="K290" s="36">
        <f t="shared" si="29"/>
        <v>2017</v>
      </c>
    </row>
    <row r="291" spans="1:11" ht="13">
      <c r="A291" s="39">
        <f>GewinnDaten!A291</f>
        <v>42907</v>
      </c>
      <c r="B291" s="37">
        <f t="shared" si="30"/>
        <v>4</v>
      </c>
      <c r="C291" s="49">
        <f>SUM(GewinnDaten!E291:G291)</f>
        <v>0</v>
      </c>
      <c r="D291" s="49">
        <f>SUM(GewinnDaten!H291:J291)</f>
        <v>0</v>
      </c>
      <c r="E291" s="40">
        <f t="shared" si="26"/>
        <v>0</v>
      </c>
      <c r="F291" s="58">
        <f t="shared" si="27"/>
        <v>42907</v>
      </c>
      <c r="G291" s="49">
        <f>SUM(C$7:C291)</f>
        <v>-17.3</v>
      </c>
      <c r="H291" s="49">
        <f>SUM(D$7:D291)</f>
        <v>20</v>
      </c>
      <c r="I291" s="40">
        <f t="shared" si="28"/>
        <v>2.6999999999999993</v>
      </c>
      <c r="K291" s="36">
        <f t="shared" si="29"/>
        <v>2017</v>
      </c>
    </row>
    <row r="292" spans="1:11" ht="13">
      <c r="A292" s="39">
        <f>GewinnDaten!A292</f>
        <v>42910</v>
      </c>
      <c r="B292" s="37">
        <f t="shared" si="30"/>
        <v>7</v>
      </c>
      <c r="C292" s="49">
        <f>SUM(GewinnDaten!E292:G292)</f>
        <v>0</v>
      </c>
      <c r="D292" s="49">
        <f>SUM(GewinnDaten!H292:J292)</f>
        <v>0</v>
      </c>
      <c r="E292" s="40">
        <f t="shared" si="26"/>
        <v>0</v>
      </c>
      <c r="F292" s="58">
        <f t="shared" si="27"/>
        <v>42910</v>
      </c>
      <c r="G292" s="49">
        <f>SUM(C$7:C292)</f>
        <v>-17.3</v>
      </c>
      <c r="H292" s="49">
        <f>SUM(D$7:D292)</f>
        <v>20</v>
      </c>
      <c r="I292" s="40">
        <f t="shared" si="28"/>
        <v>2.6999999999999993</v>
      </c>
      <c r="K292" s="36">
        <f t="shared" si="29"/>
        <v>2017</v>
      </c>
    </row>
    <row r="293" spans="1:11" ht="13">
      <c r="A293" s="39">
        <f>GewinnDaten!A293</f>
        <v>42914</v>
      </c>
      <c r="B293" s="37">
        <f t="shared" si="30"/>
        <v>4</v>
      </c>
      <c r="C293" s="49">
        <f>SUM(GewinnDaten!E293:G293)</f>
        <v>0</v>
      </c>
      <c r="D293" s="49">
        <f>SUM(GewinnDaten!H293:J293)</f>
        <v>0</v>
      </c>
      <c r="E293" s="40">
        <f t="shared" si="26"/>
        <v>0</v>
      </c>
      <c r="F293" s="58">
        <f t="shared" si="27"/>
        <v>42914</v>
      </c>
      <c r="G293" s="49">
        <f>SUM(C$7:C293)</f>
        <v>-17.3</v>
      </c>
      <c r="H293" s="49">
        <f>SUM(D$7:D293)</f>
        <v>20</v>
      </c>
      <c r="I293" s="40">
        <f t="shared" si="28"/>
        <v>2.6999999999999993</v>
      </c>
      <c r="K293" s="36">
        <f t="shared" si="29"/>
        <v>2017</v>
      </c>
    </row>
    <row r="294" spans="1:11" ht="13">
      <c r="A294" s="39">
        <f>GewinnDaten!A294</f>
        <v>42917</v>
      </c>
      <c r="B294" s="37">
        <f t="shared" si="30"/>
        <v>7</v>
      </c>
      <c r="C294" s="49">
        <f>SUM(GewinnDaten!E294:G294)</f>
        <v>0</v>
      </c>
      <c r="D294" s="49">
        <f>SUM(GewinnDaten!H294:J294)</f>
        <v>0</v>
      </c>
      <c r="E294" s="40">
        <f t="shared" si="26"/>
        <v>0</v>
      </c>
      <c r="F294" s="58">
        <f t="shared" si="27"/>
        <v>42917</v>
      </c>
      <c r="G294" s="49">
        <f>SUM(C$7:C294)</f>
        <v>-17.3</v>
      </c>
      <c r="H294" s="49">
        <f>SUM(D$7:D294)</f>
        <v>20</v>
      </c>
      <c r="I294" s="40">
        <f t="shared" si="28"/>
        <v>2.6999999999999993</v>
      </c>
      <c r="K294" s="36">
        <f t="shared" si="29"/>
        <v>2017</v>
      </c>
    </row>
    <row r="295" spans="1:11" ht="13">
      <c r="A295" s="39">
        <f>GewinnDaten!A295</f>
        <v>42921</v>
      </c>
      <c r="B295" s="37">
        <f t="shared" si="30"/>
        <v>4</v>
      </c>
      <c r="C295" s="49">
        <f>SUM(GewinnDaten!E295:G295)</f>
        <v>0</v>
      </c>
      <c r="D295" s="49">
        <f>SUM(GewinnDaten!H295:J295)</f>
        <v>0</v>
      </c>
      <c r="E295" s="40">
        <f t="shared" si="26"/>
        <v>0</v>
      </c>
      <c r="F295" s="58">
        <f t="shared" si="27"/>
        <v>42921</v>
      </c>
      <c r="G295" s="49">
        <f>SUM(C$7:C295)</f>
        <v>-17.3</v>
      </c>
      <c r="H295" s="49">
        <f>SUM(D$7:D295)</f>
        <v>20</v>
      </c>
      <c r="I295" s="40">
        <f t="shared" si="28"/>
        <v>2.6999999999999993</v>
      </c>
      <c r="K295" s="36">
        <f t="shared" si="29"/>
        <v>2017</v>
      </c>
    </row>
    <row r="296" spans="1:11" ht="13">
      <c r="A296" s="39">
        <f>GewinnDaten!A296</f>
        <v>42924</v>
      </c>
      <c r="B296" s="37">
        <f t="shared" si="30"/>
        <v>7</v>
      </c>
      <c r="C296" s="49">
        <f>SUM(GewinnDaten!E296:G296)</f>
        <v>0</v>
      </c>
      <c r="D296" s="49">
        <f>SUM(GewinnDaten!H296:J296)</f>
        <v>0</v>
      </c>
      <c r="E296" s="40">
        <f t="shared" si="26"/>
        <v>0</v>
      </c>
      <c r="F296" s="58">
        <f t="shared" si="27"/>
        <v>42924</v>
      </c>
      <c r="G296" s="49">
        <f>SUM(C$7:C296)</f>
        <v>-17.3</v>
      </c>
      <c r="H296" s="49">
        <f>SUM(D$7:D296)</f>
        <v>20</v>
      </c>
      <c r="I296" s="40">
        <f t="shared" si="28"/>
        <v>2.6999999999999993</v>
      </c>
      <c r="K296" s="36">
        <f t="shared" si="29"/>
        <v>2017</v>
      </c>
    </row>
    <row r="297" spans="1:11" ht="13">
      <c r="A297" s="39">
        <f>GewinnDaten!A297</f>
        <v>42928</v>
      </c>
      <c r="B297" s="37">
        <f t="shared" si="30"/>
        <v>4</v>
      </c>
      <c r="C297" s="49">
        <f>SUM(GewinnDaten!E297:G297)</f>
        <v>0</v>
      </c>
      <c r="D297" s="49">
        <f>SUM(GewinnDaten!H297:J297)</f>
        <v>0</v>
      </c>
      <c r="E297" s="40">
        <f t="shared" si="26"/>
        <v>0</v>
      </c>
      <c r="F297" s="58">
        <f t="shared" si="27"/>
        <v>42928</v>
      </c>
      <c r="G297" s="49">
        <f>SUM(C$7:C297)</f>
        <v>-17.3</v>
      </c>
      <c r="H297" s="49">
        <f>SUM(D$7:D297)</f>
        <v>20</v>
      </c>
      <c r="I297" s="40">
        <f t="shared" si="28"/>
        <v>2.6999999999999993</v>
      </c>
      <c r="K297" s="36">
        <f t="shared" si="29"/>
        <v>2017</v>
      </c>
    </row>
    <row r="298" spans="1:11" ht="13">
      <c r="A298" s="39">
        <f>GewinnDaten!A298</f>
        <v>42931</v>
      </c>
      <c r="B298" s="37">
        <f t="shared" si="30"/>
        <v>7</v>
      </c>
      <c r="C298" s="49">
        <f>SUM(GewinnDaten!E298:G298)</f>
        <v>0</v>
      </c>
      <c r="D298" s="49">
        <f>SUM(GewinnDaten!H298:J298)</f>
        <v>0</v>
      </c>
      <c r="E298" s="40">
        <f t="shared" si="26"/>
        <v>0</v>
      </c>
      <c r="F298" s="58">
        <f t="shared" si="27"/>
        <v>42931</v>
      </c>
      <c r="G298" s="49">
        <f>SUM(C$7:C298)</f>
        <v>-17.3</v>
      </c>
      <c r="H298" s="49">
        <f>SUM(D$7:D298)</f>
        <v>20</v>
      </c>
      <c r="I298" s="40">
        <f t="shared" si="28"/>
        <v>2.6999999999999993</v>
      </c>
      <c r="K298" s="36">
        <f t="shared" si="29"/>
        <v>2017</v>
      </c>
    </row>
    <row r="299" spans="1:11" ht="13">
      <c r="A299" s="39">
        <f>GewinnDaten!A299</f>
        <v>42935</v>
      </c>
      <c r="B299" s="37">
        <f t="shared" si="30"/>
        <v>4</v>
      </c>
      <c r="C299" s="49">
        <f>SUM(GewinnDaten!E299:G299)</f>
        <v>0</v>
      </c>
      <c r="D299" s="49">
        <f>SUM(GewinnDaten!H299:J299)</f>
        <v>0</v>
      </c>
      <c r="E299" s="40">
        <f t="shared" si="26"/>
        <v>0</v>
      </c>
      <c r="F299" s="58">
        <f t="shared" si="27"/>
        <v>42935</v>
      </c>
      <c r="G299" s="49">
        <f>SUM(C$7:C299)</f>
        <v>-17.3</v>
      </c>
      <c r="H299" s="49">
        <f>SUM(D$7:D299)</f>
        <v>20</v>
      </c>
      <c r="I299" s="40">
        <f t="shared" si="28"/>
        <v>2.6999999999999993</v>
      </c>
      <c r="K299" s="36">
        <f t="shared" si="29"/>
        <v>2017</v>
      </c>
    </row>
    <row r="300" spans="1:11" ht="13">
      <c r="A300" s="39">
        <f>GewinnDaten!A300</f>
        <v>42938</v>
      </c>
      <c r="B300" s="37">
        <f t="shared" si="30"/>
        <v>7</v>
      </c>
      <c r="C300" s="49">
        <f>SUM(GewinnDaten!E300:G300)</f>
        <v>0</v>
      </c>
      <c r="D300" s="49">
        <f>SUM(GewinnDaten!H300:J300)</f>
        <v>0</v>
      </c>
      <c r="E300" s="40">
        <f t="shared" si="26"/>
        <v>0</v>
      </c>
      <c r="F300" s="58">
        <f t="shared" si="27"/>
        <v>42938</v>
      </c>
      <c r="G300" s="49">
        <f>SUM(C$7:C300)</f>
        <v>-17.3</v>
      </c>
      <c r="H300" s="49">
        <f>SUM(D$7:D300)</f>
        <v>20</v>
      </c>
      <c r="I300" s="40">
        <f t="shared" si="28"/>
        <v>2.6999999999999993</v>
      </c>
      <c r="K300" s="36">
        <f t="shared" si="29"/>
        <v>2017</v>
      </c>
    </row>
    <row r="301" spans="1:11" ht="13">
      <c r="A301" s="39">
        <f>GewinnDaten!A301</f>
        <v>42942</v>
      </c>
      <c r="B301" s="37">
        <f t="shared" si="30"/>
        <v>4</v>
      </c>
      <c r="C301" s="49">
        <f>SUM(GewinnDaten!E301:G301)</f>
        <v>0</v>
      </c>
      <c r="D301" s="49">
        <f>SUM(GewinnDaten!H301:J301)</f>
        <v>0</v>
      </c>
      <c r="E301" s="40">
        <f t="shared" si="26"/>
        <v>0</v>
      </c>
      <c r="F301" s="58">
        <f t="shared" si="27"/>
        <v>42942</v>
      </c>
      <c r="G301" s="49">
        <f>SUM(C$7:C301)</f>
        <v>-17.3</v>
      </c>
      <c r="H301" s="49">
        <f>SUM(D$7:D301)</f>
        <v>20</v>
      </c>
      <c r="I301" s="40">
        <f t="shared" si="28"/>
        <v>2.6999999999999993</v>
      </c>
      <c r="K301" s="36">
        <f t="shared" si="29"/>
        <v>2017</v>
      </c>
    </row>
    <row r="302" spans="1:11" ht="13">
      <c r="A302" s="39">
        <f>GewinnDaten!A302</f>
        <v>42945</v>
      </c>
      <c r="B302" s="37">
        <f t="shared" si="30"/>
        <v>7</v>
      </c>
      <c r="C302" s="49">
        <f>SUM(GewinnDaten!E302:G302)</f>
        <v>0</v>
      </c>
      <c r="D302" s="49">
        <f>SUM(GewinnDaten!H302:J302)</f>
        <v>0</v>
      </c>
      <c r="E302" s="40">
        <f t="shared" si="26"/>
        <v>0</v>
      </c>
      <c r="F302" s="58">
        <f t="shared" si="27"/>
        <v>42945</v>
      </c>
      <c r="G302" s="49">
        <f>SUM(C$7:C302)</f>
        <v>-17.3</v>
      </c>
      <c r="H302" s="49">
        <f>SUM(D$7:D302)</f>
        <v>20</v>
      </c>
      <c r="I302" s="40">
        <f t="shared" si="28"/>
        <v>2.6999999999999993</v>
      </c>
      <c r="K302" s="36">
        <f t="shared" si="29"/>
        <v>2017</v>
      </c>
    </row>
    <row r="303" spans="1:11" ht="13">
      <c r="A303" s="39">
        <f>GewinnDaten!A303</f>
        <v>42949</v>
      </c>
      <c r="B303" s="37">
        <f t="shared" si="30"/>
        <v>4</v>
      </c>
      <c r="C303" s="49">
        <f>SUM(GewinnDaten!E303:G303)</f>
        <v>0</v>
      </c>
      <c r="D303" s="49">
        <f>SUM(GewinnDaten!H303:J303)</f>
        <v>0</v>
      </c>
      <c r="E303" s="40">
        <f t="shared" si="26"/>
        <v>0</v>
      </c>
      <c r="F303" s="58">
        <f t="shared" si="27"/>
        <v>42949</v>
      </c>
      <c r="G303" s="49">
        <f>SUM(C$7:C303)</f>
        <v>-17.3</v>
      </c>
      <c r="H303" s="49">
        <f>SUM(D$7:D303)</f>
        <v>20</v>
      </c>
      <c r="I303" s="40">
        <f t="shared" si="28"/>
        <v>2.6999999999999993</v>
      </c>
      <c r="K303" s="36">
        <f t="shared" si="29"/>
        <v>2017</v>
      </c>
    </row>
    <row r="304" spans="1:11" ht="13">
      <c r="A304" s="39">
        <f>GewinnDaten!A304</f>
        <v>42952</v>
      </c>
      <c r="B304" s="37">
        <f t="shared" si="30"/>
        <v>7</v>
      </c>
      <c r="C304" s="49">
        <f>SUM(GewinnDaten!E304:G304)</f>
        <v>0</v>
      </c>
      <c r="D304" s="49">
        <f>SUM(GewinnDaten!H304:J304)</f>
        <v>0</v>
      </c>
      <c r="E304" s="40">
        <f t="shared" si="26"/>
        <v>0</v>
      </c>
      <c r="F304" s="58">
        <f t="shared" si="27"/>
        <v>42952</v>
      </c>
      <c r="G304" s="49">
        <f>SUM(C$7:C304)</f>
        <v>-17.3</v>
      </c>
      <c r="H304" s="49">
        <f>SUM(D$7:D304)</f>
        <v>20</v>
      </c>
      <c r="I304" s="40">
        <f t="shared" si="28"/>
        <v>2.6999999999999993</v>
      </c>
      <c r="K304" s="36">
        <f t="shared" si="29"/>
        <v>2017</v>
      </c>
    </row>
    <row r="305" spans="1:11" ht="13">
      <c r="A305" s="39">
        <f>GewinnDaten!A305</f>
        <v>42956</v>
      </c>
      <c r="B305" s="37">
        <f t="shared" si="30"/>
        <v>4</v>
      </c>
      <c r="C305" s="49">
        <f>SUM(GewinnDaten!E305:G305)</f>
        <v>0</v>
      </c>
      <c r="D305" s="49">
        <f>SUM(GewinnDaten!H305:J305)</f>
        <v>0</v>
      </c>
      <c r="E305" s="40">
        <f t="shared" si="26"/>
        <v>0</v>
      </c>
      <c r="F305" s="58">
        <f t="shared" si="27"/>
        <v>42956</v>
      </c>
      <c r="G305" s="49">
        <f>SUM(C$7:C305)</f>
        <v>-17.3</v>
      </c>
      <c r="H305" s="49">
        <f>SUM(D$7:D305)</f>
        <v>20</v>
      </c>
      <c r="I305" s="40">
        <f t="shared" si="28"/>
        <v>2.6999999999999993</v>
      </c>
      <c r="K305" s="36">
        <f t="shared" si="29"/>
        <v>2017</v>
      </c>
    </row>
    <row r="306" spans="1:11" ht="13">
      <c r="A306" s="39">
        <f>GewinnDaten!A306</f>
        <v>42959</v>
      </c>
      <c r="B306" s="37">
        <f t="shared" si="30"/>
        <v>7</v>
      </c>
      <c r="C306" s="49">
        <f>SUM(GewinnDaten!E306:G306)</f>
        <v>0</v>
      </c>
      <c r="D306" s="49">
        <f>SUM(GewinnDaten!H306:J306)</f>
        <v>0</v>
      </c>
      <c r="E306" s="40">
        <f t="shared" si="26"/>
        <v>0</v>
      </c>
      <c r="F306" s="58">
        <f t="shared" si="27"/>
        <v>42959</v>
      </c>
      <c r="G306" s="49">
        <f>SUM(C$7:C306)</f>
        <v>-17.3</v>
      </c>
      <c r="H306" s="49">
        <f>SUM(D$7:D306)</f>
        <v>20</v>
      </c>
      <c r="I306" s="40">
        <f t="shared" si="28"/>
        <v>2.6999999999999993</v>
      </c>
      <c r="K306" s="36">
        <f t="shared" si="29"/>
        <v>2017</v>
      </c>
    </row>
    <row r="307" spans="1:11" ht="13">
      <c r="A307" s="39">
        <f>GewinnDaten!A307</f>
        <v>42963</v>
      </c>
      <c r="B307" s="37">
        <f t="shared" si="30"/>
        <v>4</v>
      </c>
      <c r="C307" s="49">
        <f>SUM(GewinnDaten!E307:G307)</f>
        <v>0</v>
      </c>
      <c r="D307" s="49">
        <f>SUM(GewinnDaten!H307:J307)</f>
        <v>0</v>
      </c>
      <c r="E307" s="40">
        <f t="shared" si="26"/>
        <v>0</v>
      </c>
      <c r="F307" s="58">
        <f t="shared" si="27"/>
        <v>42963</v>
      </c>
      <c r="G307" s="49">
        <f>SUM(C$7:C307)</f>
        <v>-17.3</v>
      </c>
      <c r="H307" s="49">
        <f>SUM(D$7:D307)</f>
        <v>20</v>
      </c>
      <c r="I307" s="40">
        <f t="shared" si="28"/>
        <v>2.6999999999999993</v>
      </c>
      <c r="K307" s="36">
        <f t="shared" si="29"/>
        <v>2017</v>
      </c>
    </row>
    <row r="308" spans="1:11" ht="13">
      <c r="A308" s="39">
        <f>GewinnDaten!A308</f>
        <v>42966</v>
      </c>
      <c r="B308" s="37">
        <f t="shared" si="30"/>
        <v>7</v>
      </c>
      <c r="C308" s="49">
        <f>SUM(GewinnDaten!E308:G308)</f>
        <v>0</v>
      </c>
      <c r="D308" s="49">
        <f>SUM(GewinnDaten!H308:J308)</f>
        <v>0</v>
      </c>
      <c r="E308" s="40">
        <f t="shared" si="26"/>
        <v>0</v>
      </c>
      <c r="F308" s="58">
        <f t="shared" si="27"/>
        <v>42966</v>
      </c>
      <c r="G308" s="49">
        <f>SUM(C$7:C308)</f>
        <v>-17.3</v>
      </c>
      <c r="H308" s="49">
        <f>SUM(D$7:D308)</f>
        <v>20</v>
      </c>
      <c r="I308" s="40">
        <f t="shared" si="28"/>
        <v>2.6999999999999993</v>
      </c>
      <c r="K308" s="36">
        <f t="shared" si="29"/>
        <v>2017</v>
      </c>
    </row>
    <row r="309" spans="1:11" ht="13">
      <c r="A309" s="39">
        <f>GewinnDaten!A309</f>
        <v>42970</v>
      </c>
      <c r="B309" s="37">
        <f t="shared" si="30"/>
        <v>4</v>
      </c>
      <c r="C309" s="49">
        <f>SUM(GewinnDaten!E309:G309)</f>
        <v>0</v>
      </c>
      <c r="D309" s="49">
        <f>SUM(GewinnDaten!H309:J309)</f>
        <v>0</v>
      </c>
      <c r="E309" s="40">
        <f t="shared" si="26"/>
        <v>0</v>
      </c>
      <c r="F309" s="58">
        <f t="shared" si="27"/>
        <v>42970</v>
      </c>
      <c r="G309" s="49">
        <f>SUM(C$7:C309)</f>
        <v>-17.3</v>
      </c>
      <c r="H309" s="49">
        <f>SUM(D$7:D309)</f>
        <v>20</v>
      </c>
      <c r="I309" s="40">
        <f t="shared" si="28"/>
        <v>2.6999999999999993</v>
      </c>
      <c r="K309" s="36">
        <f t="shared" si="29"/>
        <v>2017</v>
      </c>
    </row>
    <row r="310" spans="1:11" ht="13">
      <c r="A310" s="39">
        <f>GewinnDaten!A310</f>
        <v>42973</v>
      </c>
      <c r="B310" s="37">
        <f t="shared" si="30"/>
        <v>7</v>
      </c>
      <c r="C310" s="49">
        <f>SUM(GewinnDaten!E310:G310)</f>
        <v>0</v>
      </c>
      <c r="D310" s="49">
        <f>SUM(GewinnDaten!H310:J310)</f>
        <v>0</v>
      </c>
      <c r="E310" s="40">
        <f t="shared" si="26"/>
        <v>0</v>
      </c>
      <c r="F310" s="58">
        <f t="shared" si="27"/>
        <v>42973</v>
      </c>
      <c r="G310" s="49">
        <f>SUM(C$7:C310)</f>
        <v>-17.3</v>
      </c>
      <c r="H310" s="49">
        <f>SUM(D$7:D310)</f>
        <v>20</v>
      </c>
      <c r="I310" s="40">
        <f t="shared" si="28"/>
        <v>2.6999999999999993</v>
      </c>
      <c r="K310" s="36">
        <f t="shared" si="29"/>
        <v>2017</v>
      </c>
    </row>
    <row r="311" spans="1:11" ht="13">
      <c r="A311" s="39">
        <f>GewinnDaten!A311</f>
        <v>42977</v>
      </c>
      <c r="B311" s="37">
        <f t="shared" si="30"/>
        <v>4</v>
      </c>
      <c r="C311" s="49">
        <f>SUM(GewinnDaten!E311:G311)</f>
        <v>0</v>
      </c>
      <c r="D311" s="49">
        <f>SUM(GewinnDaten!H311:J311)</f>
        <v>0</v>
      </c>
      <c r="E311" s="40">
        <f t="shared" si="26"/>
        <v>0</v>
      </c>
      <c r="F311" s="58">
        <f t="shared" si="27"/>
        <v>42977</v>
      </c>
      <c r="G311" s="49">
        <f>SUM(C$7:C311)</f>
        <v>-17.3</v>
      </c>
      <c r="H311" s="49">
        <f>SUM(D$7:D311)</f>
        <v>20</v>
      </c>
      <c r="I311" s="40">
        <f t="shared" si="28"/>
        <v>2.6999999999999993</v>
      </c>
      <c r="K311" s="36">
        <f t="shared" si="29"/>
        <v>2017</v>
      </c>
    </row>
    <row r="312" spans="1:11" ht="13">
      <c r="A312" s="39">
        <f>GewinnDaten!A312</f>
        <v>42980</v>
      </c>
      <c r="B312" s="37">
        <f t="shared" si="30"/>
        <v>7</v>
      </c>
      <c r="C312" s="49">
        <f>SUM(GewinnDaten!E312:G312)</f>
        <v>0</v>
      </c>
      <c r="D312" s="49">
        <f>SUM(GewinnDaten!H312:J312)</f>
        <v>0</v>
      </c>
      <c r="E312" s="40">
        <f t="shared" si="26"/>
        <v>0</v>
      </c>
      <c r="F312" s="58">
        <f t="shared" si="27"/>
        <v>42980</v>
      </c>
      <c r="G312" s="49">
        <f>SUM(C$7:C312)</f>
        <v>-17.3</v>
      </c>
      <c r="H312" s="49">
        <f>SUM(D$7:D312)</f>
        <v>20</v>
      </c>
      <c r="I312" s="40">
        <f t="shared" si="28"/>
        <v>2.6999999999999993</v>
      </c>
      <c r="K312" s="36">
        <f t="shared" si="29"/>
        <v>2017</v>
      </c>
    </row>
    <row r="313" spans="1:11" ht="13">
      <c r="A313" s="39">
        <f>GewinnDaten!A313</f>
        <v>42984</v>
      </c>
      <c r="B313" s="37">
        <f t="shared" si="30"/>
        <v>4</v>
      </c>
      <c r="C313" s="49">
        <f>SUM(GewinnDaten!E313:G313)</f>
        <v>0</v>
      </c>
      <c r="D313" s="49">
        <f>SUM(GewinnDaten!H313:J313)</f>
        <v>0</v>
      </c>
      <c r="E313" s="40">
        <f t="shared" si="26"/>
        <v>0</v>
      </c>
      <c r="F313" s="58">
        <f t="shared" si="27"/>
        <v>42984</v>
      </c>
      <c r="G313" s="49">
        <f>SUM(C$7:C313)</f>
        <v>-17.3</v>
      </c>
      <c r="H313" s="49">
        <f>SUM(D$7:D313)</f>
        <v>20</v>
      </c>
      <c r="I313" s="40">
        <f t="shared" si="28"/>
        <v>2.6999999999999993</v>
      </c>
      <c r="K313" s="36">
        <f t="shared" si="29"/>
        <v>2017</v>
      </c>
    </row>
    <row r="314" spans="1:11" ht="13">
      <c r="A314" s="39">
        <f>GewinnDaten!A314</f>
        <v>42987</v>
      </c>
      <c r="B314" s="37">
        <f t="shared" si="30"/>
        <v>7</v>
      </c>
      <c r="C314" s="49">
        <f>SUM(GewinnDaten!E314:G314)</f>
        <v>0</v>
      </c>
      <c r="D314" s="49">
        <f>SUM(GewinnDaten!H314:J314)</f>
        <v>0</v>
      </c>
      <c r="E314" s="40">
        <f t="shared" si="26"/>
        <v>0</v>
      </c>
      <c r="F314" s="58">
        <f t="shared" si="27"/>
        <v>42987</v>
      </c>
      <c r="G314" s="49">
        <f>SUM(C$7:C314)</f>
        <v>-17.3</v>
      </c>
      <c r="H314" s="49">
        <f>SUM(D$7:D314)</f>
        <v>20</v>
      </c>
      <c r="I314" s="40">
        <f t="shared" si="28"/>
        <v>2.6999999999999993</v>
      </c>
      <c r="K314" s="36">
        <f t="shared" si="29"/>
        <v>2017</v>
      </c>
    </row>
    <row r="315" spans="1:11" ht="13">
      <c r="A315" s="39">
        <f>GewinnDaten!A315</f>
        <v>42991</v>
      </c>
      <c r="B315" s="37">
        <f t="shared" si="30"/>
        <v>4</v>
      </c>
      <c r="C315" s="49">
        <f>SUM(GewinnDaten!E315:G315)</f>
        <v>0</v>
      </c>
      <c r="D315" s="49">
        <f>SUM(GewinnDaten!H315:J315)</f>
        <v>0</v>
      </c>
      <c r="E315" s="40">
        <f t="shared" si="26"/>
        <v>0</v>
      </c>
      <c r="F315" s="58">
        <f t="shared" si="27"/>
        <v>42991</v>
      </c>
      <c r="G315" s="49">
        <f>SUM(C$7:C315)</f>
        <v>-17.3</v>
      </c>
      <c r="H315" s="49">
        <f>SUM(D$7:D315)</f>
        <v>20</v>
      </c>
      <c r="I315" s="40">
        <f t="shared" si="28"/>
        <v>2.6999999999999993</v>
      </c>
      <c r="K315" s="36">
        <f t="shared" si="29"/>
        <v>2017</v>
      </c>
    </row>
    <row r="316" spans="1:11" ht="13">
      <c r="A316" s="39">
        <f>GewinnDaten!A316</f>
        <v>42994</v>
      </c>
      <c r="B316" s="37">
        <f t="shared" si="30"/>
        <v>7</v>
      </c>
      <c r="C316" s="49">
        <f>SUM(GewinnDaten!E316:G316)</f>
        <v>0</v>
      </c>
      <c r="D316" s="49">
        <f>SUM(GewinnDaten!H316:J316)</f>
        <v>0</v>
      </c>
      <c r="E316" s="40">
        <f t="shared" si="26"/>
        <v>0</v>
      </c>
      <c r="F316" s="58">
        <f t="shared" si="27"/>
        <v>42994</v>
      </c>
      <c r="G316" s="49">
        <f>SUM(C$7:C316)</f>
        <v>-17.3</v>
      </c>
      <c r="H316" s="49">
        <f>SUM(D$7:D316)</f>
        <v>20</v>
      </c>
      <c r="I316" s="40">
        <f t="shared" si="28"/>
        <v>2.6999999999999993</v>
      </c>
      <c r="K316" s="36">
        <f t="shared" si="29"/>
        <v>2017</v>
      </c>
    </row>
    <row r="317" spans="1:11" ht="13">
      <c r="A317" s="39">
        <f>GewinnDaten!A317</f>
        <v>42998</v>
      </c>
      <c r="B317" s="37">
        <f t="shared" si="30"/>
        <v>4</v>
      </c>
      <c r="C317" s="49">
        <f>SUM(GewinnDaten!E317:G317)</f>
        <v>0</v>
      </c>
      <c r="D317" s="49">
        <f>SUM(GewinnDaten!H317:J317)</f>
        <v>0</v>
      </c>
      <c r="E317" s="40">
        <f t="shared" si="26"/>
        <v>0</v>
      </c>
      <c r="F317" s="58">
        <f t="shared" si="27"/>
        <v>42998</v>
      </c>
      <c r="G317" s="49">
        <f>SUM(C$7:C317)</f>
        <v>-17.3</v>
      </c>
      <c r="H317" s="49">
        <f>SUM(D$7:D317)</f>
        <v>20</v>
      </c>
      <c r="I317" s="40">
        <f t="shared" si="28"/>
        <v>2.6999999999999993</v>
      </c>
      <c r="K317" s="36">
        <f t="shared" si="29"/>
        <v>2017</v>
      </c>
    </row>
    <row r="318" spans="1:11" ht="13">
      <c r="A318" s="39">
        <f>GewinnDaten!A318</f>
        <v>43001</v>
      </c>
      <c r="B318" s="37">
        <f t="shared" si="30"/>
        <v>7</v>
      </c>
      <c r="C318" s="49">
        <f>SUM(GewinnDaten!E318:G318)</f>
        <v>0</v>
      </c>
      <c r="D318" s="49">
        <f>SUM(GewinnDaten!H318:J318)</f>
        <v>0</v>
      </c>
      <c r="E318" s="40">
        <f t="shared" si="26"/>
        <v>0</v>
      </c>
      <c r="F318" s="58">
        <f t="shared" si="27"/>
        <v>43001</v>
      </c>
      <c r="G318" s="49">
        <f>SUM(C$7:C318)</f>
        <v>-17.3</v>
      </c>
      <c r="H318" s="49">
        <f>SUM(D$7:D318)</f>
        <v>20</v>
      </c>
      <c r="I318" s="40">
        <f t="shared" si="28"/>
        <v>2.6999999999999993</v>
      </c>
      <c r="K318" s="36">
        <f t="shared" si="29"/>
        <v>2017</v>
      </c>
    </row>
    <row r="319" spans="1:11" ht="13">
      <c r="A319" s="39">
        <f>GewinnDaten!A319</f>
        <v>43005</v>
      </c>
      <c r="B319" s="37">
        <f t="shared" si="30"/>
        <v>4</v>
      </c>
      <c r="C319" s="49">
        <f>SUM(GewinnDaten!E319:G319)</f>
        <v>0</v>
      </c>
      <c r="D319" s="49">
        <f>SUM(GewinnDaten!H319:J319)</f>
        <v>0</v>
      </c>
      <c r="E319" s="40">
        <f t="shared" si="26"/>
        <v>0</v>
      </c>
      <c r="F319" s="58">
        <f t="shared" si="27"/>
        <v>43005</v>
      </c>
      <c r="G319" s="49">
        <f>SUM(C$7:C319)</f>
        <v>-17.3</v>
      </c>
      <c r="H319" s="49">
        <f>SUM(D$7:D319)</f>
        <v>20</v>
      </c>
      <c r="I319" s="40">
        <f t="shared" si="28"/>
        <v>2.6999999999999993</v>
      </c>
      <c r="K319" s="36">
        <f t="shared" si="29"/>
        <v>2017</v>
      </c>
    </row>
    <row r="320" spans="1:11" ht="13">
      <c r="A320" s="39">
        <f>GewinnDaten!A320</f>
        <v>43008</v>
      </c>
      <c r="B320" s="37">
        <f t="shared" si="30"/>
        <v>7</v>
      </c>
      <c r="C320" s="49">
        <f>SUM(GewinnDaten!E320:G320)</f>
        <v>0</v>
      </c>
      <c r="D320" s="49">
        <f>SUM(GewinnDaten!H320:J320)</f>
        <v>0</v>
      </c>
      <c r="E320" s="40">
        <f t="shared" si="26"/>
        <v>0</v>
      </c>
      <c r="F320" s="58">
        <f t="shared" si="27"/>
        <v>43008</v>
      </c>
      <c r="G320" s="49">
        <f>SUM(C$7:C320)</f>
        <v>-17.3</v>
      </c>
      <c r="H320" s="49">
        <f>SUM(D$7:D320)</f>
        <v>20</v>
      </c>
      <c r="I320" s="40">
        <f t="shared" si="28"/>
        <v>2.6999999999999993</v>
      </c>
      <c r="K320" s="36">
        <f t="shared" si="29"/>
        <v>2017</v>
      </c>
    </row>
    <row r="321" spans="1:11" ht="13">
      <c r="A321" s="39">
        <f>GewinnDaten!A321</f>
        <v>43012</v>
      </c>
      <c r="B321" s="37">
        <f t="shared" si="30"/>
        <v>4</v>
      </c>
      <c r="C321" s="49">
        <f>SUM(GewinnDaten!E321:G321)</f>
        <v>0</v>
      </c>
      <c r="D321" s="49">
        <f>SUM(GewinnDaten!H321:J321)</f>
        <v>0</v>
      </c>
      <c r="E321" s="40">
        <f t="shared" si="26"/>
        <v>0</v>
      </c>
      <c r="F321" s="58">
        <f t="shared" si="27"/>
        <v>43012</v>
      </c>
      <c r="G321" s="49">
        <f>SUM(C$7:C321)</f>
        <v>-17.3</v>
      </c>
      <c r="H321" s="49">
        <f>SUM(D$7:D321)</f>
        <v>20</v>
      </c>
      <c r="I321" s="40">
        <f t="shared" si="28"/>
        <v>2.6999999999999993</v>
      </c>
      <c r="K321" s="36">
        <f t="shared" si="29"/>
        <v>2017</v>
      </c>
    </row>
    <row r="322" spans="1:11" ht="13">
      <c r="A322" s="39">
        <f>GewinnDaten!A322</f>
        <v>43015</v>
      </c>
      <c r="B322" s="37">
        <f t="shared" si="30"/>
        <v>7</v>
      </c>
      <c r="C322" s="49">
        <f>SUM(GewinnDaten!E322:G322)</f>
        <v>0</v>
      </c>
      <c r="D322" s="49">
        <f>SUM(GewinnDaten!H322:J322)</f>
        <v>0</v>
      </c>
      <c r="E322" s="40">
        <f t="shared" si="26"/>
        <v>0</v>
      </c>
      <c r="F322" s="58">
        <f t="shared" si="27"/>
        <v>43015</v>
      </c>
      <c r="G322" s="49">
        <f>SUM(C$7:C322)</f>
        <v>-17.3</v>
      </c>
      <c r="H322" s="49">
        <f>SUM(D$7:D322)</f>
        <v>20</v>
      </c>
      <c r="I322" s="40">
        <f t="shared" si="28"/>
        <v>2.6999999999999993</v>
      </c>
      <c r="K322" s="36">
        <f t="shared" si="29"/>
        <v>2017</v>
      </c>
    </row>
    <row r="323" spans="1:11" ht="13">
      <c r="A323" s="39">
        <f>GewinnDaten!A323</f>
        <v>43019</v>
      </c>
      <c r="B323" s="37">
        <f t="shared" si="30"/>
        <v>4</v>
      </c>
      <c r="C323" s="49">
        <f>SUM(GewinnDaten!E323:G323)</f>
        <v>0</v>
      </c>
      <c r="D323" s="49">
        <f>SUM(GewinnDaten!H323:J323)</f>
        <v>0</v>
      </c>
      <c r="E323" s="40">
        <f t="shared" si="26"/>
        <v>0</v>
      </c>
      <c r="F323" s="58">
        <f t="shared" si="27"/>
        <v>43019</v>
      </c>
      <c r="G323" s="49">
        <f>SUM(C$7:C323)</f>
        <v>-17.3</v>
      </c>
      <c r="H323" s="49">
        <f>SUM(D$7:D323)</f>
        <v>20</v>
      </c>
      <c r="I323" s="40">
        <f t="shared" si="28"/>
        <v>2.6999999999999993</v>
      </c>
      <c r="K323" s="36">
        <f t="shared" si="29"/>
        <v>2017</v>
      </c>
    </row>
    <row r="324" spans="1:11" ht="13">
      <c r="A324" s="39">
        <f>GewinnDaten!A324</f>
        <v>43022</v>
      </c>
      <c r="B324" s="37">
        <f t="shared" si="30"/>
        <v>7</v>
      </c>
      <c r="C324" s="49">
        <f>SUM(GewinnDaten!E324:G324)</f>
        <v>0</v>
      </c>
      <c r="D324" s="49">
        <f>SUM(GewinnDaten!H324:J324)</f>
        <v>0</v>
      </c>
      <c r="E324" s="40">
        <f t="shared" si="26"/>
        <v>0</v>
      </c>
      <c r="F324" s="58">
        <f t="shared" si="27"/>
        <v>43022</v>
      </c>
      <c r="G324" s="49">
        <f>SUM(C$7:C324)</f>
        <v>-17.3</v>
      </c>
      <c r="H324" s="49">
        <f>SUM(D$7:D324)</f>
        <v>20</v>
      </c>
      <c r="I324" s="40">
        <f t="shared" si="28"/>
        <v>2.6999999999999993</v>
      </c>
      <c r="K324" s="36">
        <f t="shared" si="29"/>
        <v>2017</v>
      </c>
    </row>
    <row r="325" spans="1:11" ht="13">
      <c r="A325" s="39">
        <f>GewinnDaten!A325</f>
        <v>43026</v>
      </c>
      <c r="B325" s="37">
        <f t="shared" si="30"/>
        <v>4</v>
      </c>
      <c r="C325" s="49">
        <f>SUM(GewinnDaten!E325:G325)</f>
        <v>0</v>
      </c>
      <c r="D325" s="49">
        <f>SUM(GewinnDaten!H325:J325)</f>
        <v>0</v>
      </c>
      <c r="E325" s="40">
        <f t="shared" si="26"/>
        <v>0</v>
      </c>
      <c r="F325" s="58">
        <f t="shared" si="27"/>
        <v>43026</v>
      </c>
      <c r="G325" s="49">
        <f>SUM(C$7:C325)</f>
        <v>-17.3</v>
      </c>
      <c r="H325" s="49">
        <f>SUM(D$7:D325)</f>
        <v>20</v>
      </c>
      <c r="I325" s="40">
        <f t="shared" si="28"/>
        <v>2.6999999999999993</v>
      </c>
      <c r="K325" s="36">
        <f t="shared" si="29"/>
        <v>2017</v>
      </c>
    </row>
    <row r="326" spans="1:11" ht="13">
      <c r="A326" s="39">
        <f>GewinnDaten!A326</f>
        <v>43029</v>
      </c>
      <c r="B326" s="37">
        <f t="shared" si="30"/>
        <v>7</v>
      </c>
      <c r="C326" s="49">
        <f>SUM(GewinnDaten!E326:G326)</f>
        <v>0</v>
      </c>
      <c r="D326" s="49">
        <f>SUM(GewinnDaten!H326:J326)</f>
        <v>0</v>
      </c>
      <c r="E326" s="40">
        <f t="shared" si="26"/>
        <v>0</v>
      </c>
      <c r="F326" s="58">
        <f t="shared" si="27"/>
        <v>43029</v>
      </c>
      <c r="G326" s="49">
        <f>SUM(C$7:C326)</f>
        <v>-17.3</v>
      </c>
      <c r="H326" s="49">
        <f>SUM(D$7:D326)</f>
        <v>20</v>
      </c>
      <c r="I326" s="40">
        <f t="shared" si="28"/>
        <v>2.6999999999999993</v>
      </c>
      <c r="K326" s="36">
        <f t="shared" si="29"/>
        <v>2017</v>
      </c>
    </row>
    <row r="327" spans="1:11" ht="13">
      <c r="A327" s="39">
        <f>GewinnDaten!A327</f>
        <v>43033</v>
      </c>
      <c r="B327" s="37">
        <f t="shared" si="30"/>
        <v>4</v>
      </c>
      <c r="C327" s="49">
        <f>SUM(GewinnDaten!E327:G327)</f>
        <v>0</v>
      </c>
      <c r="D327" s="49">
        <f>SUM(GewinnDaten!H327:J327)</f>
        <v>0</v>
      </c>
      <c r="E327" s="40">
        <f t="shared" si="26"/>
        <v>0</v>
      </c>
      <c r="F327" s="58">
        <f t="shared" si="27"/>
        <v>43033</v>
      </c>
      <c r="G327" s="49">
        <f>SUM(C$7:C327)</f>
        <v>-17.3</v>
      </c>
      <c r="H327" s="49">
        <f>SUM(D$7:D327)</f>
        <v>20</v>
      </c>
      <c r="I327" s="40">
        <f t="shared" si="28"/>
        <v>2.6999999999999993</v>
      </c>
      <c r="K327" s="36">
        <f t="shared" si="29"/>
        <v>2017</v>
      </c>
    </row>
    <row r="328" spans="1:11" ht="13">
      <c r="A328" s="39">
        <f>GewinnDaten!A328</f>
        <v>43036</v>
      </c>
      <c r="B328" s="37">
        <f t="shared" si="30"/>
        <v>7</v>
      </c>
      <c r="C328" s="49">
        <f>SUM(GewinnDaten!E328:G328)</f>
        <v>0</v>
      </c>
      <c r="D328" s="49">
        <f>SUM(GewinnDaten!H328:J328)</f>
        <v>0</v>
      </c>
      <c r="E328" s="40">
        <f t="shared" ref="E328:E391" si="31">SUM(C328:D328)</f>
        <v>0</v>
      </c>
      <c r="F328" s="58">
        <f t="shared" ref="F328:F391" si="32">A328</f>
        <v>43036</v>
      </c>
      <c r="G328" s="49">
        <f>SUM(C$7:C328)</f>
        <v>-17.3</v>
      </c>
      <c r="H328" s="49">
        <f>SUM(D$7:D328)</f>
        <v>20</v>
      </c>
      <c r="I328" s="40">
        <f t="shared" ref="I328:I391" si="33">SUM(G328:H328)</f>
        <v>2.6999999999999993</v>
      </c>
      <c r="K328" s="36">
        <f t="shared" ref="K328:K391" si="34">YEAR(A328)</f>
        <v>2017</v>
      </c>
    </row>
    <row r="329" spans="1:11" ht="13">
      <c r="A329" s="39">
        <f>GewinnDaten!A329</f>
        <v>43040</v>
      </c>
      <c r="B329" s="37">
        <f t="shared" si="30"/>
        <v>4</v>
      </c>
      <c r="C329" s="49">
        <f>SUM(GewinnDaten!E329:G329)</f>
        <v>0</v>
      </c>
      <c r="D329" s="49">
        <f>SUM(GewinnDaten!H329:J329)</f>
        <v>0</v>
      </c>
      <c r="E329" s="40">
        <f t="shared" si="31"/>
        <v>0</v>
      </c>
      <c r="F329" s="58">
        <f t="shared" si="32"/>
        <v>43040</v>
      </c>
      <c r="G329" s="49">
        <f>SUM(C$7:C329)</f>
        <v>-17.3</v>
      </c>
      <c r="H329" s="49">
        <f>SUM(D$7:D329)</f>
        <v>20</v>
      </c>
      <c r="I329" s="40">
        <f t="shared" si="33"/>
        <v>2.6999999999999993</v>
      </c>
      <c r="K329" s="36">
        <f t="shared" si="34"/>
        <v>2017</v>
      </c>
    </row>
    <row r="330" spans="1:11" ht="13">
      <c r="A330" s="39">
        <f>GewinnDaten!A330</f>
        <v>43043</v>
      </c>
      <c r="B330" s="37">
        <f t="shared" si="30"/>
        <v>7</v>
      </c>
      <c r="C330" s="49">
        <f>SUM(GewinnDaten!E330:G330)</f>
        <v>0</v>
      </c>
      <c r="D330" s="49">
        <f>SUM(GewinnDaten!H330:J330)</f>
        <v>0</v>
      </c>
      <c r="E330" s="40">
        <f t="shared" si="31"/>
        <v>0</v>
      </c>
      <c r="F330" s="58">
        <f t="shared" si="32"/>
        <v>43043</v>
      </c>
      <c r="G330" s="49">
        <f>SUM(C$7:C330)</f>
        <v>-17.3</v>
      </c>
      <c r="H330" s="49">
        <f>SUM(D$7:D330)</f>
        <v>20</v>
      </c>
      <c r="I330" s="40">
        <f t="shared" si="33"/>
        <v>2.6999999999999993</v>
      </c>
      <c r="K330" s="36">
        <f t="shared" si="34"/>
        <v>2017</v>
      </c>
    </row>
    <row r="331" spans="1:11" ht="13">
      <c r="A331" s="39">
        <f>GewinnDaten!A331</f>
        <v>43047</v>
      </c>
      <c r="B331" s="37">
        <f t="shared" si="30"/>
        <v>4</v>
      </c>
      <c r="C331" s="49">
        <f>SUM(GewinnDaten!E331:G331)</f>
        <v>0</v>
      </c>
      <c r="D331" s="49">
        <f>SUM(GewinnDaten!H331:J331)</f>
        <v>0</v>
      </c>
      <c r="E331" s="40">
        <f t="shared" si="31"/>
        <v>0</v>
      </c>
      <c r="F331" s="58">
        <f t="shared" si="32"/>
        <v>43047</v>
      </c>
      <c r="G331" s="49">
        <f>SUM(C$7:C331)</f>
        <v>-17.3</v>
      </c>
      <c r="H331" s="49">
        <f>SUM(D$7:D331)</f>
        <v>20</v>
      </c>
      <c r="I331" s="40">
        <f t="shared" si="33"/>
        <v>2.6999999999999993</v>
      </c>
      <c r="K331" s="36">
        <f t="shared" si="34"/>
        <v>2017</v>
      </c>
    </row>
    <row r="332" spans="1:11" ht="13">
      <c r="A332" s="39">
        <f>GewinnDaten!A332</f>
        <v>43050</v>
      </c>
      <c r="B332" s="37">
        <f t="shared" si="30"/>
        <v>7</v>
      </c>
      <c r="C332" s="49">
        <f>SUM(GewinnDaten!E332:G332)</f>
        <v>0</v>
      </c>
      <c r="D332" s="49">
        <f>SUM(GewinnDaten!H332:J332)</f>
        <v>0</v>
      </c>
      <c r="E332" s="40">
        <f t="shared" si="31"/>
        <v>0</v>
      </c>
      <c r="F332" s="58">
        <f t="shared" si="32"/>
        <v>43050</v>
      </c>
      <c r="G332" s="49">
        <f>SUM(C$7:C332)</f>
        <v>-17.3</v>
      </c>
      <c r="H332" s="49">
        <f>SUM(D$7:D332)</f>
        <v>20</v>
      </c>
      <c r="I332" s="40">
        <f t="shared" si="33"/>
        <v>2.6999999999999993</v>
      </c>
      <c r="K332" s="36">
        <f t="shared" si="34"/>
        <v>2017</v>
      </c>
    </row>
    <row r="333" spans="1:11" ht="13">
      <c r="A333" s="39">
        <f>GewinnDaten!A333</f>
        <v>43054</v>
      </c>
      <c r="B333" s="37">
        <f t="shared" si="30"/>
        <v>4</v>
      </c>
      <c r="C333" s="49">
        <f>SUM(GewinnDaten!E333:G333)</f>
        <v>0</v>
      </c>
      <c r="D333" s="49">
        <f>SUM(GewinnDaten!H333:J333)</f>
        <v>0</v>
      </c>
      <c r="E333" s="40">
        <f t="shared" si="31"/>
        <v>0</v>
      </c>
      <c r="F333" s="58">
        <f t="shared" si="32"/>
        <v>43054</v>
      </c>
      <c r="G333" s="49">
        <f>SUM(C$7:C333)</f>
        <v>-17.3</v>
      </c>
      <c r="H333" s="49">
        <f>SUM(D$7:D333)</f>
        <v>20</v>
      </c>
      <c r="I333" s="40">
        <f t="shared" si="33"/>
        <v>2.6999999999999993</v>
      </c>
      <c r="K333" s="36">
        <f t="shared" si="34"/>
        <v>2017</v>
      </c>
    </row>
    <row r="334" spans="1:11" ht="13">
      <c r="A334" s="39">
        <f>GewinnDaten!A334</f>
        <v>43057</v>
      </c>
      <c r="B334" s="37">
        <f t="shared" si="30"/>
        <v>7</v>
      </c>
      <c r="C334" s="49">
        <f>SUM(GewinnDaten!E334:G334)</f>
        <v>0</v>
      </c>
      <c r="D334" s="49">
        <f>SUM(GewinnDaten!H334:J334)</f>
        <v>0</v>
      </c>
      <c r="E334" s="40">
        <f t="shared" si="31"/>
        <v>0</v>
      </c>
      <c r="F334" s="58">
        <f t="shared" si="32"/>
        <v>43057</v>
      </c>
      <c r="G334" s="49">
        <f>SUM(C$7:C334)</f>
        <v>-17.3</v>
      </c>
      <c r="H334" s="49">
        <f>SUM(D$7:D334)</f>
        <v>20</v>
      </c>
      <c r="I334" s="40">
        <f t="shared" si="33"/>
        <v>2.6999999999999993</v>
      </c>
      <c r="K334" s="36">
        <f t="shared" si="34"/>
        <v>2017</v>
      </c>
    </row>
    <row r="335" spans="1:11" ht="13">
      <c r="A335" s="39">
        <f>GewinnDaten!A335</f>
        <v>43061</v>
      </c>
      <c r="B335" s="37">
        <f t="shared" si="30"/>
        <v>4</v>
      </c>
      <c r="C335" s="49">
        <f>SUM(GewinnDaten!E335:G335)</f>
        <v>0</v>
      </c>
      <c r="D335" s="49">
        <f>SUM(GewinnDaten!H335:J335)</f>
        <v>0</v>
      </c>
      <c r="E335" s="40">
        <f t="shared" si="31"/>
        <v>0</v>
      </c>
      <c r="F335" s="58">
        <f t="shared" si="32"/>
        <v>43061</v>
      </c>
      <c r="G335" s="49">
        <f>SUM(C$7:C335)</f>
        <v>-17.3</v>
      </c>
      <c r="H335" s="49">
        <f>SUM(D$7:D335)</f>
        <v>20</v>
      </c>
      <c r="I335" s="40">
        <f t="shared" si="33"/>
        <v>2.6999999999999993</v>
      </c>
      <c r="K335" s="36">
        <f t="shared" si="34"/>
        <v>2017</v>
      </c>
    </row>
    <row r="336" spans="1:11" ht="13">
      <c r="A336" s="39">
        <f>GewinnDaten!A336</f>
        <v>43064</v>
      </c>
      <c r="B336" s="37">
        <f t="shared" si="30"/>
        <v>7</v>
      </c>
      <c r="C336" s="49">
        <f>SUM(GewinnDaten!E336:G336)</f>
        <v>0</v>
      </c>
      <c r="D336" s="49">
        <f>SUM(GewinnDaten!H336:J336)</f>
        <v>0</v>
      </c>
      <c r="E336" s="40">
        <f t="shared" si="31"/>
        <v>0</v>
      </c>
      <c r="F336" s="58">
        <f t="shared" si="32"/>
        <v>43064</v>
      </c>
      <c r="G336" s="49">
        <f>SUM(C$7:C336)</f>
        <v>-17.3</v>
      </c>
      <c r="H336" s="49">
        <f>SUM(D$7:D336)</f>
        <v>20</v>
      </c>
      <c r="I336" s="40">
        <f t="shared" si="33"/>
        <v>2.6999999999999993</v>
      </c>
      <c r="K336" s="36">
        <f t="shared" si="34"/>
        <v>2017</v>
      </c>
    </row>
    <row r="337" spans="1:11" ht="13">
      <c r="A337" s="39">
        <f>GewinnDaten!A337</f>
        <v>43068</v>
      </c>
      <c r="B337" s="37">
        <f t="shared" si="30"/>
        <v>4</v>
      </c>
      <c r="C337" s="49">
        <f>SUM(GewinnDaten!E337:G337)</f>
        <v>0</v>
      </c>
      <c r="D337" s="49">
        <f>SUM(GewinnDaten!H337:J337)</f>
        <v>0</v>
      </c>
      <c r="E337" s="40">
        <f t="shared" si="31"/>
        <v>0</v>
      </c>
      <c r="F337" s="58">
        <f t="shared" si="32"/>
        <v>43068</v>
      </c>
      <c r="G337" s="49">
        <f>SUM(C$7:C337)</f>
        <v>-17.3</v>
      </c>
      <c r="H337" s="49">
        <f>SUM(D$7:D337)</f>
        <v>20</v>
      </c>
      <c r="I337" s="40">
        <f t="shared" si="33"/>
        <v>2.6999999999999993</v>
      </c>
      <c r="K337" s="36">
        <f t="shared" si="34"/>
        <v>2017</v>
      </c>
    </row>
    <row r="338" spans="1:11" ht="13">
      <c r="A338" s="39">
        <f>GewinnDaten!A338</f>
        <v>43071</v>
      </c>
      <c r="B338" s="37">
        <f t="shared" si="30"/>
        <v>7</v>
      </c>
      <c r="C338" s="49">
        <f>SUM(GewinnDaten!E338:G338)</f>
        <v>0</v>
      </c>
      <c r="D338" s="49">
        <f>SUM(GewinnDaten!H338:J338)</f>
        <v>0</v>
      </c>
      <c r="E338" s="40">
        <f t="shared" si="31"/>
        <v>0</v>
      </c>
      <c r="F338" s="58">
        <f t="shared" si="32"/>
        <v>43071</v>
      </c>
      <c r="G338" s="49">
        <f>SUM(C$7:C338)</f>
        <v>-17.3</v>
      </c>
      <c r="H338" s="49">
        <f>SUM(D$7:D338)</f>
        <v>20</v>
      </c>
      <c r="I338" s="40">
        <f t="shared" si="33"/>
        <v>2.6999999999999993</v>
      </c>
      <c r="K338" s="36">
        <f t="shared" si="34"/>
        <v>2017</v>
      </c>
    </row>
    <row r="339" spans="1:11" ht="13">
      <c r="A339" s="39">
        <f>GewinnDaten!A339</f>
        <v>43075</v>
      </c>
      <c r="B339" s="37">
        <f t="shared" si="30"/>
        <v>4</v>
      </c>
      <c r="C339" s="49">
        <f>SUM(GewinnDaten!E339:G339)</f>
        <v>0</v>
      </c>
      <c r="D339" s="49">
        <f>SUM(GewinnDaten!H339:J339)</f>
        <v>0</v>
      </c>
      <c r="E339" s="40">
        <f t="shared" si="31"/>
        <v>0</v>
      </c>
      <c r="F339" s="58">
        <f t="shared" si="32"/>
        <v>43075</v>
      </c>
      <c r="G339" s="49">
        <f>SUM(C$7:C339)</f>
        <v>-17.3</v>
      </c>
      <c r="H339" s="49">
        <f>SUM(D$7:D339)</f>
        <v>20</v>
      </c>
      <c r="I339" s="40">
        <f t="shared" si="33"/>
        <v>2.6999999999999993</v>
      </c>
      <c r="K339" s="36">
        <f t="shared" si="34"/>
        <v>2017</v>
      </c>
    </row>
    <row r="340" spans="1:11" ht="13">
      <c r="A340" s="39">
        <f>GewinnDaten!A340</f>
        <v>43078</v>
      </c>
      <c r="B340" s="37">
        <f t="shared" si="30"/>
        <v>7</v>
      </c>
      <c r="C340" s="49">
        <f>SUM(GewinnDaten!E340:G340)</f>
        <v>0</v>
      </c>
      <c r="D340" s="49">
        <f>SUM(GewinnDaten!H340:J340)</f>
        <v>0</v>
      </c>
      <c r="E340" s="40">
        <f t="shared" si="31"/>
        <v>0</v>
      </c>
      <c r="F340" s="58">
        <f t="shared" si="32"/>
        <v>43078</v>
      </c>
      <c r="G340" s="49">
        <f>SUM(C$7:C340)</f>
        <v>-17.3</v>
      </c>
      <c r="H340" s="49">
        <f>SUM(D$7:D340)</f>
        <v>20</v>
      </c>
      <c r="I340" s="40">
        <f t="shared" si="33"/>
        <v>2.6999999999999993</v>
      </c>
      <c r="K340" s="36">
        <f t="shared" si="34"/>
        <v>2017</v>
      </c>
    </row>
    <row r="341" spans="1:11" ht="13">
      <c r="A341" s="39">
        <f>GewinnDaten!A341</f>
        <v>43082</v>
      </c>
      <c r="B341" s="37">
        <f t="shared" si="30"/>
        <v>4</v>
      </c>
      <c r="C341" s="49">
        <f>SUM(GewinnDaten!E341:G341)</f>
        <v>0</v>
      </c>
      <c r="D341" s="49">
        <f>SUM(GewinnDaten!H341:J341)</f>
        <v>0</v>
      </c>
      <c r="E341" s="40">
        <f t="shared" si="31"/>
        <v>0</v>
      </c>
      <c r="F341" s="58">
        <f t="shared" si="32"/>
        <v>43082</v>
      </c>
      <c r="G341" s="49">
        <f>SUM(C$7:C341)</f>
        <v>-17.3</v>
      </c>
      <c r="H341" s="49">
        <f>SUM(D$7:D341)</f>
        <v>20</v>
      </c>
      <c r="I341" s="40">
        <f t="shared" si="33"/>
        <v>2.6999999999999993</v>
      </c>
      <c r="K341" s="36">
        <f t="shared" si="34"/>
        <v>2017</v>
      </c>
    </row>
    <row r="342" spans="1:11" ht="13">
      <c r="A342" s="39">
        <f>GewinnDaten!A342</f>
        <v>43085</v>
      </c>
      <c r="B342" s="37">
        <f t="shared" ref="B342:B405" si="35">WEEKDAY(A342)</f>
        <v>7</v>
      </c>
      <c r="C342" s="49">
        <f>SUM(GewinnDaten!E342:G342)</f>
        <v>0</v>
      </c>
      <c r="D342" s="49">
        <f>SUM(GewinnDaten!H342:J342)</f>
        <v>0</v>
      </c>
      <c r="E342" s="40">
        <f t="shared" si="31"/>
        <v>0</v>
      </c>
      <c r="F342" s="58">
        <f t="shared" si="32"/>
        <v>43085</v>
      </c>
      <c r="G342" s="49">
        <f>SUM(C$7:C342)</f>
        <v>-17.3</v>
      </c>
      <c r="H342" s="49">
        <f>SUM(D$7:D342)</f>
        <v>20</v>
      </c>
      <c r="I342" s="40">
        <f t="shared" si="33"/>
        <v>2.6999999999999993</v>
      </c>
      <c r="K342" s="36">
        <f t="shared" si="34"/>
        <v>2017</v>
      </c>
    </row>
    <row r="343" spans="1:11" ht="13">
      <c r="A343" s="39">
        <f>GewinnDaten!A343</f>
        <v>43089</v>
      </c>
      <c r="B343" s="37">
        <f t="shared" si="35"/>
        <v>4</v>
      </c>
      <c r="C343" s="49">
        <f>SUM(GewinnDaten!E343:G343)</f>
        <v>0</v>
      </c>
      <c r="D343" s="49">
        <f>SUM(GewinnDaten!H343:J343)</f>
        <v>0</v>
      </c>
      <c r="E343" s="40">
        <f t="shared" si="31"/>
        <v>0</v>
      </c>
      <c r="F343" s="58">
        <f t="shared" si="32"/>
        <v>43089</v>
      </c>
      <c r="G343" s="49">
        <f>SUM(C$7:C343)</f>
        <v>-17.3</v>
      </c>
      <c r="H343" s="49">
        <f>SUM(D$7:D343)</f>
        <v>20</v>
      </c>
      <c r="I343" s="40">
        <f t="shared" si="33"/>
        <v>2.6999999999999993</v>
      </c>
      <c r="K343" s="36">
        <f t="shared" si="34"/>
        <v>2017</v>
      </c>
    </row>
    <row r="344" spans="1:11" ht="13">
      <c r="A344" s="39">
        <f>GewinnDaten!A344</f>
        <v>43092</v>
      </c>
      <c r="B344" s="37">
        <f t="shared" si="35"/>
        <v>7</v>
      </c>
      <c r="C344" s="49">
        <f>SUM(GewinnDaten!E344:G344)</f>
        <v>0</v>
      </c>
      <c r="D344" s="49">
        <f>SUM(GewinnDaten!H344:J344)</f>
        <v>0</v>
      </c>
      <c r="E344" s="40">
        <f t="shared" si="31"/>
        <v>0</v>
      </c>
      <c r="F344" s="58">
        <f t="shared" si="32"/>
        <v>43092</v>
      </c>
      <c r="G344" s="49">
        <f>SUM(C$7:C344)</f>
        <v>-17.3</v>
      </c>
      <c r="H344" s="49">
        <f>SUM(D$7:D344)</f>
        <v>20</v>
      </c>
      <c r="I344" s="40">
        <f t="shared" si="33"/>
        <v>2.6999999999999993</v>
      </c>
      <c r="K344" s="36">
        <f t="shared" si="34"/>
        <v>2017</v>
      </c>
    </row>
    <row r="345" spans="1:11" ht="13">
      <c r="A345" s="39">
        <f>GewinnDaten!A345</f>
        <v>43096</v>
      </c>
      <c r="B345" s="37">
        <f t="shared" si="35"/>
        <v>4</v>
      </c>
      <c r="C345" s="49">
        <f>SUM(GewinnDaten!E345:G345)</f>
        <v>0</v>
      </c>
      <c r="D345" s="49">
        <f>SUM(GewinnDaten!H345:J345)</f>
        <v>0</v>
      </c>
      <c r="E345" s="40">
        <f t="shared" si="31"/>
        <v>0</v>
      </c>
      <c r="F345" s="58">
        <f t="shared" si="32"/>
        <v>43096</v>
      </c>
      <c r="G345" s="49">
        <f>SUM(C$7:C345)</f>
        <v>-17.3</v>
      </c>
      <c r="H345" s="49">
        <f>SUM(D$7:D345)</f>
        <v>20</v>
      </c>
      <c r="I345" s="40">
        <f t="shared" si="33"/>
        <v>2.6999999999999993</v>
      </c>
      <c r="K345" s="36">
        <f t="shared" si="34"/>
        <v>2017</v>
      </c>
    </row>
    <row r="346" spans="1:11" ht="13">
      <c r="A346" s="39">
        <f>GewinnDaten!A346</f>
        <v>43099</v>
      </c>
      <c r="B346" s="37">
        <f t="shared" si="35"/>
        <v>7</v>
      </c>
      <c r="C346" s="49">
        <f>SUM(GewinnDaten!E346:G346)</f>
        <v>0</v>
      </c>
      <c r="D346" s="49">
        <f>SUM(GewinnDaten!H346:J346)</f>
        <v>0</v>
      </c>
      <c r="E346" s="40">
        <f t="shared" si="31"/>
        <v>0</v>
      </c>
      <c r="F346" s="58">
        <f t="shared" si="32"/>
        <v>43099</v>
      </c>
      <c r="G346" s="49">
        <f>SUM(C$7:C346)</f>
        <v>-17.3</v>
      </c>
      <c r="H346" s="49">
        <f>SUM(D$7:D346)</f>
        <v>20</v>
      </c>
      <c r="I346" s="40">
        <f t="shared" si="33"/>
        <v>2.6999999999999993</v>
      </c>
      <c r="K346" s="36">
        <f t="shared" si="34"/>
        <v>2017</v>
      </c>
    </row>
    <row r="347" spans="1:11" ht="13">
      <c r="A347" s="39">
        <f>GewinnDaten!A347</f>
        <v>43103</v>
      </c>
      <c r="B347" s="37">
        <f t="shared" si="35"/>
        <v>4</v>
      </c>
      <c r="C347" s="49">
        <f>SUM(GewinnDaten!E347:G347)</f>
        <v>0</v>
      </c>
      <c r="D347" s="49">
        <f>SUM(GewinnDaten!H347:J347)</f>
        <v>0</v>
      </c>
      <c r="E347" s="40">
        <f t="shared" si="31"/>
        <v>0</v>
      </c>
      <c r="F347" s="58">
        <f t="shared" si="32"/>
        <v>43103</v>
      </c>
      <c r="G347" s="49">
        <f>SUM(C$7:C347)</f>
        <v>-17.3</v>
      </c>
      <c r="H347" s="49">
        <f>SUM(D$7:D347)</f>
        <v>20</v>
      </c>
      <c r="I347" s="40">
        <f t="shared" si="33"/>
        <v>2.6999999999999993</v>
      </c>
      <c r="K347" s="36">
        <f t="shared" si="34"/>
        <v>2018</v>
      </c>
    </row>
    <row r="348" spans="1:11" ht="13">
      <c r="A348" s="39">
        <f>GewinnDaten!A348</f>
        <v>43106</v>
      </c>
      <c r="B348" s="37">
        <f t="shared" si="35"/>
        <v>7</v>
      </c>
      <c r="C348" s="49">
        <f>SUM(GewinnDaten!E348:G348)</f>
        <v>0</v>
      </c>
      <c r="D348" s="49">
        <f>SUM(GewinnDaten!H348:J348)</f>
        <v>0</v>
      </c>
      <c r="E348" s="40">
        <f t="shared" si="31"/>
        <v>0</v>
      </c>
      <c r="F348" s="58">
        <f t="shared" si="32"/>
        <v>43106</v>
      </c>
      <c r="G348" s="49">
        <f>SUM(C$7:C348)</f>
        <v>-17.3</v>
      </c>
      <c r="H348" s="49">
        <f>SUM(D$7:D348)</f>
        <v>20</v>
      </c>
      <c r="I348" s="40">
        <f t="shared" si="33"/>
        <v>2.6999999999999993</v>
      </c>
      <c r="K348" s="36">
        <f t="shared" si="34"/>
        <v>2018</v>
      </c>
    </row>
    <row r="349" spans="1:11" ht="13">
      <c r="A349" s="39">
        <f>GewinnDaten!A349</f>
        <v>43110</v>
      </c>
      <c r="B349" s="37">
        <f t="shared" si="35"/>
        <v>4</v>
      </c>
      <c r="C349" s="49">
        <f>SUM(GewinnDaten!E349:G349)</f>
        <v>0</v>
      </c>
      <c r="D349" s="49">
        <f>SUM(GewinnDaten!H349:J349)</f>
        <v>0</v>
      </c>
      <c r="E349" s="40">
        <f t="shared" si="31"/>
        <v>0</v>
      </c>
      <c r="F349" s="58">
        <f t="shared" si="32"/>
        <v>43110</v>
      </c>
      <c r="G349" s="49">
        <f>SUM(C$7:C349)</f>
        <v>-17.3</v>
      </c>
      <c r="H349" s="49">
        <f>SUM(D$7:D349)</f>
        <v>20</v>
      </c>
      <c r="I349" s="40">
        <f t="shared" si="33"/>
        <v>2.6999999999999993</v>
      </c>
      <c r="K349" s="36">
        <f t="shared" si="34"/>
        <v>2018</v>
      </c>
    </row>
    <row r="350" spans="1:11" ht="13">
      <c r="A350" s="39">
        <f>GewinnDaten!A350</f>
        <v>43113</v>
      </c>
      <c r="B350" s="37">
        <f t="shared" si="35"/>
        <v>7</v>
      </c>
      <c r="C350" s="49">
        <f>SUM(GewinnDaten!E350:G350)</f>
        <v>0</v>
      </c>
      <c r="D350" s="49">
        <f>SUM(GewinnDaten!H350:J350)</f>
        <v>0</v>
      </c>
      <c r="E350" s="40">
        <f t="shared" si="31"/>
        <v>0</v>
      </c>
      <c r="F350" s="58">
        <f t="shared" si="32"/>
        <v>43113</v>
      </c>
      <c r="G350" s="49">
        <f>SUM(C$7:C350)</f>
        <v>-17.3</v>
      </c>
      <c r="H350" s="49">
        <f>SUM(D$7:D350)</f>
        <v>20</v>
      </c>
      <c r="I350" s="40">
        <f t="shared" si="33"/>
        <v>2.6999999999999993</v>
      </c>
      <c r="K350" s="36">
        <f t="shared" si="34"/>
        <v>2018</v>
      </c>
    </row>
    <row r="351" spans="1:11" ht="13">
      <c r="A351" s="39">
        <f>GewinnDaten!A351</f>
        <v>43117</v>
      </c>
      <c r="B351" s="37">
        <f t="shared" si="35"/>
        <v>4</v>
      </c>
      <c r="C351" s="49">
        <f>SUM(GewinnDaten!E351:G351)</f>
        <v>0</v>
      </c>
      <c r="D351" s="49">
        <f>SUM(GewinnDaten!H351:J351)</f>
        <v>0</v>
      </c>
      <c r="E351" s="40">
        <f t="shared" si="31"/>
        <v>0</v>
      </c>
      <c r="F351" s="58">
        <f t="shared" si="32"/>
        <v>43117</v>
      </c>
      <c r="G351" s="49">
        <f>SUM(C$7:C351)</f>
        <v>-17.3</v>
      </c>
      <c r="H351" s="49">
        <f>SUM(D$7:D351)</f>
        <v>20</v>
      </c>
      <c r="I351" s="40">
        <f t="shared" si="33"/>
        <v>2.6999999999999993</v>
      </c>
      <c r="K351" s="36">
        <f t="shared" si="34"/>
        <v>2018</v>
      </c>
    </row>
    <row r="352" spans="1:11" ht="13">
      <c r="A352" s="39">
        <f>GewinnDaten!A352</f>
        <v>43120</v>
      </c>
      <c r="B352" s="37">
        <f t="shared" si="35"/>
        <v>7</v>
      </c>
      <c r="C352" s="49">
        <f>SUM(GewinnDaten!E352:G352)</f>
        <v>0</v>
      </c>
      <c r="D352" s="49">
        <f>SUM(GewinnDaten!H352:J352)</f>
        <v>0</v>
      </c>
      <c r="E352" s="40">
        <f t="shared" si="31"/>
        <v>0</v>
      </c>
      <c r="F352" s="58">
        <f t="shared" si="32"/>
        <v>43120</v>
      </c>
      <c r="G352" s="49">
        <f>SUM(C$7:C352)</f>
        <v>-17.3</v>
      </c>
      <c r="H352" s="49">
        <f>SUM(D$7:D352)</f>
        <v>20</v>
      </c>
      <c r="I352" s="40">
        <f t="shared" si="33"/>
        <v>2.6999999999999993</v>
      </c>
      <c r="K352" s="36">
        <f t="shared" si="34"/>
        <v>2018</v>
      </c>
    </row>
    <row r="353" spans="1:11" ht="13">
      <c r="A353" s="39">
        <f>GewinnDaten!A353</f>
        <v>43124</v>
      </c>
      <c r="B353" s="37">
        <f t="shared" si="35"/>
        <v>4</v>
      </c>
      <c r="C353" s="49">
        <f>SUM(GewinnDaten!E353:G353)</f>
        <v>0</v>
      </c>
      <c r="D353" s="49">
        <f>SUM(GewinnDaten!H353:J353)</f>
        <v>0</v>
      </c>
      <c r="E353" s="40">
        <f t="shared" si="31"/>
        <v>0</v>
      </c>
      <c r="F353" s="58">
        <f t="shared" si="32"/>
        <v>43124</v>
      </c>
      <c r="G353" s="49">
        <f>SUM(C$7:C353)</f>
        <v>-17.3</v>
      </c>
      <c r="H353" s="49">
        <f>SUM(D$7:D353)</f>
        <v>20</v>
      </c>
      <c r="I353" s="40">
        <f t="shared" si="33"/>
        <v>2.6999999999999993</v>
      </c>
      <c r="K353" s="36">
        <f t="shared" si="34"/>
        <v>2018</v>
      </c>
    </row>
    <row r="354" spans="1:11" ht="13">
      <c r="A354" s="39">
        <f>GewinnDaten!A354</f>
        <v>43127</v>
      </c>
      <c r="B354" s="37">
        <f t="shared" si="35"/>
        <v>7</v>
      </c>
      <c r="C354" s="49">
        <f>SUM(GewinnDaten!E354:G354)</f>
        <v>0</v>
      </c>
      <c r="D354" s="49">
        <f>SUM(GewinnDaten!H354:J354)</f>
        <v>0</v>
      </c>
      <c r="E354" s="40">
        <f t="shared" si="31"/>
        <v>0</v>
      </c>
      <c r="F354" s="58">
        <f t="shared" si="32"/>
        <v>43127</v>
      </c>
      <c r="G354" s="49">
        <f>SUM(C$7:C354)</f>
        <v>-17.3</v>
      </c>
      <c r="H354" s="49">
        <f>SUM(D$7:D354)</f>
        <v>20</v>
      </c>
      <c r="I354" s="40">
        <f t="shared" si="33"/>
        <v>2.6999999999999993</v>
      </c>
      <c r="K354" s="36">
        <f t="shared" si="34"/>
        <v>2018</v>
      </c>
    </row>
    <row r="355" spans="1:11" ht="13">
      <c r="A355" s="39">
        <f>GewinnDaten!A355</f>
        <v>43131</v>
      </c>
      <c r="B355" s="37">
        <f t="shared" si="35"/>
        <v>4</v>
      </c>
      <c r="C355" s="49">
        <f>SUM(GewinnDaten!E355:G355)</f>
        <v>0</v>
      </c>
      <c r="D355" s="49">
        <f>SUM(GewinnDaten!H355:J355)</f>
        <v>0</v>
      </c>
      <c r="E355" s="40">
        <f t="shared" si="31"/>
        <v>0</v>
      </c>
      <c r="F355" s="58">
        <f t="shared" si="32"/>
        <v>43131</v>
      </c>
      <c r="G355" s="49">
        <f>SUM(C$7:C355)</f>
        <v>-17.3</v>
      </c>
      <c r="H355" s="49">
        <f>SUM(D$7:D355)</f>
        <v>20</v>
      </c>
      <c r="I355" s="40">
        <f t="shared" si="33"/>
        <v>2.6999999999999993</v>
      </c>
      <c r="K355" s="36">
        <f t="shared" si="34"/>
        <v>2018</v>
      </c>
    </row>
    <row r="356" spans="1:11" ht="13">
      <c r="A356" s="39">
        <f>GewinnDaten!A356</f>
        <v>43134</v>
      </c>
      <c r="B356" s="37">
        <f t="shared" si="35"/>
        <v>7</v>
      </c>
      <c r="C356" s="49">
        <f>SUM(GewinnDaten!E356:G356)</f>
        <v>0</v>
      </c>
      <c r="D356" s="49">
        <f>SUM(GewinnDaten!H356:J356)</f>
        <v>0</v>
      </c>
      <c r="E356" s="40">
        <f t="shared" si="31"/>
        <v>0</v>
      </c>
      <c r="F356" s="58">
        <f t="shared" si="32"/>
        <v>43134</v>
      </c>
      <c r="G356" s="49">
        <f>SUM(C$7:C356)</f>
        <v>-17.3</v>
      </c>
      <c r="H356" s="49">
        <f>SUM(D$7:D356)</f>
        <v>20</v>
      </c>
      <c r="I356" s="40">
        <f t="shared" si="33"/>
        <v>2.6999999999999993</v>
      </c>
      <c r="K356" s="36">
        <f t="shared" si="34"/>
        <v>2018</v>
      </c>
    </row>
    <row r="357" spans="1:11" ht="13">
      <c r="A357" s="39">
        <f>GewinnDaten!A357</f>
        <v>43138</v>
      </c>
      <c r="B357" s="37">
        <f t="shared" si="35"/>
        <v>4</v>
      </c>
      <c r="C357" s="49">
        <f>SUM(GewinnDaten!E357:G357)</f>
        <v>0</v>
      </c>
      <c r="D357" s="49">
        <f>SUM(GewinnDaten!H357:J357)</f>
        <v>0</v>
      </c>
      <c r="E357" s="40">
        <f t="shared" si="31"/>
        <v>0</v>
      </c>
      <c r="F357" s="58">
        <f t="shared" si="32"/>
        <v>43138</v>
      </c>
      <c r="G357" s="49">
        <f>SUM(C$7:C357)</f>
        <v>-17.3</v>
      </c>
      <c r="H357" s="49">
        <f>SUM(D$7:D357)</f>
        <v>20</v>
      </c>
      <c r="I357" s="40">
        <f t="shared" si="33"/>
        <v>2.6999999999999993</v>
      </c>
      <c r="K357" s="36">
        <f t="shared" si="34"/>
        <v>2018</v>
      </c>
    </row>
    <row r="358" spans="1:11" ht="13">
      <c r="A358" s="39">
        <f>GewinnDaten!A358</f>
        <v>43141</v>
      </c>
      <c r="B358" s="37">
        <f t="shared" si="35"/>
        <v>7</v>
      </c>
      <c r="C358" s="49">
        <f>SUM(GewinnDaten!E358:G358)</f>
        <v>0</v>
      </c>
      <c r="D358" s="49">
        <f>SUM(GewinnDaten!H358:J358)</f>
        <v>0</v>
      </c>
      <c r="E358" s="40">
        <f t="shared" si="31"/>
        <v>0</v>
      </c>
      <c r="F358" s="58">
        <f t="shared" si="32"/>
        <v>43141</v>
      </c>
      <c r="G358" s="49">
        <f>SUM(C$7:C358)</f>
        <v>-17.3</v>
      </c>
      <c r="H358" s="49">
        <f>SUM(D$7:D358)</f>
        <v>20</v>
      </c>
      <c r="I358" s="40">
        <f t="shared" si="33"/>
        <v>2.6999999999999993</v>
      </c>
      <c r="K358" s="36">
        <f t="shared" si="34"/>
        <v>2018</v>
      </c>
    </row>
    <row r="359" spans="1:11" ht="13">
      <c r="A359" s="39">
        <f>GewinnDaten!A359</f>
        <v>43145</v>
      </c>
      <c r="B359" s="37">
        <f t="shared" si="35"/>
        <v>4</v>
      </c>
      <c r="C359" s="49">
        <f>SUM(GewinnDaten!E359:G359)</f>
        <v>0</v>
      </c>
      <c r="D359" s="49">
        <f>SUM(GewinnDaten!H359:J359)</f>
        <v>0</v>
      </c>
      <c r="E359" s="40">
        <f t="shared" si="31"/>
        <v>0</v>
      </c>
      <c r="F359" s="58">
        <f t="shared" si="32"/>
        <v>43145</v>
      </c>
      <c r="G359" s="49">
        <f>SUM(C$7:C359)</f>
        <v>-17.3</v>
      </c>
      <c r="H359" s="49">
        <f>SUM(D$7:D359)</f>
        <v>20</v>
      </c>
      <c r="I359" s="40">
        <f t="shared" si="33"/>
        <v>2.6999999999999993</v>
      </c>
      <c r="K359" s="36">
        <f t="shared" si="34"/>
        <v>2018</v>
      </c>
    </row>
    <row r="360" spans="1:11" ht="13">
      <c r="A360" s="39">
        <f>GewinnDaten!A360</f>
        <v>43148</v>
      </c>
      <c r="B360" s="37">
        <f t="shared" si="35"/>
        <v>7</v>
      </c>
      <c r="C360" s="49">
        <f>SUM(GewinnDaten!E360:G360)</f>
        <v>0</v>
      </c>
      <c r="D360" s="49">
        <f>SUM(GewinnDaten!H360:J360)</f>
        <v>0</v>
      </c>
      <c r="E360" s="40">
        <f t="shared" si="31"/>
        <v>0</v>
      </c>
      <c r="F360" s="58">
        <f t="shared" si="32"/>
        <v>43148</v>
      </c>
      <c r="G360" s="49">
        <f>SUM(C$7:C360)</f>
        <v>-17.3</v>
      </c>
      <c r="H360" s="49">
        <f>SUM(D$7:D360)</f>
        <v>20</v>
      </c>
      <c r="I360" s="40">
        <f t="shared" si="33"/>
        <v>2.6999999999999993</v>
      </c>
      <c r="K360" s="36">
        <f t="shared" si="34"/>
        <v>2018</v>
      </c>
    </row>
    <row r="361" spans="1:11" ht="13">
      <c r="A361" s="39">
        <f>GewinnDaten!A361</f>
        <v>43152</v>
      </c>
      <c r="B361" s="37">
        <f t="shared" si="35"/>
        <v>4</v>
      </c>
      <c r="C361" s="49">
        <f>SUM(GewinnDaten!E361:G361)</f>
        <v>0</v>
      </c>
      <c r="D361" s="49">
        <f>SUM(GewinnDaten!H361:J361)</f>
        <v>0</v>
      </c>
      <c r="E361" s="40">
        <f t="shared" si="31"/>
        <v>0</v>
      </c>
      <c r="F361" s="58">
        <f t="shared" si="32"/>
        <v>43152</v>
      </c>
      <c r="G361" s="49">
        <f>SUM(C$7:C361)</f>
        <v>-17.3</v>
      </c>
      <c r="H361" s="49">
        <f>SUM(D$7:D361)</f>
        <v>20</v>
      </c>
      <c r="I361" s="40">
        <f t="shared" si="33"/>
        <v>2.6999999999999993</v>
      </c>
      <c r="K361" s="36">
        <f t="shared" si="34"/>
        <v>2018</v>
      </c>
    </row>
    <row r="362" spans="1:11" ht="13">
      <c r="A362" s="39">
        <f>GewinnDaten!A362</f>
        <v>43155</v>
      </c>
      <c r="B362" s="37">
        <f t="shared" si="35"/>
        <v>7</v>
      </c>
      <c r="C362" s="49">
        <f>SUM(GewinnDaten!E362:G362)</f>
        <v>0</v>
      </c>
      <c r="D362" s="49">
        <f>SUM(GewinnDaten!H362:J362)</f>
        <v>0</v>
      </c>
      <c r="E362" s="40">
        <f t="shared" si="31"/>
        <v>0</v>
      </c>
      <c r="F362" s="58">
        <f t="shared" si="32"/>
        <v>43155</v>
      </c>
      <c r="G362" s="49">
        <f>SUM(C$7:C362)</f>
        <v>-17.3</v>
      </c>
      <c r="H362" s="49">
        <f>SUM(D$7:D362)</f>
        <v>20</v>
      </c>
      <c r="I362" s="40">
        <f t="shared" si="33"/>
        <v>2.6999999999999993</v>
      </c>
      <c r="K362" s="36">
        <f t="shared" si="34"/>
        <v>2018</v>
      </c>
    </row>
    <row r="363" spans="1:11" ht="13">
      <c r="A363" s="39">
        <f>GewinnDaten!A363</f>
        <v>43159</v>
      </c>
      <c r="B363" s="37">
        <f t="shared" si="35"/>
        <v>4</v>
      </c>
      <c r="C363" s="49">
        <f>SUM(GewinnDaten!E363:G363)</f>
        <v>0</v>
      </c>
      <c r="D363" s="49">
        <f>SUM(GewinnDaten!H363:J363)</f>
        <v>0</v>
      </c>
      <c r="E363" s="40">
        <f t="shared" si="31"/>
        <v>0</v>
      </c>
      <c r="F363" s="58">
        <f t="shared" si="32"/>
        <v>43159</v>
      </c>
      <c r="G363" s="49">
        <f>SUM(C$7:C363)</f>
        <v>-17.3</v>
      </c>
      <c r="H363" s="49">
        <f>SUM(D$7:D363)</f>
        <v>20</v>
      </c>
      <c r="I363" s="40">
        <f t="shared" si="33"/>
        <v>2.6999999999999993</v>
      </c>
      <c r="K363" s="36">
        <f t="shared" si="34"/>
        <v>2018</v>
      </c>
    </row>
    <row r="364" spans="1:11" ht="13">
      <c r="A364" s="39">
        <f>GewinnDaten!A364</f>
        <v>43162</v>
      </c>
      <c r="B364" s="37">
        <f t="shared" si="35"/>
        <v>7</v>
      </c>
      <c r="C364" s="49">
        <f>SUM(GewinnDaten!E364:G364)</f>
        <v>0</v>
      </c>
      <c r="D364" s="49">
        <f>SUM(GewinnDaten!H364:J364)</f>
        <v>0</v>
      </c>
      <c r="E364" s="40">
        <f t="shared" si="31"/>
        <v>0</v>
      </c>
      <c r="F364" s="58">
        <f t="shared" si="32"/>
        <v>43162</v>
      </c>
      <c r="G364" s="49">
        <f>SUM(C$7:C364)</f>
        <v>-17.3</v>
      </c>
      <c r="H364" s="49">
        <f>SUM(D$7:D364)</f>
        <v>20</v>
      </c>
      <c r="I364" s="40">
        <f t="shared" si="33"/>
        <v>2.6999999999999993</v>
      </c>
      <c r="K364" s="36">
        <f t="shared" si="34"/>
        <v>2018</v>
      </c>
    </row>
    <row r="365" spans="1:11" ht="13">
      <c r="A365" s="39">
        <f>GewinnDaten!A365</f>
        <v>43166</v>
      </c>
      <c r="B365" s="37">
        <f t="shared" si="35"/>
        <v>4</v>
      </c>
      <c r="C365" s="49">
        <f>SUM(GewinnDaten!E365:G365)</f>
        <v>0</v>
      </c>
      <c r="D365" s="49">
        <f>SUM(GewinnDaten!H365:J365)</f>
        <v>0</v>
      </c>
      <c r="E365" s="40">
        <f t="shared" si="31"/>
        <v>0</v>
      </c>
      <c r="F365" s="58">
        <f t="shared" si="32"/>
        <v>43166</v>
      </c>
      <c r="G365" s="49">
        <f>SUM(C$7:C365)</f>
        <v>-17.3</v>
      </c>
      <c r="H365" s="49">
        <f>SUM(D$7:D365)</f>
        <v>20</v>
      </c>
      <c r="I365" s="40">
        <f t="shared" si="33"/>
        <v>2.6999999999999993</v>
      </c>
      <c r="K365" s="36">
        <f t="shared" si="34"/>
        <v>2018</v>
      </c>
    </row>
    <row r="366" spans="1:11" ht="13">
      <c r="A366" s="39">
        <f>GewinnDaten!A366</f>
        <v>43169</v>
      </c>
      <c r="B366" s="37">
        <f t="shared" si="35"/>
        <v>7</v>
      </c>
      <c r="C366" s="49">
        <f>SUM(GewinnDaten!E366:G366)</f>
        <v>0</v>
      </c>
      <c r="D366" s="49">
        <f>SUM(GewinnDaten!H366:J366)</f>
        <v>0</v>
      </c>
      <c r="E366" s="40">
        <f t="shared" si="31"/>
        <v>0</v>
      </c>
      <c r="F366" s="58">
        <f t="shared" si="32"/>
        <v>43169</v>
      </c>
      <c r="G366" s="49">
        <f>SUM(C$7:C366)</f>
        <v>-17.3</v>
      </c>
      <c r="H366" s="49">
        <f>SUM(D$7:D366)</f>
        <v>20</v>
      </c>
      <c r="I366" s="40">
        <f t="shared" si="33"/>
        <v>2.6999999999999993</v>
      </c>
      <c r="K366" s="36">
        <f t="shared" si="34"/>
        <v>2018</v>
      </c>
    </row>
    <row r="367" spans="1:11" ht="13">
      <c r="A367" s="39">
        <f>GewinnDaten!A367</f>
        <v>43173</v>
      </c>
      <c r="B367" s="37">
        <f t="shared" si="35"/>
        <v>4</v>
      </c>
      <c r="C367" s="49">
        <f>SUM(GewinnDaten!E367:G367)</f>
        <v>0</v>
      </c>
      <c r="D367" s="49">
        <f>SUM(GewinnDaten!H367:J367)</f>
        <v>0</v>
      </c>
      <c r="E367" s="40">
        <f t="shared" si="31"/>
        <v>0</v>
      </c>
      <c r="F367" s="58">
        <f t="shared" si="32"/>
        <v>43173</v>
      </c>
      <c r="G367" s="49">
        <f>SUM(C$7:C367)</f>
        <v>-17.3</v>
      </c>
      <c r="H367" s="49">
        <f>SUM(D$7:D367)</f>
        <v>20</v>
      </c>
      <c r="I367" s="40">
        <f t="shared" si="33"/>
        <v>2.6999999999999993</v>
      </c>
      <c r="K367" s="36">
        <f t="shared" si="34"/>
        <v>2018</v>
      </c>
    </row>
    <row r="368" spans="1:11" ht="13">
      <c r="A368" s="39">
        <f>GewinnDaten!A368</f>
        <v>43176</v>
      </c>
      <c r="B368" s="37">
        <f t="shared" si="35"/>
        <v>7</v>
      </c>
      <c r="C368" s="49">
        <f>SUM(GewinnDaten!E368:G368)</f>
        <v>0</v>
      </c>
      <c r="D368" s="49">
        <f>SUM(GewinnDaten!H368:J368)</f>
        <v>0</v>
      </c>
      <c r="E368" s="40">
        <f t="shared" si="31"/>
        <v>0</v>
      </c>
      <c r="F368" s="58">
        <f t="shared" si="32"/>
        <v>43176</v>
      </c>
      <c r="G368" s="49">
        <f>SUM(C$7:C368)</f>
        <v>-17.3</v>
      </c>
      <c r="H368" s="49">
        <f>SUM(D$7:D368)</f>
        <v>20</v>
      </c>
      <c r="I368" s="40">
        <f t="shared" si="33"/>
        <v>2.6999999999999993</v>
      </c>
      <c r="K368" s="36">
        <f t="shared" si="34"/>
        <v>2018</v>
      </c>
    </row>
    <row r="369" spans="1:11" ht="13">
      <c r="A369" s="39">
        <f>GewinnDaten!A369</f>
        <v>43180</v>
      </c>
      <c r="B369" s="37">
        <f t="shared" si="35"/>
        <v>4</v>
      </c>
      <c r="C369" s="49">
        <f>SUM(GewinnDaten!E369:G369)</f>
        <v>0</v>
      </c>
      <c r="D369" s="49">
        <f>SUM(GewinnDaten!H369:J369)</f>
        <v>0</v>
      </c>
      <c r="E369" s="40">
        <f t="shared" si="31"/>
        <v>0</v>
      </c>
      <c r="F369" s="58">
        <f t="shared" si="32"/>
        <v>43180</v>
      </c>
      <c r="G369" s="49">
        <f>SUM(C$7:C369)</f>
        <v>-17.3</v>
      </c>
      <c r="H369" s="49">
        <f>SUM(D$7:D369)</f>
        <v>20</v>
      </c>
      <c r="I369" s="40">
        <f t="shared" si="33"/>
        <v>2.6999999999999993</v>
      </c>
      <c r="K369" s="36">
        <f t="shared" si="34"/>
        <v>2018</v>
      </c>
    </row>
    <row r="370" spans="1:11" ht="13">
      <c r="A370" s="39">
        <f>GewinnDaten!A370</f>
        <v>43183</v>
      </c>
      <c r="B370" s="37">
        <f t="shared" si="35"/>
        <v>7</v>
      </c>
      <c r="C370" s="49">
        <f>SUM(GewinnDaten!E370:G370)</f>
        <v>0</v>
      </c>
      <c r="D370" s="49">
        <f>SUM(GewinnDaten!H370:J370)</f>
        <v>0</v>
      </c>
      <c r="E370" s="40">
        <f t="shared" si="31"/>
        <v>0</v>
      </c>
      <c r="F370" s="58">
        <f t="shared" si="32"/>
        <v>43183</v>
      </c>
      <c r="G370" s="49">
        <f>SUM(C$7:C370)</f>
        <v>-17.3</v>
      </c>
      <c r="H370" s="49">
        <f>SUM(D$7:D370)</f>
        <v>20</v>
      </c>
      <c r="I370" s="40">
        <f t="shared" si="33"/>
        <v>2.6999999999999993</v>
      </c>
      <c r="K370" s="36">
        <f t="shared" si="34"/>
        <v>2018</v>
      </c>
    </row>
    <row r="371" spans="1:11" ht="13">
      <c r="A371" s="39">
        <f>GewinnDaten!A371</f>
        <v>43187</v>
      </c>
      <c r="B371" s="37">
        <f t="shared" si="35"/>
        <v>4</v>
      </c>
      <c r="C371" s="49">
        <f>SUM(GewinnDaten!E371:G371)</f>
        <v>0</v>
      </c>
      <c r="D371" s="49">
        <f>SUM(GewinnDaten!H371:J371)</f>
        <v>0</v>
      </c>
      <c r="E371" s="40">
        <f t="shared" si="31"/>
        <v>0</v>
      </c>
      <c r="F371" s="58">
        <f t="shared" si="32"/>
        <v>43187</v>
      </c>
      <c r="G371" s="49">
        <f>SUM(C$7:C371)</f>
        <v>-17.3</v>
      </c>
      <c r="H371" s="49">
        <f>SUM(D$7:D371)</f>
        <v>20</v>
      </c>
      <c r="I371" s="40">
        <f t="shared" si="33"/>
        <v>2.6999999999999993</v>
      </c>
      <c r="K371" s="36">
        <f t="shared" si="34"/>
        <v>2018</v>
      </c>
    </row>
    <row r="372" spans="1:11" ht="13">
      <c r="A372" s="39">
        <f>GewinnDaten!A372</f>
        <v>43190</v>
      </c>
      <c r="B372" s="37">
        <f t="shared" si="35"/>
        <v>7</v>
      </c>
      <c r="C372" s="49">
        <f>SUM(GewinnDaten!E372:G372)</f>
        <v>0</v>
      </c>
      <c r="D372" s="49">
        <f>SUM(GewinnDaten!H372:J372)</f>
        <v>0</v>
      </c>
      <c r="E372" s="40">
        <f t="shared" si="31"/>
        <v>0</v>
      </c>
      <c r="F372" s="58">
        <f t="shared" si="32"/>
        <v>43190</v>
      </c>
      <c r="G372" s="49">
        <f>SUM(C$7:C372)</f>
        <v>-17.3</v>
      </c>
      <c r="H372" s="49">
        <f>SUM(D$7:D372)</f>
        <v>20</v>
      </c>
      <c r="I372" s="40">
        <f t="shared" si="33"/>
        <v>2.6999999999999993</v>
      </c>
      <c r="K372" s="36">
        <f t="shared" si="34"/>
        <v>2018</v>
      </c>
    </row>
    <row r="373" spans="1:11" ht="13">
      <c r="A373" s="39">
        <f>GewinnDaten!A373</f>
        <v>43194</v>
      </c>
      <c r="B373" s="37">
        <f t="shared" si="35"/>
        <v>4</v>
      </c>
      <c r="C373" s="49">
        <f>SUM(GewinnDaten!E373:G373)</f>
        <v>0</v>
      </c>
      <c r="D373" s="49">
        <f>SUM(GewinnDaten!H373:J373)</f>
        <v>0</v>
      </c>
      <c r="E373" s="40">
        <f t="shared" si="31"/>
        <v>0</v>
      </c>
      <c r="F373" s="58">
        <f t="shared" si="32"/>
        <v>43194</v>
      </c>
      <c r="G373" s="49">
        <f>SUM(C$7:C373)</f>
        <v>-17.3</v>
      </c>
      <c r="H373" s="49">
        <f>SUM(D$7:D373)</f>
        <v>20</v>
      </c>
      <c r="I373" s="40">
        <f t="shared" si="33"/>
        <v>2.6999999999999993</v>
      </c>
      <c r="K373" s="36">
        <f t="shared" si="34"/>
        <v>2018</v>
      </c>
    </row>
    <row r="374" spans="1:11" ht="13">
      <c r="A374" s="39">
        <f>GewinnDaten!A374</f>
        <v>43197</v>
      </c>
      <c r="B374" s="37">
        <f t="shared" si="35"/>
        <v>7</v>
      </c>
      <c r="C374" s="49">
        <f>SUM(GewinnDaten!E374:G374)</f>
        <v>0</v>
      </c>
      <c r="D374" s="49">
        <f>SUM(GewinnDaten!H374:J374)</f>
        <v>0</v>
      </c>
      <c r="E374" s="40">
        <f t="shared" si="31"/>
        <v>0</v>
      </c>
      <c r="F374" s="58">
        <f t="shared" si="32"/>
        <v>43197</v>
      </c>
      <c r="G374" s="49">
        <f>SUM(C$7:C374)</f>
        <v>-17.3</v>
      </c>
      <c r="H374" s="49">
        <f>SUM(D$7:D374)</f>
        <v>20</v>
      </c>
      <c r="I374" s="40">
        <f t="shared" si="33"/>
        <v>2.6999999999999993</v>
      </c>
      <c r="K374" s="36">
        <f t="shared" si="34"/>
        <v>2018</v>
      </c>
    </row>
    <row r="375" spans="1:11" ht="13">
      <c r="A375" s="39">
        <f>GewinnDaten!A375</f>
        <v>43201</v>
      </c>
      <c r="B375" s="37">
        <f t="shared" si="35"/>
        <v>4</v>
      </c>
      <c r="C375" s="49">
        <f>SUM(GewinnDaten!E375:G375)</f>
        <v>0</v>
      </c>
      <c r="D375" s="49">
        <f>SUM(GewinnDaten!H375:J375)</f>
        <v>0</v>
      </c>
      <c r="E375" s="40">
        <f t="shared" si="31"/>
        <v>0</v>
      </c>
      <c r="F375" s="58">
        <f t="shared" si="32"/>
        <v>43201</v>
      </c>
      <c r="G375" s="49">
        <f>SUM(C$7:C375)</f>
        <v>-17.3</v>
      </c>
      <c r="H375" s="49">
        <f>SUM(D$7:D375)</f>
        <v>20</v>
      </c>
      <c r="I375" s="40">
        <f t="shared" si="33"/>
        <v>2.6999999999999993</v>
      </c>
      <c r="K375" s="36">
        <f t="shared" si="34"/>
        <v>2018</v>
      </c>
    </row>
    <row r="376" spans="1:11" ht="13">
      <c r="A376" s="39">
        <f>GewinnDaten!A376</f>
        <v>43204</v>
      </c>
      <c r="B376" s="37">
        <f t="shared" si="35"/>
        <v>7</v>
      </c>
      <c r="C376" s="49">
        <f>SUM(GewinnDaten!E376:G376)</f>
        <v>0</v>
      </c>
      <c r="D376" s="49">
        <f>SUM(GewinnDaten!H376:J376)</f>
        <v>0</v>
      </c>
      <c r="E376" s="40">
        <f t="shared" si="31"/>
        <v>0</v>
      </c>
      <c r="F376" s="58">
        <f t="shared" si="32"/>
        <v>43204</v>
      </c>
      <c r="G376" s="49">
        <f>SUM(C$7:C376)</f>
        <v>-17.3</v>
      </c>
      <c r="H376" s="49">
        <f>SUM(D$7:D376)</f>
        <v>20</v>
      </c>
      <c r="I376" s="40">
        <f t="shared" si="33"/>
        <v>2.6999999999999993</v>
      </c>
      <c r="K376" s="36">
        <f t="shared" si="34"/>
        <v>2018</v>
      </c>
    </row>
    <row r="377" spans="1:11" ht="13">
      <c r="A377" s="39">
        <f>GewinnDaten!A377</f>
        <v>43208</v>
      </c>
      <c r="B377" s="37">
        <f t="shared" si="35"/>
        <v>4</v>
      </c>
      <c r="C377" s="49">
        <f>SUM(GewinnDaten!E377:G377)</f>
        <v>0</v>
      </c>
      <c r="D377" s="49">
        <f>SUM(GewinnDaten!H377:J377)</f>
        <v>0</v>
      </c>
      <c r="E377" s="40">
        <f t="shared" si="31"/>
        <v>0</v>
      </c>
      <c r="F377" s="58">
        <f t="shared" si="32"/>
        <v>43208</v>
      </c>
      <c r="G377" s="49">
        <f>SUM(C$7:C377)</f>
        <v>-17.3</v>
      </c>
      <c r="H377" s="49">
        <f>SUM(D$7:D377)</f>
        <v>20</v>
      </c>
      <c r="I377" s="40">
        <f t="shared" si="33"/>
        <v>2.6999999999999993</v>
      </c>
      <c r="K377" s="36">
        <f t="shared" si="34"/>
        <v>2018</v>
      </c>
    </row>
    <row r="378" spans="1:11" ht="13">
      <c r="A378" s="39">
        <f>GewinnDaten!A378</f>
        <v>43211</v>
      </c>
      <c r="B378" s="37">
        <f t="shared" si="35"/>
        <v>7</v>
      </c>
      <c r="C378" s="49">
        <f>SUM(GewinnDaten!E378:G378)</f>
        <v>0</v>
      </c>
      <c r="D378" s="49">
        <f>SUM(GewinnDaten!H378:J378)</f>
        <v>0</v>
      </c>
      <c r="E378" s="40">
        <f t="shared" si="31"/>
        <v>0</v>
      </c>
      <c r="F378" s="58">
        <f t="shared" si="32"/>
        <v>43211</v>
      </c>
      <c r="G378" s="49">
        <f>SUM(C$7:C378)</f>
        <v>-17.3</v>
      </c>
      <c r="H378" s="49">
        <f>SUM(D$7:D378)</f>
        <v>20</v>
      </c>
      <c r="I378" s="40">
        <f t="shared" si="33"/>
        <v>2.6999999999999993</v>
      </c>
      <c r="K378" s="36">
        <f t="shared" si="34"/>
        <v>2018</v>
      </c>
    </row>
    <row r="379" spans="1:11" ht="13">
      <c r="A379" s="39">
        <f>GewinnDaten!A379</f>
        <v>43215</v>
      </c>
      <c r="B379" s="37">
        <f t="shared" si="35"/>
        <v>4</v>
      </c>
      <c r="C379" s="49">
        <f>SUM(GewinnDaten!E379:G379)</f>
        <v>0</v>
      </c>
      <c r="D379" s="49">
        <f>SUM(GewinnDaten!H379:J379)</f>
        <v>0</v>
      </c>
      <c r="E379" s="40">
        <f t="shared" si="31"/>
        <v>0</v>
      </c>
      <c r="F379" s="58">
        <f t="shared" si="32"/>
        <v>43215</v>
      </c>
      <c r="G379" s="49">
        <f>SUM(C$7:C379)</f>
        <v>-17.3</v>
      </c>
      <c r="H379" s="49">
        <f>SUM(D$7:D379)</f>
        <v>20</v>
      </c>
      <c r="I379" s="40">
        <f t="shared" si="33"/>
        <v>2.6999999999999993</v>
      </c>
      <c r="K379" s="36">
        <f t="shared" si="34"/>
        <v>2018</v>
      </c>
    </row>
    <row r="380" spans="1:11" ht="13">
      <c r="A380" s="39">
        <f>GewinnDaten!A380</f>
        <v>43218</v>
      </c>
      <c r="B380" s="37">
        <f t="shared" si="35"/>
        <v>7</v>
      </c>
      <c r="C380" s="49">
        <f>SUM(GewinnDaten!E380:G380)</f>
        <v>0</v>
      </c>
      <c r="D380" s="49">
        <f>SUM(GewinnDaten!H380:J380)</f>
        <v>0</v>
      </c>
      <c r="E380" s="40">
        <f t="shared" si="31"/>
        <v>0</v>
      </c>
      <c r="F380" s="58">
        <f t="shared" si="32"/>
        <v>43218</v>
      </c>
      <c r="G380" s="49">
        <f>SUM(C$7:C380)</f>
        <v>-17.3</v>
      </c>
      <c r="H380" s="49">
        <f>SUM(D$7:D380)</f>
        <v>20</v>
      </c>
      <c r="I380" s="40">
        <f t="shared" si="33"/>
        <v>2.6999999999999993</v>
      </c>
      <c r="K380" s="36">
        <f t="shared" si="34"/>
        <v>2018</v>
      </c>
    </row>
    <row r="381" spans="1:11" ht="13">
      <c r="A381" s="39">
        <f>GewinnDaten!A381</f>
        <v>43222</v>
      </c>
      <c r="B381" s="37">
        <f t="shared" si="35"/>
        <v>4</v>
      </c>
      <c r="C381" s="49">
        <f>SUM(GewinnDaten!E381:G381)</f>
        <v>0</v>
      </c>
      <c r="D381" s="49">
        <f>SUM(GewinnDaten!H381:J381)</f>
        <v>0</v>
      </c>
      <c r="E381" s="40">
        <f t="shared" si="31"/>
        <v>0</v>
      </c>
      <c r="F381" s="58">
        <f t="shared" si="32"/>
        <v>43222</v>
      </c>
      <c r="G381" s="49">
        <f>SUM(C$7:C381)</f>
        <v>-17.3</v>
      </c>
      <c r="H381" s="49">
        <f>SUM(D$7:D381)</f>
        <v>20</v>
      </c>
      <c r="I381" s="40">
        <f t="shared" si="33"/>
        <v>2.6999999999999993</v>
      </c>
      <c r="K381" s="36">
        <f t="shared" si="34"/>
        <v>2018</v>
      </c>
    </row>
    <row r="382" spans="1:11" ht="13">
      <c r="A382" s="39">
        <f>GewinnDaten!A382</f>
        <v>43225</v>
      </c>
      <c r="B382" s="37">
        <f t="shared" si="35"/>
        <v>7</v>
      </c>
      <c r="C382" s="49">
        <f>SUM(GewinnDaten!E382:G382)</f>
        <v>0</v>
      </c>
      <c r="D382" s="49">
        <f>SUM(GewinnDaten!H382:J382)</f>
        <v>0</v>
      </c>
      <c r="E382" s="40">
        <f t="shared" si="31"/>
        <v>0</v>
      </c>
      <c r="F382" s="58">
        <f t="shared" si="32"/>
        <v>43225</v>
      </c>
      <c r="G382" s="49">
        <f>SUM(C$7:C382)</f>
        <v>-17.3</v>
      </c>
      <c r="H382" s="49">
        <f>SUM(D$7:D382)</f>
        <v>20</v>
      </c>
      <c r="I382" s="40">
        <f t="shared" si="33"/>
        <v>2.6999999999999993</v>
      </c>
      <c r="K382" s="36">
        <f t="shared" si="34"/>
        <v>2018</v>
      </c>
    </row>
    <row r="383" spans="1:11" ht="13">
      <c r="A383" s="39">
        <f>GewinnDaten!A383</f>
        <v>43229</v>
      </c>
      <c r="B383" s="37">
        <f t="shared" si="35"/>
        <v>4</v>
      </c>
      <c r="C383" s="49">
        <f>SUM(GewinnDaten!E383:G383)</f>
        <v>0</v>
      </c>
      <c r="D383" s="49">
        <f>SUM(GewinnDaten!H383:J383)</f>
        <v>0</v>
      </c>
      <c r="E383" s="40">
        <f t="shared" si="31"/>
        <v>0</v>
      </c>
      <c r="F383" s="58">
        <f t="shared" si="32"/>
        <v>43229</v>
      </c>
      <c r="G383" s="49">
        <f>SUM(C$7:C383)</f>
        <v>-17.3</v>
      </c>
      <c r="H383" s="49">
        <f>SUM(D$7:D383)</f>
        <v>20</v>
      </c>
      <c r="I383" s="40">
        <f t="shared" si="33"/>
        <v>2.6999999999999993</v>
      </c>
      <c r="K383" s="36">
        <f t="shared" si="34"/>
        <v>2018</v>
      </c>
    </row>
    <row r="384" spans="1:11" ht="13">
      <c r="A384" s="39">
        <f>GewinnDaten!A384</f>
        <v>43232</v>
      </c>
      <c r="B384" s="37">
        <f t="shared" si="35"/>
        <v>7</v>
      </c>
      <c r="C384" s="49">
        <f>SUM(GewinnDaten!E384:G384)</f>
        <v>0</v>
      </c>
      <c r="D384" s="49">
        <f>SUM(GewinnDaten!H384:J384)</f>
        <v>0</v>
      </c>
      <c r="E384" s="40">
        <f t="shared" si="31"/>
        <v>0</v>
      </c>
      <c r="F384" s="58">
        <f t="shared" si="32"/>
        <v>43232</v>
      </c>
      <c r="G384" s="49">
        <f>SUM(C$7:C384)</f>
        <v>-17.3</v>
      </c>
      <c r="H384" s="49">
        <f>SUM(D$7:D384)</f>
        <v>20</v>
      </c>
      <c r="I384" s="40">
        <f t="shared" si="33"/>
        <v>2.6999999999999993</v>
      </c>
      <c r="K384" s="36">
        <f t="shared" si="34"/>
        <v>2018</v>
      </c>
    </row>
    <row r="385" spans="1:11" ht="13">
      <c r="A385" s="39">
        <f>GewinnDaten!A385</f>
        <v>43236</v>
      </c>
      <c r="B385" s="37">
        <f t="shared" si="35"/>
        <v>4</v>
      </c>
      <c r="C385" s="49">
        <f>SUM(GewinnDaten!E385:G385)</f>
        <v>0</v>
      </c>
      <c r="D385" s="49">
        <f>SUM(GewinnDaten!H385:J385)</f>
        <v>0</v>
      </c>
      <c r="E385" s="40">
        <f t="shared" si="31"/>
        <v>0</v>
      </c>
      <c r="F385" s="58">
        <f t="shared" si="32"/>
        <v>43236</v>
      </c>
      <c r="G385" s="49">
        <f>SUM(C$7:C385)</f>
        <v>-17.3</v>
      </c>
      <c r="H385" s="49">
        <f>SUM(D$7:D385)</f>
        <v>20</v>
      </c>
      <c r="I385" s="40">
        <f t="shared" si="33"/>
        <v>2.6999999999999993</v>
      </c>
      <c r="K385" s="36">
        <f t="shared" si="34"/>
        <v>2018</v>
      </c>
    </row>
    <row r="386" spans="1:11" ht="13">
      <c r="A386" s="39">
        <f>GewinnDaten!A386</f>
        <v>43239</v>
      </c>
      <c r="B386" s="37">
        <f t="shared" si="35"/>
        <v>7</v>
      </c>
      <c r="C386" s="49">
        <f>SUM(GewinnDaten!E386:G386)</f>
        <v>0</v>
      </c>
      <c r="D386" s="49">
        <f>SUM(GewinnDaten!H386:J386)</f>
        <v>0</v>
      </c>
      <c r="E386" s="40">
        <f t="shared" si="31"/>
        <v>0</v>
      </c>
      <c r="F386" s="58">
        <f t="shared" si="32"/>
        <v>43239</v>
      </c>
      <c r="G386" s="49">
        <f>SUM(C$7:C386)</f>
        <v>-17.3</v>
      </c>
      <c r="H386" s="49">
        <f>SUM(D$7:D386)</f>
        <v>20</v>
      </c>
      <c r="I386" s="40">
        <f t="shared" si="33"/>
        <v>2.6999999999999993</v>
      </c>
      <c r="K386" s="36">
        <f t="shared" si="34"/>
        <v>2018</v>
      </c>
    </row>
    <row r="387" spans="1:11" ht="13">
      <c r="A387" s="39">
        <f>GewinnDaten!A387</f>
        <v>43243</v>
      </c>
      <c r="B387" s="37">
        <f t="shared" si="35"/>
        <v>4</v>
      </c>
      <c r="C387" s="49">
        <f>SUM(GewinnDaten!E387:G387)</f>
        <v>0</v>
      </c>
      <c r="D387" s="49">
        <f>SUM(GewinnDaten!H387:J387)</f>
        <v>0</v>
      </c>
      <c r="E387" s="40">
        <f t="shared" si="31"/>
        <v>0</v>
      </c>
      <c r="F387" s="58">
        <f t="shared" si="32"/>
        <v>43243</v>
      </c>
      <c r="G387" s="49">
        <f>SUM(C$7:C387)</f>
        <v>-17.3</v>
      </c>
      <c r="H387" s="49">
        <f>SUM(D$7:D387)</f>
        <v>20</v>
      </c>
      <c r="I387" s="40">
        <f t="shared" si="33"/>
        <v>2.6999999999999993</v>
      </c>
      <c r="K387" s="36">
        <f t="shared" si="34"/>
        <v>2018</v>
      </c>
    </row>
    <row r="388" spans="1:11" ht="13">
      <c r="A388" s="39">
        <f>GewinnDaten!A388</f>
        <v>43246</v>
      </c>
      <c r="B388" s="37">
        <f t="shared" si="35"/>
        <v>7</v>
      </c>
      <c r="C388" s="49">
        <f>SUM(GewinnDaten!E388:G388)</f>
        <v>0</v>
      </c>
      <c r="D388" s="49">
        <f>SUM(GewinnDaten!H388:J388)</f>
        <v>0</v>
      </c>
      <c r="E388" s="40">
        <f t="shared" si="31"/>
        <v>0</v>
      </c>
      <c r="F388" s="58">
        <f t="shared" si="32"/>
        <v>43246</v>
      </c>
      <c r="G388" s="49">
        <f>SUM(C$7:C388)</f>
        <v>-17.3</v>
      </c>
      <c r="H388" s="49">
        <f>SUM(D$7:D388)</f>
        <v>20</v>
      </c>
      <c r="I388" s="40">
        <f t="shared" si="33"/>
        <v>2.6999999999999993</v>
      </c>
      <c r="K388" s="36">
        <f t="shared" si="34"/>
        <v>2018</v>
      </c>
    </row>
    <row r="389" spans="1:11" ht="13">
      <c r="A389" s="39">
        <f>GewinnDaten!A389</f>
        <v>43250</v>
      </c>
      <c r="B389" s="37">
        <f t="shared" si="35"/>
        <v>4</v>
      </c>
      <c r="C389" s="49">
        <f>SUM(GewinnDaten!E389:G389)</f>
        <v>0</v>
      </c>
      <c r="D389" s="49">
        <f>SUM(GewinnDaten!H389:J389)</f>
        <v>0</v>
      </c>
      <c r="E389" s="40">
        <f t="shared" si="31"/>
        <v>0</v>
      </c>
      <c r="F389" s="58">
        <f t="shared" si="32"/>
        <v>43250</v>
      </c>
      <c r="G389" s="49">
        <f>SUM(C$7:C389)</f>
        <v>-17.3</v>
      </c>
      <c r="H389" s="49">
        <f>SUM(D$7:D389)</f>
        <v>20</v>
      </c>
      <c r="I389" s="40">
        <f t="shared" si="33"/>
        <v>2.6999999999999993</v>
      </c>
      <c r="K389" s="36">
        <f t="shared" si="34"/>
        <v>2018</v>
      </c>
    </row>
    <row r="390" spans="1:11" ht="13">
      <c r="A390" s="39">
        <f>GewinnDaten!A390</f>
        <v>43253</v>
      </c>
      <c r="B390" s="37">
        <f t="shared" si="35"/>
        <v>7</v>
      </c>
      <c r="C390" s="49">
        <f>SUM(GewinnDaten!E390:G390)</f>
        <v>0</v>
      </c>
      <c r="D390" s="49">
        <f>SUM(GewinnDaten!H390:J390)</f>
        <v>0</v>
      </c>
      <c r="E390" s="40">
        <f t="shared" si="31"/>
        <v>0</v>
      </c>
      <c r="F390" s="58">
        <f t="shared" si="32"/>
        <v>43253</v>
      </c>
      <c r="G390" s="49">
        <f>SUM(C$7:C390)</f>
        <v>-17.3</v>
      </c>
      <c r="H390" s="49">
        <f>SUM(D$7:D390)</f>
        <v>20</v>
      </c>
      <c r="I390" s="40">
        <f t="shared" si="33"/>
        <v>2.6999999999999993</v>
      </c>
      <c r="K390" s="36">
        <f t="shared" si="34"/>
        <v>2018</v>
      </c>
    </row>
    <row r="391" spans="1:11" ht="13">
      <c r="A391" s="39">
        <f>GewinnDaten!A391</f>
        <v>43257</v>
      </c>
      <c r="B391" s="37">
        <f t="shared" si="35"/>
        <v>4</v>
      </c>
      <c r="C391" s="49">
        <f>SUM(GewinnDaten!E391:G391)</f>
        <v>0</v>
      </c>
      <c r="D391" s="49">
        <f>SUM(GewinnDaten!H391:J391)</f>
        <v>0</v>
      </c>
      <c r="E391" s="40">
        <f t="shared" si="31"/>
        <v>0</v>
      </c>
      <c r="F391" s="58">
        <f t="shared" si="32"/>
        <v>43257</v>
      </c>
      <c r="G391" s="49">
        <f>SUM(C$7:C391)</f>
        <v>-17.3</v>
      </c>
      <c r="H391" s="49">
        <f>SUM(D$7:D391)</f>
        <v>20</v>
      </c>
      <c r="I391" s="40">
        <f t="shared" si="33"/>
        <v>2.6999999999999993</v>
      </c>
      <c r="K391" s="36">
        <f t="shared" si="34"/>
        <v>2018</v>
      </c>
    </row>
    <row r="392" spans="1:11" ht="13">
      <c r="A392" s="39">
        <f>GewinnDaten!A392</f>
        <v>43260</v>
      </c>
      <c r="B392" s="37">
        <f t="shared" si="35"/>
        <v>7</v>
      </c>
      <c r="C392" s="49">
        <f>SUM(GewinnDaten!E392:G392)</f>
        <v>0</v>
      </c>
      <c r="D392" s="49">
        <f>SUM(GewinnDaten!H392:J392)</f>
        <v>0</v>
      </c>
      <c r="E392" s="40">
        <f t="shared" ref="E392:E455" si="36">SUM(C392:D392)</f>
        <v>0</v>
      </c>
      <c r="F392" s="58">
        <f t="shared" ref="F392:F455" si="37">A392</f>
        <v>43260</v>
      </c>
      <c r="G392" s="49">
        <f>SUM(C$7:C392)</f>
        <v>-17.3</v>
      </c>
      <c r="H392" s="49">
        <f>SUM(D$7:D392)</f>
        <v>20</v>
      </c>
      <c r="I392" s="40">
        <f t="shared" ref="I392:I455" si="38">SUM(G392:H392)</f>
        <v>2.6999999999999993</v>
      </c>
      <c r="K392" s="36">
        <f t="shared" ref="K392:K455" si="39">YEAR(A392)</f>
        <v>2018</v>
      </c>
    </row>
    <row r="393" spans="1:11" ht="13">
      <c r="A393" s="39">
        <f>GewinnDaten!A393</f>
        <v>43264</v>
      </c>
      <c r="B393" s="37">
        <f t="shared" si="35"/>
        <v>4</v>
      </c>
      <c r="C393" s="49">
        <f>SUM(GewinnDaten!E393:G393)</f>
        <v>0</v>
      </c>
      <c r="D393" s="49">
        <f>SUM(GewinnDaten!H393:J393)</f>
        <v>0</v>
      </c>
      <c r="E393" s="40">
        <f t="shared" si="36"/>
        <v>0</v>
      </c>
      <c r="F393" s="58">
        <f t="shared" si="37"/>
        <v>43264</v>
      </c>
      <c r="G393" s="49">
        <f>SUM(C$7:C393)</f>
        <v>-17.3</v>
      </c>
      <c r="H393" s="49">
        <f>SUM(D$7:D393)</f>
        <v>20</v>
      </c>
      <c r="I393" s="40">
        <f t="shared" si="38"/>
        <v>2.6999999999999993</v>
      </c>
      <c r="K393" s="36">
        <f t="shared" si="39"/>
        <v>2018</v>
      </c>
    </row>
    <row r="394" spans="1:11" ht="13">
      <c r="A394" s="39">
        <f>GewinnDaten!A394</f>
        <v>43267</v>
      </c>
      <c r="B394" s="37">
        <f t="shared" si="35"/>
        <v>7</v>
      </c>
      <c r="C394" s="49">
        <f>SUM(GewinnDaten!E394:G394)</f>
        <v>0</v>
      </c>
      <c r="D394" s="49">
        <f>SUM(GewinnDaten!H394:J394)</f>
        <v>0</v>
      </c>
      <c r="E394" s="40">
        <f t="shared" si="36"/>
        <v>0</v>
      </c>
      <c r="F394" s="58">
        <f t="shared" si="37"/>
        <v>43267</v>
      </c>
      <c r="G394" s="49">
        <f>SUM(C$7:C394)</f>
        <v>-17.3</v>
      </c>
      <c r="H394" s="49">
        <f>SUM(D$7:D394)</f>
        <v>20</v>
      </c>
      <c r="I394" s="40">
        <f t="shared" si="38"/>
        <v>2.6999999999999993</v>
      </c>
      <c r="K394" s="36">
        <f t="shared" si="39"/>
        <v>2018</v>
      </c>
    </row>
    <row r="395" spans="1:11" ht="13">
      <c r="A395" s="39">
        <f>GewinnDaten!A395</f>
        <v>43271</v>
      </c>
      <c r="B395" s="37">
        <f t="shared" si="35"/>
        <v>4</v>
      </c>
      <c r="C395" s="49">
        <f>SUM(GewinnDaten!E395:G395)</f>
        <v>0</v>
      </c>
      <c r="D395" s="49">
        <f>SUM(GewinnDaten!H395:J395)</f>
        <v>0</v>
      </c>
      <c r="E395" s="40">
        <f t="shared" si="36"/>
        <v>0</v>
      </c>
      <c r="F395" s="58">
        <f t="shared" si="37"/>
        <v>43271</v>
      </c>
      <c r="G395" s="49">
        <f>SUM(C$7:C395)</f>
        <v>-17.3</v>
      </c>
      <c r="H395" s="49">
        <f>SUM(D$7:D395)</f>
        <v>20</v>
      </c>
      <c r="I395" s="40">
        <f t="shared" si="38"/>
        <v>2.6999999999999993</v>
      </c>
      <c r="K395" s="36">
        <f t="shared" si="39"/>
        <v>2018</v>
      </c>
    </row>
    <row r="396" spans="1:11" ht="13">
      <c r="A396" s="39">
        <f>GewinnDaten!A396</f>
        <v>43274</v>
      </c>
      <c r="B396" s="37">
        <f t="shared" si="35"/>
        <v>7</v>
      </c>
      <c r="C396" s="49">
        <f>SUM(GewinnDaten!E396:G396)</f>
        <v>0</v>
      </c>
      <c r="D396" s="49">
        <f>SUM(GewinnDaten!H396:J396)</f>
        <v>0</v>
      </c>
      <c r="E396" s="40">
        <f t="shared" si="36"/>
        <v>0</v>
      </c>
      <c r="F396" s="58">
        <f t="shared" si="37"/>
        <v>43274</v>
      </c>
      <c r="G396" s="49">
        <f>SUM(C$7:C396)</f>
        <v>-17.3</v>
      </c>
      <c r="H396" s="49">
        <f>SUM(D$7:D396)</f>
        <v>20</v>
      </c>
      <c r="I396" s="40">
        <f t="shared" si="38"/>
        <v>2.6999999999999993</v>
      </c>
      <c r="K396" s="36">
        <f t="shared" si="39"/>
        <v>2018</v>
      </c>
    </row>
    <row r="397" spans="1:11" ht="13">
      <c r="A397" s="39">
        <f>GewinnDaten!A397</f>
        <v>43278</v>
      </c>
      <c r="B397" s="37">
        <f t="shared" si="35"/>
        <v>4</v>
      </c>
      <c r="C397" s="49">
        <f>SUM(GewinnDaten!E397:G397)</f>
        <v>0</v>
      </c>
      <c r="D397" s="49">
        <f>SUM(GewinnDaten!H397:J397)</f>
        <v>0</v>
      </c>
      <c r="E397" s="40">
        <f t="shared" si="36"/>
        <v>0</v>
      </c>
      <c r="F397" s="58">
        <f t="shared" si="37"/>
        <v>43278</v>
      </c>
      <c r="G397" s="49">
        <f>SUM(C$7:C397)</f>
        <v>-17.3</v>
      </c>
      <c r="H397" s="49">
        <f>SUM(D$7:D397)</f>
        <v>20</v>
      </c>
      <c r="I397" s="40">
        <f t="shared" si="38"/>
        <v>2.6999999999999993</v>
      </c>
      <c r="K397" s="36">
        <f t="shared" si="39"/>
        <v>2018</v>
      </c>
    </row>
    <row r="398" spans="1:11" ht="13">
      <c r="A398" s="39">
        <f>GewinnDaten!A398</f>
        <v>43281</v>
      </c>
      <c r="B398" s="37">
        <f t="shared" si="35"/>
        <v>7</v>
      </c>
      <c r="C398" s="49">
        <f>SUM(GewinnDaten!E398:G398)</f>
        <v>0</v>
      </c>
      <c r="D398" s="49">
        <f>SUM(GewinnDaten!H398:J398)</f>
        <v>0</v>
      </c>
      <c r="E398" s="40">
        <f t="shared" si="36"/>
        <v>0</v>
      </c>
      <c r="F398" s="58">
        <f t="shared" si="37"/>
        <v>43281</v>
      </c>
      <c r="G398" s="49">
        <f>SUM(C$7:C398)</f>
        <v>-17.3</v>
      </c>
      <c r="H398" s="49">
        <f>SUM(D$7:D398)</f>
        <v>20</v>
      </c>
      <c r="I398" s="40">
        <f t="shared" si="38"/>
        <v>2.6999999999999993</v>
      </c>
      <c r="K398" s="36">
        <f t="shared" si="39"/>
        <v>2018</v>
      </c>
    </row>
    <row r="399" spans="1:11" ht="13">
      <c r="A399" s="39">
        <f>GewinnDaten!A399</f>
        <v>43285</v>
      </c>
      <c r="B399" s="37">
        <f t="shared" si="35"/>
        <v>4</v>
      </c>
      <c r="C399" s="49">
        <f>SUM(GewinnDaten!E399:G399)</f>
        <v>0</v>
      </c>
      <c r="D399" s="49">
        <f>SUM(GewinnDaten!H399:J399)</f>
        <v>0</v>
      </c>
      <c r="E399" s="40">
        <f t="shared" si="36"/>
        <v>0</v>
      </c>
      <c r="F399" s="58">
        <f t="shared" si="37"/>
        <v>43285</v>
      </c>
      <c r="G399" s="49">
        <f>SUM(C$7:C399)</f>
        <v>-17.3</v>
      </c>
      <c r="H399" s="49">
        <f>SUM(D$7:D399)</f>
        <v>20</v>
      </c>
      <c r="I399" s="40">
        <f t="shared" si="38"/>
        <v>2.6999999999999993</v>
      </c>
      <c r="K399" s="36">
        <f t="shared" si="39"/>
        <v>2018</v>
      </c>
    </row>
    <row r="400" spans="1:11" ht="13">
      <c r="A400" s="39">
        <f>GewinnDaten!A400</f>
        <v>43288</v>
      </c>
      <c r="B400" s="37">
        <f t="shared" si="35"/>
        <v>7</v>
      </c>
      <c r="C400" s="49">
        <f>SUM(GewinnDaten!E400:G400)</f>
        <v>0</v>
      </c>
      <c r="D400" s="49">
        <f>SUM(GewinnDaten!H400:J400)</f>
        <v>0</v>
      </c>
      <c r="E400" s="40">
        <f t="shared" si="36"/>
        <v>0</v>
      </c>
      <c r="F400" s="58">
        <f t="shared" si="37"/>
        <v>43288</v>
      </c>
      <c r="G400" s="49">
        <f>SUM(C$7:C400)</f>
        <v>-17.3</v>
      </c>
      <c r="H400" s="49">
        <f>SUM(D$7:D400)</f>
        <v>20</v>
      </c>
      <c r="I400" s="40">
        <f t="shared" si="38"/>
        <v>2.6999999999999993</v>
      </c>
      <c r="K400" s="36">
        <f t="shared" si="39"/>
        <v>2018</v>
      </c>
    </row>
    <row r="401" spans="1:11" ht="13">
      <c r="A401" s="39">
        <f>GewinnDaten!A401</f>
        <v>43292</v>
      </c>
      <c r="B401" s="37">
        <f t="shared" si="35"/>
        <v>4</v>
      </c>
      <c r="C401" s="49">
        <f>SUM(GewinnDaten!E401:G401)</f>
        <v>0</v>
      </c>
      <c r="D401" s="49">
        <f>SUM(GewinnDaten!H401:J401)</f>
        <v>0</v>
      </c>
      <c r="E401" s="40">
        <f t="shared" si="36"/>
        <v>0</v>
      </c>
      <c r="F401" s="58">
        <f t="shared" si="37"/>
        <v>43292</v>
      </c>
      <c r="G401" s="49">
        <f>SUM(C$7:C401)</f>
        <v>-17.3</v>
      </c>
      <c r="H401" s="49">
        <f>SUM(D$7:D401)</f>
        <v>20</v>
      </c>
      <c r="I401" s="40">
        <f t="shared" si="38"/>
        <v>2.6999999999999993</v>
      </c>
      <c r="K401" s="36">
        <f t="shared" si="39"/>
        <v>2018</v>
      </c>
    </row>
    <row r="402" spans="1:11" ht="13">
      <c r="A402" s="39">
        <f>GewinnDaten!A402</f>
        <v>43295</v>
      </c>
      <c r="B402" s="37">
        <f t="shared" si="35"/>
        <v>7</v>
      </c>
      <c r="C402" s="49">
        <f>SUM(GewinnDaten!E402:G402)</f>
        <v>0</v>
      </c>
      <c r="D402" s="49">
        <f>SUM(GewinnDaten!H402:J402)</f>
        <v>0</v>
      </c>
      <c r="E402" s="40">
        <f t="shared" si="36"/>
        <v>0</v>
      </c>
      <c r="F402" s="58">
        <f t="shared" si="37"/>
        <v>43295</v>
      </c>
      <c r="G402" s="49">
        <f>SUM(C$7:C402)</f>
        <v>-17.3</v>
      </c>
      <c r="H402" s="49">
        <f>SUM(D$7:D402)</f>
        <v>20</v>
      </c>
      <c r="I402" s="40">
        <f t="shared" si="38"/>
        <v>2.6999999999999993</v>
      </c>
      <c r="K402" s="36">
        <f t="shared" si="39"/>
        <v>2018</v>
      </c>
    </row>
    <row r="403" spans="1:11" ht="13">
      <c r="A403" s="39">
        <f>GewinnDaten!A403</f>
        <v>43299</v>
      </c>
      <c r="B403" s="37">
        <f t="shared" si="35"/>
        <v>4</v>
      </c>
      <c r="C403" s="49">
        <f>SUM(GewinnDaten!E403:G403)</f>
        <v>0</v>
      </c>
      <c r="D403" s="49">
        <f>SUM(GewinnDaten!H403:J403)</f>
        <v>0</v>
      </c>
      <c r="E403" s="40">
        <f t="shared" si="36"/>
        <v>0</v>
      </c>
      <c r="F403" s="58">
        <f t="shared" si="37"/>
        <v>43299</v>
      </c>
      <c r="G403" s="49">
        <f>SUM(C$7:C403)</f>
        <v>-17.3</v>
      </c>
      <c r="H403" s="49">
        <f>SUM(D$7:D403)</f>
        <v>20</v>
      </c>
      <c r="I403" s="40">
        <f t="shared" si="38"/>
        <v>2.6999999999999993</v>
      </c>
      <c r="K403" s="36">
        <f t="shared" si="39"/>
        <v>2018</v>
      </c>
    </row>
    <row r="404" spans="1:11" ht="13">
      <c r="A404" s="39">
        <f>GewinnDaten!A404</f>
        <v>43302</v>
      </c>
      <c r="B404" s="37">
        <f t="shared" si="35"/>
        <v>7</v>
      </c>
      <c r="C404" s="49">
        <f>SUM(GewinnDaten!E404:G404)</f>
        <v>0</v>
      </c>
      <c r="D404" s="49">
        <f>SUM(GewinnDaten!H404:J404)</f>
        <v>0</v>
      </c>
      <c r="E404" s="40">
        <f t="shared" si="36"/>
        <v>0</v>
      </c>
      <c r="F404" s="58">
        <f t="shared" si="37"/>
        <v>43302</v>
      </c>
      <c r="G404" s="49">
        <f>SUM(C$7:C404)</f>
        <v>-17.3</v>
      </c>
      <c r="H404" s="49">
        <f>SUM(D$7:D404)</f>
        <v>20</v>
      </c>
      <c r="I404" s="40">
        <f t="shared" si="38"/>
        <v>2.6999999999999993</v>
      </c>
      <c r="K404" s="36">
        <f t="shared" si="39"/>
        <v>2018</v>
      </c>
    </row>
    <row r="405" spans="1:11" ht="13">
      <c r="A405" s="39">
        <f>GewinnDaten!A405</f>
        <v>43306</v>
      </c>
      <c r="B405" s="37">
        <f t="shared" si="35"/>
        <v>4</v>
      </c>
      <c r="C405" s="49">
        <f>SUM(GewinnDaten!E405:G405)</f>
        <v>0</v>
      </c>
      <c r="D405" s="49">
        <f>SUM(GewinnDaten!H405:J405)</f>
        <v>0</v>
      </c>
      <c r="E405" s="40">
        <f t="shared" si="36"/>
        <v>0</v>
      </c>
      <c r="F405" s="58">
        <f t="shared" si="37"/>
        <v>43306</v>
      </c>
      <c r="G405" s="49">
        <f>SUM(C$7:C405)</f>
        <v>-17.3</v>
      </c>
      <c r="H405" s="49">
        <f>SUM(D$7:D405)</f>
        <v>20</v>
      </c>
      <c r="I405" s="40">
        <f t="shared" si="38"/>
        <v>2.6999999999999993</v>
      </c>
      <c r="K405" s="36">
        <f t="shared" si="39"/>
        <v>2018</v>
      </c>
    </row>
    <row r="406" spans="1:11" ht="13">
      <c r="A406" s="39">
        <f>GewinnDaten!A406</f>
        <v>43309</v>
      </c>
      <c r="B406" s="37">
        <f t="shared" ref="B406:B469" si="40">WEEKDAY(A406)</f>
        <v>7</v>
      </c>
      <c r="C406" s="49">
        <f>SUM(GewinnDaten!E406:G406)</f>
        <v>0</v>
      </c>
      <c r="D406" s="49">
        <f>SUM(GewinnDaten!H406:J406)</f>
        <v>0</v>
      </c>
      <c r="E406" s="40">
        <f t="shared" si="36"/>
        <v>0</v>
      </c>
      <c r="F406" s="58">
        <f t="shared" si="37"/>
        <v>43309</v>
      </c>
      <c r="G406" s="49">
        <f>SUM(C$7:C406)</f>
        <v>-17.3</v>
      </c>
      <c r="H406" s="49">
        <f>SUM(D$7:D406)</f>
        <v>20</v>
      </c>
      <c r="I406" s="40">
        <f t="shared" si="38"/>
        <v>2.6999999999999993</v>
      </c>
      <c r="K406" s="36">
        <f t="shared" si="39"/>
        <v>2018</v>
      </c>
    </row>
    <row r="407" spans="1:11" ht="13">
      <c r="A407" s="39">
        <f>GewinnDaten!A407</f>
        <v>43313</v>
      </c>
      <c r="B407" s="37">
        <f t="shared" si="40"/>
        <v>4</v>
      </c>
      <c r="C407" s="49">
        <f>SUM(GewinnDaten!E407:G407)</f>
        <v>0</v>
      </c>
      <c r="D407" s="49">
        <f>SUM(GewinnDaten!H407:J407)</f>
        <v>0</v>
      </c>
      <c r="E407" s="40">
        <f t="shared" si="36"/>
        <v>0</v>
      </c>
      <c r="F407" s="58">
        <f t="shared" si="37"/>
        <v>43313</v>
      </c>
      <c r="G407" s="49">
        <f>SUM(C$7:C407)</f>
        <v>-17.3</v>
      </c>
      <c r="H407" s="49">
        <f>SUM(D$7:D407)</f>
        <v>20</v>
      </c>
      <c r="I407" s="40">
        <f t="shared" si="38"/>
        <v>2.6999999999999993</v>
      </c>
      <c r="K407" s="36">
        <f t="shared" si="39"/>
        <v>2018</v>
      </c>
    </row>
    <row r="408" spans="1:11" ht="13">
      <c r="A408" s="39">
        <f>GewinnDaten!A408</f>
        <v>43316</v>
      </c>
      <c r="B408" s="37">
        <f t="shared" si="40"/>
        <v>7</v>
      </c>
      <c r="C408" s="49">
        <f>SUM(GewinnDaten!E408:G408)</f>
        <v>0</v>
      </c>
      <c r="D408" s="49">
        <f>SUM(GewinnDaten!H408:J408)</f>
        <v>0</v>
      </c>
      <c r="E408" s="40">
        <f t="shared" si="36"/>
        <v>0</v>
      </c>
      <c r="F408" s="58">
        <f t="shared" si="37"/>
        <v>43316</v>
      </c>
      <c r="G408" s="49">
        <f>SUM(C$7:C408)</f>
        <v>-17.3</v>
      </c>
      <c r="H408" s="49">
        <f>SUM(D$7:D408)</f>
        <v>20</v>
      </c>
      <c r="I408" s="40">
        <f t="shared" si="38"/>
        <v>2.6999999999999993</v>
      </c>
      <c r="K408" s="36">
        <f t="shared" si="39"/>
        <v>2018</v>
      </c>
    </row>
    <row r="409" spans="1:11" ht="13">
      <c r="A409" s="39">
        <f>GewinnDaten!A409</f>
        <v>43320</v>
      </c>
      <c r="B409" s="37">
        <f t="shared" si="40"/>
        <v>4</v>
      </c>
      <c r="C409" s="49">
        <f>SUM(GewinnDaten!E409:G409)</f>
        <v>0</v>
      </c>
      <c r="D409" s="49">
        <f>SUM(GewinnDaten!H409:J409)</f>
        <v>0</v>
      </c>
      <c r="E409" s="40">
        <f t="shared" si="36"/>
        <v>0</v>
      </c>
      <c r="F409" s="58">
        <f t="shared" si="37"/>
        <v>43320</v>
      </c>
      <c r="G409" s="49">
        <f>SUM(C$7:C409)</f>
        <v>-17.3</v>
      </c>
      <c r="H409" s="49">
        <f>SUM(D$7:D409)</f>
        <v>20</v>
      </c>
      <c r="I409" s="40">
        <f t="shared" si="38"/>
        <v>2.6999999999999993</v>
      </c>
      <c r="K409" s="36">
        <f t="shared" si="39"/>
        <v>2018</v>
      </c>
    </row>
    <row r="410" spans="1:11" ht="13">
      <c r="A410" s="39">
        <f>GewinnDaten!A410</f>
        <v>43323</v>
      </c>
      <c r="B410" s="37">
        <f t="shared" si="40"/>
        <v>7</v>
      </c>
      <c r="C410" s="49">
        <f>SUM(GewinnDaten!E410:G410)</f>
        <v>0</v>
      </c>
      <c r="D410" s="49">
        <f>SUM(GewinnDaten!H410:J410)</f>
        <v>0</v>
      </c>
      <c r="E410" s="40">
        <f t="shared" si="36"/>
        <v>0</v>
      </c>
      <c r="F410" s="58">
        <f t="shared" si="37"/>
        <v>43323</v>
      </c>
      <c r="G410" s="49">
        <f>SUM(C$7:C410)</f>
        <v>-17.3</v>
      </c>
      <c r="H410" s="49">
        <f>SUM(D$7:D410)</f>
        <v>20</v>
      </c>
      <c r="I410" s="40">
        <f t="shared" si="38"/>
        <v>2.6999999999999993</v>
      </c>
      <c r="K410" s="36">
        <f t="shared" si="39"/>
        <v>2018</v>
      </c>
    </row>
    <row r="411" spans="1:11" ht="13">
      <c r="A411" s="39">
        <f>GewinnDaten!A411</f>
        <v>43327</v>
      </c>
      <c r="B411" s="37">
        <f t="shared" si="40"/>
        <v>4</v>
      </c>
      <c r="C411" s="49">
        <f>SUM(GewinnDaten!E411:G411)</f>
        <v>0</v>
      </c>
      <c r="D411" s="49">
        <f>SUM(GewinnDaten!H411:J411)</f>
        <v>0</v>
      </c>
      <c r="E411" s="40">
        <f t="shared" si="36"/>
        <v>0</v>
      </c>
      <c r="F411" s="58">
        <f t="shared" si="37"/>
        <v>43327</v>
      </c>
      <c r="G411" s="49">
        <f>SUM(C$7:C411)</f>
        <v>-17.3</v>
      </c>
      <c r="H411" s="49">
        <f>SUM(D$7:D411)</f>
        <v>20</v>
      </c>
      <c r="I411" s="40">
        <f t="shared" si="38"/>
        <v>2.6999999999999993</v>
      </c>
      <c r="K411" s="36">
        <f t="shared" si="39"/>
        <v>2018</v>
      </c>
    </row>
    <row r="412" spans="1:11" ht="13">
      <c r="A412" s="39">
        <f>GewinnDaten!A412</f>
        <v>43330</v>
      </c>
      <c r="B412" s="37">
        <f t="shared" si="40"/>
        <v>7</v>
      </c>
      <c r="C412" s="49">
        <f>SUM(GewinnDaten!E412:G412)</f>
        <v>0</v>
      </c>
      <c r="D412" s="49">
        <f>SUM(GewinnDaten!H412:J412)</f>
        <v>0</v>
      </c>
      <c r="E412" s="40">
        <f t="shared" si="36"/>
        <v>0</v>
      </c>
      <c r="F412" s="58">
        <f t="shared" si="37"/>
        <v>43330</v>
      </c>
      <c r="G412" s="49">
        <f>SUM(C$7:C412)</f>
        <v>-17.3</v>
      </c>
      <c r="H412" s="49">
        <f>SUM(D$7:D412)</f>
        <v>20</v>
      </c>
      <c r="I412" s="40">
        <f t="shared" si="38"/>
        <v>2.6999999999999993</v>
      </c>
      <c r="K412" s="36">
        <f t="shared" si="39"/>
        <v>2018</v>
      </c>
    </row>
    <row r="413" spans="1:11" ht="13">
      <c r="A413" s="39">
        <f>GewinnDaten!A413</f>
        <v>43334</v>
      </c>
      <c r="B413" s="37">
        <f t="shared" si="40"/>
        <v>4</v>
      </c>
      <c r="C413" s="49">
        <f>SUM(GewinnDaten!E413:G413)</f>
        <v>0</v>
      </c>
      <c r="D413" s="49">
        <f>SUM(GewinnDaten!H413:J413)</f>
        <v>0</v>
      </c>
      <c r="E413" s="40">
        <f t="shared" si="36"/>
        <v>0</v>
      </c>
      <c r="F413" s="58">
        <f t="shared" si="37"/>
        <v>43334</v>
      </c>
      <c r="G413" s="49">
        <f>SUM(C$7:C413)</f>
        <v>-17.3</v>
      </c>
      <c r="H413" s="49">
        <f>SUM(D$7:D413)</f>
        <v>20</v>
      </c>
      <c r="I413" s="40">
        <f t="shared" si="38"/>
        <v>2.6999999999999993</v>
      </c>
      <c r="K413" s="36">
        <f t="shared" si="39"/>
        <v>2018</v>
      </c>
    </row>
    <row r="414" spans="1:11" ht="13">
      <c r="A414" s="39">
        <f>GewinnDaten!A414</f>
        <v>43337</v>
      </c>
      <c r="B414" s="37">
        <f t="shared" si="40"/>
        <v>7</v>
      </c>
      <c r="C414" s="49">
        <f>SUM(GewinnDaten!E414:G414)</f>
        <v>0</v>
      </c>
      <c r="D414" s="49">
        <f>SUM(GewinnDaten!H414:J414)</f>
        <v>0</v>
      </c>
      <c r="E414" s="40">
        <f t="shared" si="36"/>
        <v>0</v>
      </c>
      <c r="F414" s="58">
        <f t="shared" si="37"/>
        <v>43337</v>
      </c>
      <c r="G414" s="49">
        <f>SUM(C$7:C414)</f>
        <v>-17.3</v>
      </c>
      <c r="H414" s="49">
        <f>SUM(D$7:D414)</f>
        <v>20</v>
      </c>
      <c r="I414" s="40">
        <f t="shared" si="38"/>
        <v>2.6999999999999993</v>
      </c>
      <c r="K414" s="36">
        <f t="shared" si="39"/>
        <v>2018</v>
      </c>
    </row>
    <row r="415" spans="1:11" ht="13">
      <c r="A415" s="39">
        <f>GewinnDaten!A415</f>
        <v>43341</v>
      </c>
      <c r="B415" s="37">
        <f t="shared" si="40"/>
        <v>4</v>
      </c>
      <c r="C415" s="49">
        <f>SUM(GewinnDaten!E415:G415)</f>
        <v>0</v>
      </c>
      <c r="D415" s="49">
        <f>SUM(GewinnDaten!H415:J415)</f>
        <v>0</v>
      </c>
      <c r="E415" s="40">
        <f t="shared" si="36"/>
        <v>0</v>
      </c>
      <c r="F415" s="58">
        <f t="shared" si="37"/>
        <v>43341</v>
      </c>
      <c r="G415" s="49">
        <f>SUM(C$7:C415)</f>
        <v>-17.3</v>
      </c>
      <c r="H415" s="49">
        <f>SUM(D$7:D415)</f>
        <v>20</v>
      </c>
      <c r="I415" s="40">
        <f t="shared" si="38"/>
        <v>2.6999999999999993</v>
      </c>
      <c r="K415" s="36">
        <f t="shared" si="39"/>
        <v>2018</v>
      </c>
    </row>
    <row r="416" spans="1:11" ht="13">
      <c r="A416" s="39">
        <f>GewinnDaten!A416</f>
        <v>43344</v>
      </c>
      <c r="B416" s="37">
        <f t="shared" si="40"/>
        <v>7</v>
      </c>
      <c r="C416" s="49">
        <f>SUM(GewinnDaten!E416:G416)</f>
        <v>0</v>
      </c>
      <c r="D416" s="49">
        <f>SUM(GewinnDaten!H416:J416)</f>
        <v>0</v>
      </c>
      <c r="E416" s="40">
        <f t="shared" si="36"/>
        <v>0</v>
      </c>
      <c r="F416" s="58">
        <f t="shared" si="37"/>
        <v>43344</v>
      </c>
      <c r="G416" s="49">
        <f>SUM(C$7:C416)</f>
        <v>-17.3</v>
      </c>
      <c r="H416" s="49">
        <f>SUM(D$7:D416)</f>
        <v>20</v>
      </c>
      <c r="I416" s="40">
        <f t="shared" si="38"/>
        <v>2.6999999999999993</v>
      </c>
      <c r="K416" s="36">
        <f t="shared" si="39"/>
        <v>2018</v>
      </c>
    </row>
    <row r="417" spans="1:11" ht="13">
      <c r="A417" s="39">
        <f>GewinnDaten!A417</f>
        <v>43348</v>
      </c>
      <c r="B417" s="37">
        <f t="shared" si="40"/>
        <v>4</v>
      </c>
      <c r="C417" s="49">
        <f>SUM(GewinnDaten!E417:G417)</f>
        <v>0</v>
      </c>
      <c r="D417" s="49">
        <f>SUM(GewinnDaten!H417:J417)</f>
        <v>0</v>
      </c>
      <c r="E417" s="40">
        <f t="shared" si="36"/>
        <v>0</v>
      </c>
      <c r="F417" s="58">
        <f t="shared" si="37"/>
        <v>43348</v>
      </c>
      <c r="G417" s="49">
        <f>SUM(C$7:C417)</f>
        <v>-17.3</v>
      </c>
      <c r="H417" s="49">
        <f>SUM(D$7:D417)</f>
        <v>20</v>
      </c>
      <c r="I417" s="40">
        <f t="shared" si="38"/>
        <v>2.6999999999999993</v>
      </c>
      <c r="K417" s="36">
        <f t="shared" si="39"/>
        <v>2018</v>
      </c>
    </row>
    <row r="418" spans="1:11" ht="13">
      <c r="A418" s="39">
        <f>GewinnDaten!A418</f>
        <v>43351</v>
      </c>
      <c r="B418" s="37">
        <f t="shared" si="40"/>
        <v>7</v>
      </c>
      <c r="C418" s="49">
        <f>SUM(GewinnDaten!E418:G418)</f>
        <v>0</v>
      </c>
      <c r="D418" s="49">
        <f>SUM(GewinnDaten!H418:J418)</f>
        <v>0</v>
      </c>
      <c r="E418" s="40">
        <f t="shared" si="36"/>
        <v>0</v>
      </c>
      <c r="F418" s="58">
        <f t="shared" si="37"/>
        <v>43351</v>
      </c>
      <c r="G418" s="49">
        <f>SUM(C$7:C418)</f>
        <v>-17.3</v>
      </c>
      <c r="H418" s="49">
        <f>SUM(D$7:D418)</f>
        <v>20</v>
      </c>
      <c r="I418" s="40">
        <f t="shared" si="38"/>
        <v>2.6999999999999993</v>
      </c>
      <c r="K418" s="36">
        <f t="shared" si="39"/>
        <v>2018</v>
      </c>
    </row>
    <row r="419" spans="1:11" ht="13">
      <c r="A419" s="39">
        <f>GewinnDaten!A419</f>
        <v>43355</v>
      </c>
      <c r="B419" s="37">
        <f t="shared" si="40"/>
        <v>4</v>
      </c>
      <c r="C419" s="49">
        <f>SUM(GewinnDaten!E419:G419)</f>
        <v>0</v>
      </c>
      <c r="D419" s="49">
        <f>SUM(GewinnDaten!H419:J419)</f>
        <v>0</v>
      </c>
      <c r="E419" s="40">
        <f t="shared" si="36"/>
        <v>0</v>
      </c>
      <c r="F419" s="58">
        <f t="shared" si="37"/>
        <v>43355</v>
      </c>
      <c r="G419" s="49">
        <f>SUM(C$7:C419)</f>
        <v>-17.3</v>
      </c>
      <c r="H419" s="49">
        <f>SUM(D$7:D419)</f>
        <v>20</v>
      </c>
      <c r="I419" s="40">
        <f t="shared" si="38"/>
        <v>2.6999999999999993</v>
      </c>
      <c r="K419" s="36">
        <f t="shared" si="39"/>
        <v>2018</v>
      </c>
    </row>
    <row r="420" spans="1:11" ht="13">
      <c r="A420" s="39">
        <f>GewinnDaten!A420</f>
        <v>43358</v>
      </c>
      <c r="B420" s="37">
        <f t="shared" si="40"/>
        <v>7</v>
      </c>
      <c r="C420" s="49">
        <f>SUM(GewinnDaten!E420:G420)</f>
        <v>0</v>
      </c>
      <c r="D420" s="49">
        <f>SUM(GewinnDaten!H420:J420)</f>
        <v>0</v>
      </c>
      <c r="E420" s="40">
        <f t="shared" si="36"/>
        <v>0</v>
      </c>
      <c r="F420" s="58">
        <f t="shared" si="37"/>
        <v>43358</v>
      </c>
      <c r="G420" s="49">
        <f>SUM(C$7:C420)</f>
        <v>-17.3</v>
      </c>
      <c r="H420" s="49">
        <f>SUM(D$7:D420)</f>
        <v>20</v>
      </c>
      <c r="I420" s="40">
        <f t="shared" si="38"/>
        <v>2.6999999999999993</v>
      </c>
      <c r="K420" s="36">
        <f t="shared" si="39"/>
        <v>2018</v>
      </c>
    </row>
    <row r="421" spans="1:11" ht="13">
      <c r="A421" s="39">
        <f>GewinnDaten!A421</f>
        <v>43362</v>
      </c>
      <c r="B421" s="37">
        <f t="shared" si="40"/>
        <v>4</v>
      </c>
      <c r="C421" s="49">
        <f>SUM(GewinnDaten!E421:G421)</f>
        <v>0</v>
      </c>
      <c r="D421" s="49">
        <f>SUM(GewinnDaten!H421:J421)</f>
        <v>0</v>
      </c>
      <c r="E421" s="40">
        <f t="shared" si="36"/>
        <v>0</v>
      </c>
      <c r="F421" s="58">
        <f t="shared" si="37"/>
        <v>43362</v>
      </c>
      <c r="G421" s="49">
        <f>SUM(C$7:C421)</f>
        <v>-17.3</v>
      </c>
      <c r="H421" s="49">
        <f>SUM(D$7:D421)</f>
        <v>20</v>
      </c>
      <c r="I421" s="40">
        <f t="shared" si="38"/>
        <v>2.6999999999999993</v>
      </c>
      <c r="K421" s="36">
        <f t="shared" si="39"/>
        <v>2018</v>
      </c>
    </row>
    <row r="422" spans="1:11" ht="13">
      <c r="A422" s="39">
        <f>GewinnDaten!A422</f>
        <v>43365</v>
      </c>
      <c r="B422" s="37">
        <f t="shared" si="40"/>
        <v>7</v>
      </c>
      <c r="C422" s="49">
        <f>SUM(GewinnDaten!E422:G422)</f>
        <v>0</v>
      </c>
      <c r="D422" s="49">
        <f>SUM(GewinnDaten!H422:J422)</f>
        <v>0</v>
      </c>
      <c r="E422" s="40">
        <f t="shared" si="36"/>
        <v>0</v>
      </c>
      <c r="F422" s="58">
        <f t="shared" si="37"/>
        <v>43365</v>
      </c>
      <c r="G422" s="49">
        <f>SUM(C$7:C422)</f>
        <v>-17.3</v>
      </c>
      <c r="H422" s="49">
        <f>SUM(D$7:D422)</f>
        <v>20</v>
      </c>
      <c r="I422" s="40">
        <f t="shared" si="38"/>
        <v>2.6999999999999993</v>
      </c>
      <c r="K422" s="36">
        <f t="shared" si="39"/>
        <v>2018</v>
      </c>
    </row>
    <row r="423" spans="1:11" ht="13">
      <c r="A423" s="39">
        <f>GewinnDaten!A423</f>
        <v>43369</v>
      </c>
      <c r="B423" s="37">
        <f t="shared" si="40"/>
        <v>4</v>
      </c>
      <c r="C423" s="49">
        <f>SUM(GewinnDaten!E423:G423)</f>
        <v>0</v>
      </c>
      <c r="D423" s="49">
        <f>SUM(GewinnDaten!H423:J423)</f>
        <v>0</v>
      </c>
      <c r="E423" s="40">
        <f t="shared" si="36"/>
        <v>0</v>
      </c>
      <c r="F423" s="58">
        <f t="shared" si="37"/>
        <v>43369</v>
      </c>
      <c r="G423" s="49">
        <f>SUM(C$7:C423)</f>
        <v>-17.3</v>
      </c>
      <c r="H423" s="49">
        <f>SUM(D$7:D423)</f>
        <v>20</v>
      </c>
      <c r="I423" s="40">
        <f t="shared" si="38"/>
        <v>2.6999999999999993</v>
      </c>
      <c r="K423" s="36">
        <f t="shared" si="39"/>
        <v>2018</v>
      </c>
    </row>
    <row r="424" spans="1:11" ht="13">
      <c r="A424" s="39">
        <f>GewinnDaten!A424</f>
        <v>43372</v>
      </c>
      <c r="B424" s="37">
        <f t="shared" si="40"/>
        <v>7</v>
      </c>
      <c r="C424" s="49">
        <f>SUM(GewinnDaten!E424:G424)</f>
        <v>0</v>
      </c>
      <c r="D424" s="49">
        <f>SUM(GewinnDaten!H424:J424)</f>
        <v>0</v>
      </c>
      <c r="E424" s="40">
        <f t="shared" si="36"/>
        <v>0</v>
      </c>
      <c r="F424" s="58">
        <f t="shared" si="37"/>
        <v>43372</v>
      </c>
      <c r="G424" s="49">
        <f>SUM(C$7:C424)</f>
        <v>-17.3</v>
      </c>
      <c r="H424" s="49">
        <f>SUM(D$7:D424)</f>
        <v>20</v>
      </c>
      <c r="I424" s="40">
        <f t="shared" si="38"/>
        <v>2.6999999999999993</v>
      </c>
      <c r="K424" s="36">
        <f t="shared" si="39"/>
        <v>2018</v>
      </c>
    </row>
    <row r="425" spans="1:11" ht="13">
      <c r="A425" s="39">
        <f>GewinnDaten!A425</f>
        <v>43376</v>
      </c>
      <c r="B425" s="37">
        <f t="shared" si="40"/>
        <v>4</v>
      </c>
      <c r="C425" s="49">
        <f>SUM(GewinnDaten!E425:G425)</f>
        <v>0</v>
      </c>
      <c r="D425" s="49">
        <f>SUM(GewinnDaten!H425:J425)</f>
        <v>0</v>
      </c>
      <c r="E425" s="40">
        <f t="shared" si="36"/>
        <v>0</v>
      </c>
      <c r="F425" s="58">
        <f t="shared" si="37"/>
        <v>43376</v>
      </c>
      <c r="G425" s="49">
        <f>SUM(C$7:C425)</f>
        <v>-17.3</v>
      </c>
      <c r="H425" s="49">
        <f>SUM(D$7:D425)</f>
        <v>20</v>
      </c>
      <c r="I425" s="40">
        <f t="shared" si="38"/>
        <v>2.6999999999999993</v>
      </c>
      <c r="K425" s="36">
        <f t="shared" si="39"/>
        <v>2018</v>
      </c>
    </row>
    <row r="426" spans="1:11" ht="13">
      <c r="A426" s="39">
        <f>GewinnDaten!A426</f>
        <v>43379</v>
      </c>
      <c r="B426" s="37">
        <f t="shared" si="40"/>
        <v>7</v>
      </c>
      <c r="C426" s="49">
        <f>SUM(GewinnDaten!E426:G426)</f>
        <v>0</v>
      </c>
      <c r="D426" s="49">
        <f>SUM(GewinnDaten!H426:J426)</f>
        <v>0</v>
      </c>
      <c r="E426" s="40">
        <f t="shared" si="36"/>
        <v>0</v>
      </c>
      <c r="F426" s="58">
        <f t="shared" si="37"/>
        <v>43379</v>
      </c>
      <c r="G426" s="49">
        <f>SUM(C$7:C426)</f>
        <v>-17.3</v>
      </c>
      <c r="H426" s="49">
        <f>SUM(D$7:D426)</f>
        <v>20</v>
      </c>
      <c r="I426" s="40">
        <f t="shared" si="38"/>
        <v>2.6999999999999993</v>
      </c>
      <c r="K426" s="36">
        <f t="shared" si="39"/>
        <v>2018</v>
      </c>
    </row>
    <row r="427" spans="1:11" ht="13">
      <c r="A427" s="39">
        <f>GewinnDaten!A427</f>
        <v>43383</v>
      </c>
      <c r="B427" s="37">
        <f t="shared" si="40"/>
        <v>4</v>
      </c>
      <c r="C427" s="49">
        <f>SUM(GewinnDaten!E427:G427)</f>
        <v>0</v>
      </c>
      <c r="D427" s="49">
        <f>SUM(GewinnDaten!H427:J427)</f>
        <v>0</v>
      </c>
      <c r="E427" s="40">
        <f t="shared" si="36"/>
        <v>0</v>
      </c>
      <c r="F427" s="58">
        <f t="shared" si="37"/>
        <v>43383</v>
      </c>
      <c r="G427" s="49">
        <f>SUM(C$7:C427)</f>
        <v>-17.3</v>
      </c>
      <c r="H427" s="49">
        <f>SUM(D$7:D427)</f>
        <v>20</v>
      </c>
      <c r="I427" s="40">
        <f t="shared" si="38"/>
        <v>2.6999999999999993</v>
      </c>
      <c r="K427" s="36">
        <f t="shared" si="39"/>
        <v>2018</v>
      </c>
    </row>
    <row r="428" spans="1:11" ht="13">
      <c r="A428" s="39">
        <f>GewinnDaten!A428</f>
        <v>43386</v>
      </c>
      <c r="B428" s="37">
        <f t="shared" si="40"/>
        <v>7</v>
      </c>
      <c r="C428" s="49">
        <f>SUM(GewinnDaten!E428:G428)</f>
        <v>0</v>
      </c>
      <c r="D428" s="49">
        <f>SUM(GewinnDaten!H428:J428)</f>
        <v>0</v>
      </c>
      <c r="E428" s="40">
        <f t="shared" si="36"/>
        <v>0</v>
      </c>
      <c r="F428" s="58">
        <f t="shared" si="37"/>
        <v>43386</v>
      </c>
      <c r="G428" s="49">
        <f>SUM(C$7:C428)</f>
        <v>-17.3</v>
      </c>
      <c r="H428" s="49">
        <f>SUM(D$7:D428)</f>
        <v>20</v>
      </c>
      <c r="I428" s="40">
        <f t="shared" si="38"/>
        <v>2.6999999999999993</v>
      </c>
      <c r="K428" s="36">
        <f t="shared" si="39"/>
        <v>2018</v>
      </c>
    </row>
    <row r="429" spans="1:11" ht="13">
      <c r="A429" s="39">
        <f>GewinnDaten!A429</f>
        <v>43390</v>
      </c>
      <c r="B429" s="37">
        <f t="shared" si="40"/>
        <v>4</v>
      </c>
      <c r="C429" s="49">
        <f>SUM(GewinnDaten!E429:G429)</f>
        <v>0</v>
      </c>
      <c r="D429" s="49">
        <f>SUM(GewinnDaten!H429:J429)</f>
        <v>0</v>
      </c>
      <c r="E429" s="40">
        <f t="shared" si="36"/>
        <v>0</v>
      </c>
      <c r="F429" s="58">
        <f t="shared" si="37"/>
        <v>43390</v>
      </c>
      <c r="G429" s="49">
        <f>SUM(C$7:C429)</f>
        <v>-17.3</v>
      </c>
      <c r="H429" s="49">
        <f>SUM(D$7:D429)</f>
        <v>20</v>
      </c>
      <c r="I429" s="40">
        <f t="shared" si="38"/>
        <v>2.6999999999999993</v>
      </c>
      <c r="K429" s="36">
        <f t="shared" si="39"/>
        <v>2018</v>
      </c>
    </row>
    <row r="430" spans="1:11" ht="13">
      <c r="A430" s="39">
        <f>GewinnDaten!A430</f>
        <v>43393</v>
      </c>
      <c r="B430" s="37">
        <f t="shared" si="40"/>
        <v>7</v>
      </c>
      <c r="C430" s="49">
        <f>SUM(GewinnDaten!E430:G430)</f>
        <v>0</v>
      </c>
      <c r="D430" s="49">
        <f>SUM(GewinnDaten!H430:J430)</f>
        <v>0</v>
      </c>
      <c r="E430" s="40">
        <f t="shared" si="36"/>
        <v>0</v>
      </c>
      <c r="F430" s="58">
        <f t="shared" si="37"/>
        <v>43393</v>
      </c>
      <c r="G430" s="49">
        <f>SUM(C$7:C430)</f>
        <v>-17.3</v>
      </c>
      <c r="H430" s="49">
        <f>SUM(D$7:D430)</f>
        <v>20</v>
      </c>
      <c r="I430" s="40">
        <f t="shared" si="38"/>
        <v>2.6999999999999993</v>
      </c>
      <c r="K430" s="36">
        <f t="shared" si="39"/>
        <v>2018</v>
      </c>
    </row>
    <row r="431" spans="1:11" ht="13">
      <c r="A431" s="39">
        <f>GewinnDaten!A431</f>
        <v>43397</v>
      </c>
      <c r="B431" s="37">
        <f t="shared" si="40"/>
        <v>4</v>
      </c>
      <c r="C431" s="49">
        <f>SUM(GewinnDaten!E431:G431)</f>
        <v>0</v>
      </c>
      <c r="D431" s="49">
        <f>SUM(GewinnDaten!H431:J431)</f>
        <v>0</v>
      </c>
      <c r="E431" s="40">
        <f t="shared" si="36"/>
        <v>0</v>
      </c>
      <c r="F431" s="58">
        <f t="shared" si="37"/>
        <v>43397</v>
      </c>
      <c r="G431" s="49">
        <f>SUM(C$7:C431)</f>
        <v>-17.3</v>
      </c>
      <c r="H431" s="49">
        <f>SUM(D$7:D431)</f>
        <v>20</v>
      </c>
      <c r="I431" s="40">
        <f t="shared" si="38"/>
        <v>2.6999999999999993</v>
      </c>
      <c r="K431" s="36">
        <f t="shared" si="39"/>
        <v>2018</v>
      </c>
    </row>
    <row r="432" spans="1:11" ht="13">
      <c r="A432" s="39">
        <f>GewinnDaten!A432</f>
        <v>43400</v>
      </c>
      <c r="B432" s="37">
        <f t="shared" si="40"/>
        <v>7</v>
      </c>
      <c r="C432" s="49">
        <f>SUM(GewinnDaten!E432:G432)</f>
        <v>0</v>
      </c>
      <c r="D432" s="49">
        <f>SUM(GewinnDaten!H432:J432)</f>
        <v>0</v>
      </c>
      <c r="E432" s="40">
        <f t="shared" si="36"/>
        <v>0</v>
      </c>
      <c r="F432" s="58">
        <f t="shared" si="37"/>
        <v>43400</v>
      </c>
      <c r="G432" s="49">
        <f>SUM(C$7:C432)</f>
        <v>-17.3</v>
      </c>
      <c r="H432" s="49">
        <f>SUM(D$7:D432)</f>
        <v>20</v>
      </c>
      <c r="I432" s="40">
        <f t="shared" si="38"/>
        <v>2.6999999999999993</v>
      </c>
      <c r="K432" s="36">
        <f t="shared" si="39"/>
        <v>2018</v>
      </c>
    </row>
    <row r="433" spans="1:11" ht="13">
      <c r="A433" s="39">
        <f>GewinnDaten!A433</f>
        <v>43404</v>
      </c>
      <c r="B433" s="37">
        <f t="shared" si="40"/>
        <v>4</v>
      </c>
      <c r="C433" s="49">
        <f>SUM(GewinnDaten!E433:G433)</f>
        <v>0</v>
      </c>
      <c r="D433" s="49">
        <f>SUM(GewinnDaten!H433:J433)</f>
        <v>0</v>
      </c>
      <c r="E433" s="40">
        <f t="shared" si="36"/>
        <v>0</v>
      </c>
      <c r="F433" s="58">
        <f t="shared" si="37"/>
        <v>43404</v>
      </c>
      <c r="G433" s="49">
        <f>SUM(C$7:C433)</f>
        <v>-17.3</v>
      </c>
      <c r="H433" s="49">
        <f>SUM(D$7:D433)</f>
        <v>20</v>
      </c>
      <c r="I433" s="40">
        <f t="shared" si="38"/>
        <v>2.6999999999999993</v>
      </c>
      <c r="K433" s="36">
        <f t="shared" si="39"/>
        <v>2018</v>
      </c>
    </row>
    <row r="434" spans="1:11" ht="13">
      <c r="A434" s="39">
        <f>GewinnDaten!A434</f>
        <v>43407</v>
      </c>
      <c r="B434" s="37">
        <f t="shared" si="40"/>
        <v>7</v>
      </c>
      <c r="C434" s="49">
        <f>SUM(GewinnDaten!E434:G434)</f>
        <v>0</v>
      </c>
      <c r="D434" s="49">
        <f>SUM(GewinnDaten!H434:J434)</f>
        <v>0</v>
      </c>
      <c r="E434" s="40">
        <f t="shared" si="36"/>
        <v>0</v>
      </c>
      <c r="F434" s="58">
        <f t="shared" si="37"/>
        <v>43407</v>
      </c>
      <c r="G434" s="49">
        <f>SUM(C$7:C434)</f>
        <v>-17.3</v>
      </c>
      <c r="H434" s="49">
        <f>SUM(D$7:D434)</f>
        <v>20</v>
      </c>
      <c r="I434" s="40">
        <f t="shared" si="38"/>
        <v>2.6999999999999993</v>
      </c>
      <c r="K434" s="36">
        <f t="shared" si="39"/>
        <v>2018</v>
      </c>
    </row>
    <row r="435" spans="1:11" ht="13">
      <c r="A435" s="39">
        <f>GewinnDaten!A435</f>
        <v>43411</v>
      </c>
      <c r="B435" s="37">
        <f t="shared" si="40"/>
        <v>4</v>
      </c>
      <c r="C435" s="49">
        <f>SUM(GewinnDaten!E435:G435)</f>
        <v>0</v>
      </c>
      <c r="D435" s="49">
        <f>SUM(GewinnDaten!H435:J435)</f>
        <v>0</v>
      </c>
      <c r="E435" s="40">
        <f t="shared" si="36"/>
        <v>0</v>
      </c>
      <c r="F435" s="58">
        <f t="shared" si="37"/>
        <v>43411</v>
      </c>
      <c r="G435" s="49">
        <f>SUM(C$7:C435)</f>
        <v>-17.3</v>
      </c>
      <c r="H435" s="49">
        <f>SUM(D$7:D435)</f>
        <v>20</v>
      </c>
      <c r="I435" s="40">
        <f t="shared" si="38"/>
        <v>2.6999999999999993</v>
      </c>
      <c r="K435" s="36">
        <f t="shared" si="39"/>
        <v>2018</v>
      </c>
    </row>
    <row r="436" spans="1:11" ht="13">
      <c r="A436" s="39">
        <f>GewinnDaten!A436</f>
        <v>43414</v>
      </c>
      <c r="B436" s="37">
        <f t="shared" si="40"/>
        <v>7</v>
      </c>
      <c r="C436" s="49">
        <f>SUM(GewinnDaten!E436:G436)</f>
        <v>0</v>
      </c>
      <c r="D436" s="49">
        <f>SUM(GewinnDaten!H436:J436)</f>
        <v>0</v>
      </c>
      <c r="E436" s="40">
        <f t="shared" si="36"/>
        <v>0</v>
      </c>
      <c r="F436" s="58">
        <f t="shared" si="37"/>
        <v>43414</v>
      </c>
      <c r="G436" s="49">
        <f>SUM(C$7:C436)</f>
        <v>-17.3</v>
      </c>
      <c r="H436" s="49">
        <f>SUM(D$7:D436)</f>
        <v>20</v>
      </c>
      <c r="I436" s="40">
        <f t="shared" si="38"/>
        <v>2.6999999999999993</v>
      </c>
      <c r="K436" s="36">
        <f t="shared" si="39"/>
        <v>2018</v>
      </c>
    </row>
    <row r="437" spans="1:11" ht="13">
      <c r="A437" s="39">
        <f>GewinnDaten!A437</f>
        <v>43418</v>
      </c>
      <c r="B437" s="37">
        <f t="shared" si="40"/>
        <v>4</v>
      </c>
      <c r="C437" s="49">
        <f>SUM(GewinnDaten!E437:G437)</f>
        <v>0</v>
      </c>
      <c r="D437" s="49">
        <f>SUM(GewinnDaten!H437:J437)</f>
        <v>0</v>
      </c>
      <c r="E437" s="40">
        <f t="shared" si="36"/>
        <v>0</v>
      </c>
      <c r="F437" s="58">
        <f t="shared" si="37"/>
        <v>43418</v>
      </c>
      <c r="G437" s="49">
        <f>SUM(C$7:C437)</f>
        <v>-17.3</v>
      </c>
      <c r="H437" s="49">
        <f>SUM(D$7:D437)</f>
        <v>20</v>
      </c>
      <c r="I437" s="40">
        <f t="shared" si="38"/>
        <v>2.6999999999999993</v>
      </c>
      <c r="K437" s="36">
        <f t="shared" si="39"/>
        <v>2018</v>
      </c>
    </row>
    <row r="438" spans="1:11" ht="13">
      <c r="A438" s="39">
        <f>GewinnDaten!A438</f>
        <v>43421</v>
      </c>
      <c r="B438" s="37">
        <f t="shared" si="40"/>
        <v>7</v>
      </c>
      <c r="C438" s="49">
        <f>SUM(GewinnDaten!E438:G438)</f>
        <v>0</v>
      </c>
      <c r="D438" s="49">
        <f>SUM(GewinnDaten!H438:J438)</f>
        <v>0</v>
      </c>
      <c r="E438" s="40">
        <f t="shared" si="36"/>
        <v>0</v>
      </c>
      <c r="F438" s="58">
        <f t="shared" si="37"/>
        <v>43421</v>
      </c>
      <c r="G438" s="49">
        <f>SUM(C$7:C438)</f>
        <v>-17.3</v>
      </c>
      <c r="H438" s="49">
        <f>SUM(D$7:D438)</f>
        <v>20</v>
      </c>
      <c r="I438" s="40">
        <f t="shared" si="38"/>
        <v>2.6999999999999993</v>
      </c>
      <c r="K438" s="36">
        <f t="shared" si="39"/>
        <v>2018</v>
      </c>
    </row>
    <row r="439" spans="1:11" ht="13">
      <c r="A439" s="39">
        <f>GewinnDaten!A439</f>
        <v>43425</v>
      </c>
      <c r="B439" s="37">
        <f t="shared" si="40"/>
        <v>4</v>
      </c>
      <c r="C439" s="49">
        <f>SUM(GewinnDaten!E439:G439)</f>
        <v>0</v>
      </c>
      <c r="D439" s="49">
        <f>SUM(GewinnDaten!H439:J439)</f>
        <v>0</v>
      </c>
      <c r="E439" s="40">
        <f t="shared" si="36"/>
        <v>0</v>
      </c>
      <c r="F439" s="58">
        <f t="shared" si="37"/>
        <v>43425</v>
      </c>
      <c r="G439" s="49">
        <f>SUM(C$7:C439)</f>
        <v>-17.3</v>
      </c>
      <c r="H439" s="49">
        <f>SUM(D$7:D439)</f>
        <v>20</v>
      </c>
      <c r="I439" s="40">
        <f t="shared" si="38"/>
        <v>2.6999999999999993</v>
      </c>
      <c r="K439" s="36">
        <f t="shared" si="39"/>
        <v>2018</v>
      </c>
    </row>
    <row r="440" spans="1:11" ht="13">
      <c r="A440" s="39">
        <f>GewinnDaten!A440</f>
        <v>43428</v>
      </c>
      <c r="B440" s="37">
        <f t="shared" si="40"/>
        <v>7</v>
      </c>
      <c r="C440" s="49">
        <f>SUM(GewinnDaten!E440:G440)</f>
        <v>0</v>
      </c>
      <c r="D440" s="49">
        <f>SUM(GewinnDaten!H440:J440)</f>
        <v>0</v>
      </c>
      <c r="E440" s="40">
        <f t="shared" si="36"/>
        <v>0</v>
      </c>
      <c r="F440" s="58">
        <f t="shared" si="37"/>
        <v>43428</v>
      </c>
      <c r="G440" s="49">
        <f>SUM(C$7:C440)</f>
        <v>-17.3</v>
      </c>
      <c r="H440" s="49">
        <f>SUM(D$7:D440)</f>
        <v>20</v>
      </c>
      <c r="I440" s="40">
        <f t="shared" si="38"/>
        <v>2.6999999999999993</v>
      </c>
      <c r="K440" s="36">
        <f t="shared" si="39"/>
        <v>2018</v>
      </c>
    </row>
    <row r="441" spans="1:11" ht="13">
      <c r="A441" s="39">
        <f>GewinnDaten!A441</f>
        <v>43432</v>
      </c>
      <c r="B441" s="37">
        <f t="shared" si="40"/>
        <v>4</v>
      </c>
      <c r="C441" s="49">
        <f>SUM(GewinnDaten!E441:G441)</f>
        <v>0</v>
      </c>
      <c r="D441" s="49">
        <f>SUM(GewinnDaten!H441:J441)</f>
        <v>0</v>
      </c>
      <c r="E441" s="40">
        <f t="shared" si="36"/>
        <v>0</v>
      </c>
      <c r="F441" s="58">
        <f t="shared" si="37"/>
        <v>43432</v>
      </c>
      <c r="G441" s="49">
        <f>SUM(C$7:C441)</f>
        <v>-17.3</v>
      </c>
      <c r="H441" s="49">
        <f>SUM(D$7:D441)</f>
        <v>20</v>
      </c>
      <c r="I441" s="40">
        <f t="shared" si="38"/>
        <v>2.6999999999999993</v>
      </c>
      <c r="K441" s="36">
        <f t="shared" si="39"/>
        <v>2018</v>
      </c>
    </row>
    <row r="442" spans="1:11" ht="13">
      <c r="A442" s="39">
        <f>GewinnDaten!A442</f>
        <v>43435</v>
      </c>
      <c r="B442" s="37">
        <f t="shared" si="40"/>
        <v>7</v>
      </c>
      <c r="C442" s="49">
        <f>SUM(GewinnDaten!E442:G442)</f>
        <v>0</v>
      </c>
      <c r="D442" s="49">
        <f>SUM(GewinnDaten!H442:J442)</f>
        <v>0</v>
      </c>
      <c r="E442" s="40">
        <f t="shared" si="36"/>
        <v>0</v>
      </c>
      <c r="F442" s="58">
        <f t="shared" si="37"/>
        <v>43435</v>
      </c>
      <c r="G442" s="49">
        <f>SUM(C$7:C442)</f>
        <v>-17.3</v>
      </c>
      <c r="H442" s="49">
        <f>SUM(D$7:D442)</f>
        <v>20</v>
      </c>
      <c r="I442" s="40">
        <f t="shared" si="38"/>
        <v>2.6999999999999993</v>
      </c>
      <c r="K442" s="36">
        <f t="shared" si="39"/>
        <v>2018</v>
      </c>
    </row>
    <row r="443" spans="1:11" ht="13">
      <c r="A443" s="39">
        <f>GewinnDaten!A443</f>
        <v>43439</v>
      </c>
      <c r="B443" s="37">
        <f t="shared" si="40"/>
        <v>4</v>
      </c>
      <c r="C443" s="49">
        <f>SUM(GewinnDaten!E443:G443)</f>
        <v>0</v>
      </c>
      <c r="D443" s="49">
        <f>SUM(GewinnDaten!H443:J443)</f>
        <v>0</v>
      </c>
      <c r="E443" s="40">
        <f t="shared" si="36"/>
        <v>0</v>
      </c>
      <c r="F443" s="58">
        <f t="shared" si="37"/>
        <v>43439</v>
      </c>
      <c r="G443" s="49">
        <f>SUM(C$7:C443)</f>
        <v>-17.3</v>
      </c>
      <c r="H443" s="49">
        <f>SUM(D$7:D443)</f>
        <v>20</v>
      </c>
      <c r="I443" s="40">
        <f t="shared" si="38"/>
        <v>2.6999999999999993</v>
      </c>
      <c r="K443" s="36">
        <f t="shared" si="39"/>
        <v>2018</v>
      </c>
    </row>
    <row r="444" spans="1:11" ht="13">
      <c r="A444" s="39">
        <f>GewinnDaten!A444</f>
        <v>43442</v>
      </c>
      <c r="B444" s="37">
        <f t="shared" si="40"/>
        <v>7</v>
      </c>
      <c r="C444" s="49">
        <f>SUM(GewinnDaten!E444:G444)</f>
        <v>0</v>
      </c>
      <c r="D444" s="49">
        <f>SUM(GewinnDaten!H444:J444)</f>
        <v>0</v>
      </c>
      <c r="E444" s="40">
        <f t="shared" si="36"/>
        <v>0</v>
      </c>
      <c r="F444" s="58">
        <f t="shared" si="37"/>
        <v>43442</v>
      </c>
      <c r="G444" s="49">
        <f>SUM(C$7:C444)</f>
        <v>-17.3</v>
      </c>
      <c r="H444" s="49">
        <f>SUM(D$7:D444)</f>
        <v>20</v>
      </c>
      <c r="I444" s="40">
        <f t="shared" si="38"/>
        <v>2.6999999999999993</v>
      </c>
      <c r="K444" s="36">
        <f t="shared" si="39"/>
        <v>2018</v>
      </c>
    </row>
    <row r="445" spans="1:11" ht="13">
      <c r="A445" s="39">
        <f>GewinnDaten!A445</f>
        <v>43446</v>
      </c>
      <c r="B445" s="37">
        <f t="shared" si="40"/>
        <v>4</v>
      </c>
      <c r="C445" s="49">
        <f>SUM(GewinnDaten!E445:G445)</f>
        <v>0</v>
      </c>
      <c r="D445" s="49">
        <f>SUM(GewinnDaten!H445:J445)</f>
        <v>0</v>
      </c>
      <c r="E445" s="40">
        <f t="shared" si="36"/>
        <v>0</v>
      </c>
      <c r="F445" s="58">
        <f t="shared" si="37"/>
        <v>43446</v>
      </c>
      <c r="G445" s="49">
        <f>SUM(C$7:C445)</f>
        <v>-17.3</v>
      </c>
      <c r="H445" s="49">
        <f>SUM(D$7:D445)</f>
        <v>20</v>
      </c>
      <c r="I445" s="40">
        <f t="shared" si="38"/>
        <v>2.6999999999999993</v>
      </c>
      <c r="K445" s="36">
        <f t="shared" si="39"/>
        <v>2018</v>
      </c>
    </row>
    <row r="446" spans="1:11" ht="13">
      <c r="A446" s="39">
        <f>GewinnDaten!A446</f>
        <v>43449</v>
      </c>
      <c r="B446" s="37">
        <f t="shared" si="40"/>
        <v>7</v>
      </c>
      <c r="C446" s="49">
        <f>SUM(GewinnDaten!E446:G446)</f>
        <v>0</v>
      </c>
      <c r="D446" s="49">
        <f>SUM(GewinnDaten!H446:J446)</f>
        <v>0</v>
      </c>
      <c r="E446" s="40">
        <f t="shared" si="36"/>
        <v>0</v>
      </c>
      <c r="F446" s="58">
        <f t="shared" si="37"/>
        <v>43449</v>
      </c>
      <c r="G446" s="49">
        <f>SUM(C$7:C446)</f>
        <v>-17.3</v>
      </c>
      <c r="H446" s="49">
        <f>SUM(D$7:D446)</f>
        <v>20</v>
      </c>
      <c r="I446" s="40">
        <f t="shared" si="38"/>
        <v>2.6999999999999993</v>
      </c>
      <c r="K446" s="36">
        <f t="shared" si="39"/>
        <v>2018</v>
      </c>
    </row>
    <row r="447" spans="1:11" ht="13">
      <c r="A447" s="39">
        <f>GewinnDaten!A447</f>
        <v>43453</v>
      </c>
      <c r="B447" s="37">
        <f t="shared" si="40"/>
        <v>4</v>
      </c>
      <c r="C447" s="49">
        <f>SUM(GewinnDaten!E447:G447)</f>
        <v>0</v>
      </c>
      <c r="D447" s="49">
        <f>SUM(GewinnDaten!H447:J447)</f>
        <v>0</v>
      </c>
      <c r="E447" s="40">
        <f t="shared" si="36"/>
        <v>0</v>
      </c>
      <c r="F447" s="58">
        <f t="shared" si="37"/>
        <v>43453</v>
      </c>
      <c r="G447" s="49">
        <f>SUM(C$7:C447)</f>
        <v>-17.3</v>
      </c>
      <c r="H447" s="49">
        <f>SUM(D$7:D447)</f>
        <v>20</v>
      </c>
      <c r="I447" s="40">
        <f t="shared" si="38"/>
        <v>2.6999999999999993</v>
      </c>
      <c r="K447" s="36">
        <f t="shared" si="39"/>
        <v>2018</v>
      </c>
    </row>
    <row r="448" spans="1:11" ht="13">
      <c r="A448" s="39">
        <f>GewinnDaten!A448</f>
        <v>43456</v>
      </c>
      <c r="B448" s="37">
        <f t="shared" si="40"/>
        <v>7</v>
      </c>
      <c r="C448" s="49">
        <f>SUM(GewinnDaten!E448:G448)</f>
        <v>0</v>
      </c>
      <c r="D448" s="49">
        <f>SUM(GewinnDaten!H448:J448)</f>
        <v>0</v>
      </c>
      <c r="E448" s="40">
        <f t="shared" si="36"/>
        <v>0</v>
      </c>
      <c r="F448" s="58">
        <f t="shared" si="37"/>
        <v>43456</v>
      </c>
      <c r="G448" s="49">
        <f>SUM(C$7:C448)</f>
        <v>-17.3</v>
      </c>
      <c r="H448" s="49">
        <f>SUM(D$7:D448)</f>
        <v>20</v>
      </c>
      <c r="I448" s="40">
        <f t="shared" si="38"/>
        <v>2.6999999999999993</v>
      </c>
      <c r="K448" s="36">
        <f t="shared" si="39"/>
        <v>2018</v>
      </c>
    </row>
    <row r="449" spans="1:11" ht="13">
      <c r="A449" s="39">
        <f>GewinnDaten!A449</f>
        <v>43460</v>
      </c>
      <c r="B449" s="37">
        <f t="shared" si="40"/>
        <v>4</v>
      </c>
      <c r="C449" s="49">
        <f>SUM(GewinnDaten!E449:G449)</f>
        <v>0</v>
      </c>
      <c r="D449" s="49">
        <f>SUM(GewinnDaten!H449:J449)</f>
        <v>0</v>
      </c>
      <c r="E449" s="40">
        <f t="shared" si="36"/>
        <v>0</v>
      </c>
      <c r="F449" s="58">
        <f t="shared" si="37"/>
        <v>43460</v>
      </c>
      <c r="G449" s="49">
        <f>SUM(C$7:C449)</f>
        <v>-17.3</v>
      </c>
      <c r="H449" s="49">
        <f>SUM(D$7:D449)</f>
        <v>20</v>
      </c>
      <c r="I449" s="40">
        <f t="shared" si="38"/>
        <v>2.6999999999999993</v>
      </c>
      <c r="K449" s="36">
        <f t="shared" si="39"/>
        <v>2018</v>
      </c>
    </row>
    <row r="450" spans="1:11" ht="13">
      <c r="A450" s="39">
        <f>GewinnDaten!A450</f>
        <v>43463</v>
      </c>
      <c r="B450" s="37">
        <f t="shared" si="40"/>
        <v>7</v>
      </c>
      <c r="C450" s="49">
        <f>SUM(GewinnDaten!E450:G450)</f>
        <v>0</v>
      </c>
      <c r="D450" s="49">
        <f>SUM(GewinnDaten!H450:J450)</f>
        <v>0</v>
      </c>
      <c r="E450" s="40">
        <f t="shared" si="36"/>
        <v>0</v>
      </c>
      <c r="F450" s="58">
        <f t="shared" si="37"/>
        <v>43463</v>
      </c>
      <c r="G450" s="49">
        <f>SUM(C$7:C450)</f>
        <v>-17.3</v>
      </c>
      <c r="H450" s="49">
        <f>SUM(D$7:D450)</f>
        <v>20</v>
      </c>
      <c r="I450" s="40">
        <f t="shared" si="38"/>
        <v>2.6999999999999993</v>
      </c>
      <c r="K450" s="36">
        <f t="shared" si="39"/>
        <v>2018</v>
      </c>
    </row>
    <row r="451" spans="1:11" ht="13">
      <c r="A451" s="39">
        <f>GewinnDaten!A451</f>
        <v>43467</v>
      </c>
      <c r="B451" s="37">
        <f t="shared" si="40"/>
        <v>4</v>
      </c>
      <c r="C451" s="49">
        <f>SUM(GewinnDaten!E451:G451)</f>
        <v>0</v>
      </c>
      <c r="D451" s="49">
        <f>SUM(GewinnDaten!H451:J451)</f>
        <v>0</v>
      </c>
      <c r="E451" s="40">
        <f t="shared" si="36"/>
        <v>0</v>
      </c>
      <c r="F451" s="58">
        <f t="shared" si="37"/>
        <v>43467</v>
      </c>
      <c r="G451" s="49">
        <f>SUM(C$7:C451)</f>
        <v>-17.3</v>
      </c>
      <c r="H451" s="49">
        <f>SUM(D$7:D451)</f>
        <v>20</v>
      </c>
      <c r="I451" s="40">
        <f t="shared" si="38"/>
        <v>2.6999999999999993</v>
      </c>
      <c r="K451" s="36">
        <f t="shared" si="39"/>
        <v>2019</v>
      </c>
    </row>
    <row r="452" spans="1:11" ht="13">
      <c r="A452" s="39">
        <f>GewinnDaten!A452</f>
        <v>43470</v>
      </c>
      <c r="B452" s="37">
        <f t="shared" si="40"/>
        <v>7</v>
      </c>
      <c r="C452" s="49">
        <f>SUM(GewinnDaten!E452:G452)</f>
        <v>0</v>
      </c>
      <c r="D452" s="49">
        <f>SUM(GewinnDaten!H452:J452)</f>
        <v>0</v>
      </c>
      <c r="E452" s="40">
        <f t="shared" si="36"/>
        <v>0</v>
      </c>
      <c r="F452" s="58">
        <f t="shared" si="37"/>
        <v>43470</v>
      </c>
      <c r="G452" s="49">
        <f>SUM(C$7:C452)</f>
        <v>-17.3</v>
      </c>
      <c r="H452" s="49">
        <f>SUM(D$7:D452)</f>
        <v>20</v>
      </c>
      <c r="I452" s="40">
        <f t="shared" si="38"/>
        <v>2.6999999999999993</v>
      </c>
      <c r="K452" s="36">
        <f t="shared" si="39"/>
        <v>2019</v>
      </c>
    </row>
    <row r="453" spans="1:11" ht="13">
      <c r="A453" s="39">
        <f>GewinnDaten!A453</f>
        <v>43474</v>
      </c>
      <c r="B453" s="37">
        <f t="shared" si="40"/>
        <v>4</v>
      </c>
      <c r="C453" s="49">
        <f>SUM(GewinnDaten!E453:G453)</f>
        <v>0</v>
      </c>
      <c r="D453" s="49">
        <f>SUM(GewinnDaten!H453:J453)</f>
        <v>0</v>
      </c>
      <c r="E453" s="40">
        <f t="shared" si="36"/>
        <v>0</v>
      </c>
      <c r="F453" s="58">
        <f t="shared" si="37"/>
        <v>43474</v>
      </c>
      <c r="G453" s="49">
        <f>SUM(C$7:C453)</f>
        <v>-17.3</v>
      </c>
      <c r="H453" s="49">
        <f>SUM(D$7:D453)</f>
        <v>20</v>
      </c>
      <c r="I453" s="40">
        <f t="shared" si="38"/>
        <v>2.6999999999999993</v>
      </c>
      <c r="K453" s="36">
        <f t="shared" si="39"/>
        <v>2019</v>
      </c>
    </row>
    <row r="454" spans="1:11" ht="13">
      <c r="A454" s="39">
        <f>GewinnDaten!A454</f>
        <v>43477</v>
      </c>
      <c r="B454" s="37">
        <f t="shared" si="40"/>
        <v>7</v>
      </c>
      <c r="C454" s="49">
        <f>SUM(GewinnDaten!E454:G454)</f>
        <v>0</v>
      </c>
      <c r="D454" s="49">
        <f>SUM(GewinnDaten!H454:J454)</f>
        <v>0</v>
      </c>
      <c r="E454" s="40">
        <f t="shared" si="36"/>
        <v>0</v>
      </c>
      <c r="F454" s="58">
        <f t="shared" si="37"/>
        <v>43477</v>
      </c>
      <c r="G454" s="49">
        <f>SUM(C$7:C454)</f>
        <v>-17.3</v>
      </c>
      <c r="H454" s="49">
        <f>SUM(D$7:D454)</f>
        <v>20</v>
      </c>
      <c r="I454" s="40">
        <f t="shared" si="38"/>
        <v>2.6999999999999993</v>
      </c>
      <c r="K454" s="36">
        <f t="shared" si="39"/>
        <v>2019</v>
      </c>
    </row>
    <row r="455" spans="1:11" ht="13">
      <c r="A455" s="39">
        <f>GewinnDaten!A455</f>
        <v>43481</v>
      </c>
      <c r="B455" s="37">
        <f t="shared" si="40"/>
        <v>4</v>
      </c>
      <c r="C455" s="49">
        <f>SUM(GewinnDaten!E455:G455)</f>
        <v>0</v>
      </c>
      <c r="D455" s="49">
        <f>SUM(GewinnDaten!H455:J455)</f>
        <v>0</v>
      </c>
      <c r="E455" s="40">
        <f t="shared" si="36"/>
        <v>0</v>
      </c>
      <c r="F455" s="58">
        <f t="shared" si="37"/>
        <v>43481</v>
      </c>
      <c r="G455" s="49">
        <f>SUM(C$7:C455)</f>
        <v>-17.3</v>
      </c>
      <c r="H455" s="49">
        <f>SUM(D$7:D455)</f>
        <v>20</v>
      </c>
      <c r="I455" s="40">
        <f t="shared" si="38"/>
        <v>2.6999999999999993</v>
      </c>
      <c r="K455" s="36">
        <f t="shared" si="39"/>
        <v>2019</v>
      </c>
    </row>
    <row r="456" spans="1:11" ht="13">
      <c r="A456" s="39">
        <f>GewinnDaten!A456</f>
        <v>43484</v>
      </c>
      <c r="B456" s="37">
        <f t="shared" si="40"/>
        <v>7</v>
      </c>
      <c r="C456" s="49">
        <f>SUM(GewinnDaten!E456:G456)</f>
        <v>0</v>
      </c>
      <c r="D456" s="49">
        <f>SUM(GewinnDaten!H456:J456)</f>
        <v>0</v>
      </c>
      <c r="E456" s="40">
        <f t="shared" ref="E456:E502" si="41">SUM(C456:D456)</f>
        <v>0</v>
      </c>
      <c r="F456" s="58">
        <f t="shared" ref="F456:F519" si="42">A456</f>
        <v>43484</v>
      </c>
      <c r="G456" s="49">
        <f>SUM(C$7:C456)</f>
        <v>-17.3</v>
      </c>
      <c r="H456" s="49">
        <f>SUM(D$7:D456)</f>
        <v>20</v>
      </c>
      <c r="I456" s="40">
        <f t="shared" ref="I456:I502" si="43">SUM(G456:H456)</f>
        <v>2.6999999999999993</v>
      </c>
      <c r="K456" s="36">
        <f t="shared" ref="K456:K502" si="44">YEAR(A456)</f>
        <v>2019</v>
      </c>
    </row>
    <row r="457" spans="1:11" ht="13">
      <c r="A457" s="39">
        <f>GewinnDaten!A457</f>
        <v>43488</v>
      </c>
      <c r="B457" s="37">
        <f t="shared" si="40"/>
        <v>4</v>
      </c>
      <c r="C457" s="49">
        <f>SUM(GewinnDaten!E457:G457)</f>
        <v>0</v>
      </c>
      <c r="D457" s="49">
        <f>SUM(GewinnDaten!H457:J457)</f>
        <v>0</v>
      </c>
      <c r="E457" s="40">
        <f t="shared" si="41"/>
        <v>0</v>
      </c>
      <c r="F457" s="58">
        <f t="shared" si="42"/>
        <v>43488</v>
      </c>
      <c r="G457" s="49">
        <f>SUM(C$7:C457)</f>
        <v>-17.3</v>
      </c>
      <c r="H457" s="49">
        <f>SUM(D$7:D457)</f>
        <v>20</v>
      </c>
      <c r="I457" s="40">
        <f t="shared" si="43"/>
        <v>2.6999999999999993</v>
      </c>
      <c r="K457" s="36">
        <f t="shared" si="44"/>
        <v>2019</v>
      </c>
    </row>
    <row r="458" spans="1:11" ht="13">
      <c r="A458" s="39">
        <f>GewinnDaten!A458</f>
        <v>43491</v>
      </c>
      <c r="B458" s="37">
        <f t="shared" si="40"/>
        <v>7</v>
      </c>
      <c r="C458" s="49">
        <f>SUM(GewinnDaten!E458:G458)</f>
        <v>0</v>
      </c>
      <c r="D458" s="49">
        <f>SUM(GewinnDaten!H458:J458)</f>
        <v>0</v>
      </c>
      <c r="E458" s="40">
        <f t="shared" si="41"/>
        <v>0</v>
      </c>
      <c r="F458" s="58">
        <f t="shared" si="42"/>
        <v>43491</v>
      </c>
      <c r="G458" s="49">
        <f>SUM(C$7:C458)</f>
        <v>-17.3</v>
      </c>
      <c r="H458" s="49">
        <f>SUM(D$7:D458)</f>
        <v>20</v>
      </c>
      <c r="I458" s="40">
        <f t="shared" si="43"/>
        <v>2.6999999999999993</v>
      </c>
      <c r="K458" s="36">
        <f t="shared" si="44"/>
        <v>2019</v>
      </c>
    </row>
    <row r="459" spans="1:11" ht="13">
      <c r="A459" s="39">
        <f>GewinnDaten!A459</f>
        <v>43495</v>
      </c>
      <c r="B459" s="37">
        <f t="shared" si="40"/>
        <v>4</v>
      </c>
      <c r="C459" s="49">
        <f>SUM(GewinnDaten!E459:G459)</f>
        <v>0</v>
      </c>
      <c r="D459" s="49">
        <f>SUM(GewinnDaten!H459:J459)</f>
        <v>0</v>
      </c>
      <c r="E459" s="40">
        <f t="shared" si="41"/>
        <v>0</v>
      </c>
      <c r="F459" s="58">
        <f t="shared" si="42"/>
        <v>43495</v>
      </c>
      <c r="G459" s="49">
        <f>SUM(C$7:C459)</f>
        <v>-17.3</v>
      </c>
      <c r="H459" s="49">
        <f>SUM(D$7:D459)</f>
        <v>20</v>
      </c>
      <c r="I459" s="40">
        <f t="shared" si="43"/>
        <v>2.6999999999999993</v>
      </c>
      <c r="K459" s="36">
        <f t="shared" si="44"/>
        <v>2019</v>
      </c>
    </row>
    <row r="460" spans="1:11" ht="13">
      <c r="A460" s="39">
        <f>GewinnDaten!A460</f>
        <v>43498</v>
      </c>
      <c r="B460" s="37">
        <f t="shared" si="40"/>
        <v>7</v>
      </c>
      <c r="C460" s="49">
        <f>SUM(GewinnDaten!E460:G460)</f>
        <v>0</v>
      </c>
      <c r="D460" s="49">
        <f>SUM(GewinnDaten!H460:J460)</f>
        <v>0</v>
      </c>
      <c r="E460" s="40">
        <f t="shared" si="41"/>
        <v>0</v>
      </c>
      <c r="F460" s="58">
        <f t="shared" si="42"/>
        <v>43498</v>
      </c>
      <c r="G460" s="49">
        <f>SUM(C$7:C460)</f>
        <v>-17.3</v>
      </c>
      <c r="H460" s="49">
        <f>SUM(D$7:D460)</f>
        <v>20</v>
      </c>
      <c r="I460" s="40">
        <f t="shared" si="43"/>
        <v>2.6999999999999993</v>
      </c>
      <c r="K460" s="36">
        <f t="shared" si="44"/>
        <v>2019</v>
      </c>
    </row>
    <row r="461" spans="1:11" ht="13">
      <c r="A461" s="39">
        <f>GewinnDaten!A461</f>
        <v>43502</v>
      </c>
      <c r="B461" s="37">
        <f t="shared" si="40"/>
        <v>4</v>
      </c>
      <c r="C461" s="49">
        <f>SUM(GewinnDaten!E461:G461)</f>
        <v>0</v>
      </c>
      <c r="D461" s="49">
        <f>SUM(GewinnDaten!H461:J461)</f>
        <v>0</v>
      </c>
      <c r="E461" s="40">
        <f t="shared" si="41"/>
        <v>0</v>
      </c>
      <c r="F461" s="58">
        <f t="shared" si="42"/>
        <v>43502</v>
      </c>
      <c r="G461" s="49">
        <f>SUM(C$7:C461)</f>
        <v>-17.3</v>
      </c>
      <c r="H461" s="49">
        <f>SUM(D$7:D461)</f>
        <v>20</v>
      </c>
      <c r="I461" s="40">
        <f t="shared" si="43"/>
        <v>2.6999999999999993</v>
      </c>
      <c r="K461" s="36">
        <f t="shared" si="44"/>
        <v>2019</v>
      </c>
    </row>
    <row r="462" spans="1:11" ht="13">
      <c r="A462" s="39">
        <f>GewinnDaten!A462</f>
        <v>43505</v>
      </c>
      <c r="B462" s="37">
        <f t="shared" si="40"/>
        <v>7</v>
      </c>
      <c r="C462" s="49">
        <f>SUM(GewinnDaten!E462:G462)</f>
        <v>0</v>
      </c>
      <c r="D462" s="49">
        <f>SUM(GewinnDaten!H462:J462)</f>
        <v>0</v>
      </c>
      <c r="E462" s="40">
        <f t="shared" si="41"/>
        <v>0</v>
      </c>
      <c r="F462" s="58">
        <f t="shared" si="42"/>
        <v>43505</v>
      </c>
      <c r="G462" s="49">
        <f>SUM(C$7:C462)</f>
        <v>-17.3</v>
      </c>
      <c r="H462" s="49">
        <f>SUM(D$7:D462)</f>
        <v>20</v>
      </c>
      <c r="I462" s="40">
        <f t="shared" si="43"/>
        <v>2.6999999999999993</v>
      </c>
      <c r="K462" s="36">
        <f t="shared" si="44"/>
        <v>2019</v>
      </c>
    </row>
    <row r="463" spans="1:11" ht="13">
      <c r="A463" s="39">
        <f>GewinnDaten!A463</f>
        <v>43509</v>
      </c>
      <c r="B463" s="37">
        <f t="shared" si="40"/>
        <v>4</v>
      </c>
      <c r="C463" s="49">
        <f>SUM(GewinnDaten!E463:G463)</f>
        <v>0</v>
      </c>
      <c r="D463" s="49">
        <f>SUM(GewinnDaten!H463:J463)</f>
        <v>0</v>
      </c>
      <c r="E463" s="40">
        <f t="shared" si="41"/>
        <v>0</v>
      </c>
      <c r="F463" s="58">
        <f t="shared" si="42"/>
        <v>43509</v>
      </c>
      <c r="G463" s="49">
        <f>SUM(C$7:C463)</f>
        <v>-17.3</v>
      </c>
      <c r="H463" s="49">
        <f>SUM(D$7:D463)</f>
        <v>20</v>
      </c>
      <c r="I463" s="40">
        <f t="shared" si="43"/>
        <v>2.6999999999999993</v>
      </c>
      <c r="K463" s="36">
        <f t="shared" si="44"/>
        <v>2019</v>
      </c>
    </row>
    <row r="464" spans="1:11" ht="13">
      <c r="A464" s="39">
        <f>GewinnDaten!A464</f>
        <v>43512</v>
      </c>
      <c r="B464" s="37">
        <f t="shared" si="40"/>
        <v>7</v>
      </c>
      <c r="C464" s="49">
        <f>SUM(GewinnDaten!E464:G464)</f>
        <v>0</v>
      </c>
      <c r="D464" s="49">
        <f>SUM(GewinnDaten!H464:J464)</f>
        <v>0</v>
      </c>
      <c r="E464" s="40">
        <f t="shared" si="41"/>
        <v>0</v>
      </c>
      <c r="F464" s="58">
        <f t="shared" si="42"/>
        <v>43512</v>
      </c>
      <c r="G464" s="49">
        <f>SUM(C$7:C464)</f>
        <v>-17.3</v>
      </c>
      <c r="H464" s="49">
        <f>SUM(D$7:D464)</f>
        <v>20</v>
      </c>
      <c r="I464" s="40">
        <f t="shared" si="43"/>
        <v>2.6999999999999993</v>
      </c>
      <c r="K464" s="36">
        <f t="shared" si="44"/>
        <v>2019</v>
      </c>
    </row>
    <row r="465" spans="1:11" ht="13">
      <c r="A465" s="39">
        <f>GewinnDaten!A465</f>
        <v>43516</v>
      </c>
      <c r="B465" s="37">
        <f t="shared" si="40"/>
        <v>4</v>
      </c>
      <c r="C465" s="49">
        <f>SUM(GewinnDaten!E465:G465)</f>
        <v>0</v>
      </c>
      <c r="D465" s="49">
        <f>SUM(GewinnDaten!H465:J465)</f>
        <v>0</v>
      </c>
      <c r="E465" s="40">
        <f t="shared" si="41"/>
        <v>0</v>
      </c>
      <c r="F465" s="58">
        <f t="shared" si="42"/>
        <v>43516</v>
      </c>
      <c r="G465" s="49">
        <f>SUM(C$7:C465)</f>
        <v>-17.3</v>
      </c>
      <c r="H465" s="49">
        <f>SUM(D$7:D465)</f>
        <v>20</v>
      </c>
      <c r="I465" s="40">
        <f t="shared" si="43"/>
        <v>2.6999999999999993</v>
      </c>
      <c r="K465" s="36">
        <f t="shared" si="44"/>
        <v>2019</v>
      </c>
    </row>
    <row r="466" spans="1:11" ht="13">
      <c r="A466" s="39">
        <f>GewinnDaten!A466</f>
        <v>43519</v>
      </c>
      <c r="B466" s="37">
        <f t="shared" si="40"/>
        <v>7</v>
      </c>
      <c r="C466" s="49">
        <f>SUM(GewinnDaten!E466:G466)</f>
        <v>0</v>
      </c>
      <c r="D466" s="49">
        <f>SUM(GewinnDaten!H466:J466)</f>
        <v>0</v>
      </c>
      <c r="E466" s="40">
        <f t="shared" si="41"/>
        <v>0</v>
      </c>
      <c r="F466" s="58">
        <f t="shared" si="42"/>
        <v>43519</v>
      </c>
      <c r="G466" s="49">
        <f>SUM(C$7:C466)</f>
        <v>-17.3</v>
      </c>
      <c r="H466" s="49">
        <f>SUM(D$7:D466)</f>
        <v>20</v>
      </c>
      <c r="I466" s="40">
        <f t="shared" si="43"/>
        <v>2.6999999999999993</v>
      </c>
      <c r="K466" s="36">
        <f t="shared" si="44"/>
        <v>2019</v>
      </c>
    </row>
    <row r="467" spans="1:11" ht="13">
      <c r="A467" s="39">
        <f>GewinnDaten!A467</f>
        <v>43523</v>
      </c>
      <c r="B467" s="37">
        <f t="shared" si="40"/>
        <v>4</v>
      </c>
      <c r="C467" s="49">
        <f>SUM(GewinnDaten!E467:G467)</f>
        <v>0</v>
      </c>
      <c r="D467" s="49">
        <f>SUM(GewinnDaten!H467:J467)</f>
        <v>0</v>
      </c>
      <c r="E467" s="40">
        <f t="shared" si="41"/>
        <v>0</v>
      </c>
      <c r="F467" s="58">
        <f t="shared" si="42"/>
        <v>43523</v>
      </c>
      <c r="G467" s="49">
        <f>SUM(C$7:C467)</f>
        <v>-17.3</v>
      </c>
      <c r="H467" s="49">
        <f>SUM(D$7:D467)</f>
        <v>20</v>
      </c>
      <c r="I467" s="40">
        <f t="shared" si="43"/>
        <v>2.6999999999999993</v>
      </c>
      <c r="K467" s="36">
        <f t="shared" si="44"/>
        <v>2019</v>
      </c>
    </row>
    <row r="468" spans="1:11" ht="13">
      <c r="A468" s="39">
        <f>GewinnDaten!A468</f>
        <v>43526</v>
      </c>
      <c r="B468" s="37">
        <f t="shared" si="40"/>
        <v>7</v>
      </c>
      <c r="C468" s="49">
        <f>SUM(GewinnDaten!E468:G468)</f>
        <v>0</v>
      </c>
      <c r="D468" s="49">
        <f>SUM(GewinnDaten!H468:J468)</f>
        <v>0</v>
      </c>
      <c r="E468" s="40">
        <f t="shared" si="41"/>
        <v>0</v>
      </c>
      <c r="F468" s="58">
        <f t="shared" si="42"/>
        <v>43526</v>
      </c>
      <c r="G468" s="49">
        <f>SUM(C$7:C468)</f>
        <v>-17.3</v>
      </c>
      <c r="H468" s="49">
        <f>SUM(D$7:D468)</f>
        <v>20</v>
      </c>
      <c r="I468" s="40">
        <f t="shared" si="43"/>
        <v>2.6999999999999993</v>
      </c>
      <c r="K468" s="36">
        <f t="shared" si="44"/>
        <v>2019</v>
      </c>
    </row>
    <row r="469" spans="1:11" ht="13">
      <c r="A469" s="39">
        <f>GewinnDaten!A469</f>
        <v>43530</v>
      </c>
      <c r="B469" s="37">
        <f t="shared" si="40"/>
        <v>4</v>
      </c>
      <c r="C469" s="49">
        <f>SUM(GewinnDaten!E469:G469)</f>
        <v>0</v>
      </c>
      <c r="D469" s="49">
        <f>SUM(GewinnDaten!H469:J469)</f>
        <v>0</v>
      </c>
      <c r="E469" s="40">
        <f t="shared" si="41"/>
        <v>0</v>
      </c>
      <c r="F469" s="58">
        <f t="shared" si="42"/>
        <v>43530</v>
      </c>
      <c r="G469" s="49">
        <f>SUM(C$7:C469)</f>
        <v>-17.3</v>
      </c>
      <c r="H469" s="49">
        <f>SUM(D$7:D469)</f>
        <v>20</v>
      </c>
      <c r="I469" s="40">
        <f t="shared" si="43"/>
        <v>2.6999999999999993</v>
      </c>
      <c r="K469" s="36">
        <f t="shared" si="44"/>
        <v>2019</v>
      </c>
    </row>
    <row r="470" spans="1:11" ht="13">
      <c r="A470" s="39">
        <f>GewinnDaten!A470</f>
        <v>43533</v>
      </c>
      <c r="B470" s="37">
        <f t="shared" ref="B470:B502" si="45">WEEKDAY(A470)</f>
        <v>7</v>
      </c>
      <c r="C470" s="49">
        <f>SUM(GewinnDaten!E470:G470)</f>
        <v>0</v>
      </c>
      <c r="D470" s="49">
        <f>SUM(GewinnDaten!H470:J470)</f>
        <v>0</v>
      </c>
      <c r="E470" s="40">
        <f t="shared" si="41"/>
        <v>0</v>
      </c>
      <c r="F470" s="58">
        <f t="shared" si="42"/>
        <v>43533</v>
      </c>
      <c r="G470" s="49">
        <f>SUM(C$7:C470)</f>
        <v>-17.3</v>
      </c>
      <c r="H470" s="49">
        <f>SUM(D$7:D470)</f>
        <v>20</v>
      </c>
      <c r="I470" s="40">
        <f t="shared" si="43"/>
        <v>2.6999999999999993</v>
      </c>
      <c r="K470" s="36">
        <f t="shared" si="44"/>
        <v>2019</v>
      </c>
    </row>
    <row r="471" spans="1:11" ht="13">
      <c r="A471" s="39">
        <f>GewinnDaten!A471</f>
        <v>43537</v>
      </c>
      <c r="B471" s="37">
        <f t="shared" si="45"/>
        <v>4</v>
      </c>
      <c r="C471" s="49">
        <f>SUM(GewinnDaten!E471:G471)</f>
        <v>0</v>
      </c>
      <c r="D471" s="49">
        <f>SUM(GewinnDaten!H471:J471)</f>
        <v>0</v>
      </c>
      <c r="E471" s="40">
        <f t="shared" si="41"/>
        <v>0</v>
      </c>
      <c r="F471" s="58">
        <f t="shared" si="42"/>
        <v>43537</v>
      </c>
      <c r="G471" s="49">
        <f>SUM(C$7:C471)</f>
        <v>-17.3</v>
      </c>
      <c r="H471" s="49">
        <f>SUM(D$7:D471)</f>
        <v>20</v>
      </c>
      <c r="I471" s="40">
        <f t="shared" si="43"/>
        <v>2.6999999999999993</v>
      </c>
      <c r="K471" s="36">
        <f t="shared" si="44"/>
        <v>2019</v>
      </c>
    </row>
    <row r="472" spans="1:11" ht="13">
      <c r="A472" s="39">
        <f>GewinnDaten!A472</f>
        <v>43540</v>
      </c>
      <c r="B472" s="37">
        <f t="shared" si="45"/>
        <v>7</v>
      </c>
      <c r="C472" s="49">
        <f>SUM(GewinnDaten!E472:G472)</f>
        <v>0</v>
      </c>
      <c r="D472" s="49">
        <f>SUM(GewinnDaten!H472:J472)</f>
        <v>0</v>
      </c>
      <c r="E472" s="40">
        <f t="shared" si="41"/>
        <v>0</v>
      </c>
      <c r="F472" s="58">
        <f t="shared" si="42"/>
        <v>43540</v>
      </c>
      <c r="G472" s="49">
        <f>SUM(C$7:C472)</f>
        <v>-17.3</v>
      </c>
      <c r="H472" s="49">
        <f>SUM(D$7:D472)</f>
        <v>20</v>
      </c>
      <c r="I472" s="40">
        <f t="shared" si="43"/>
        <v>2.6999999999999993</v>
      </c>
      <c r="K472" s="36">
        <f t="shared" si="44"/>
        <v>2019</v>
      </c>
    </row>
    <row r="473" spans="1:11" ht="13">
      <c r="A473" s="39">
        <f>GewinnDaten!A473</f>
        <v>43544</v>
      </c>
      <c r="B473" s="37">
        <f t="shared" si="45"/>
        <v>4</v>
      </c>
      <c r="C473" s="49">
        <f>SUM(GewinnDaten!E473:G473)</f>
        <v>0</v>
      </c>
      <c r="D473" s="49">
        <f>SUM(GewinnDaten!H473:J473)</f>
        <v>0</v>
      </c>
      <c r="E473" s="40">
        <f t="shared" si="41"/>
        <v>0</v>
      </c>
      <c r="F473" s="58">
        <f t="shared" si="42"/>
        <v>43544</v>
      </c>
      <c r="G473" s="49">
        <f>SUM(C$7:C473)</f>
        <v>-17.3</v>
      </c>
      <c r="H473" s="49">
        <f>SUM(D$7:D473)</f>
        <v>20</v>
      </c>
      <c r="I473" s="40">
        <f t="shared" si="43"/>
        <v>2.6999999999999993</v>
      </c>
      <c r="K473" s="36">
        <f t="shared" si="44"/>
        <v>2019</v>
      </c>
    </row>
    <row r="474" spans="1:11" ht="13">
      <c r="A474" s="39">
        <f>GewinnDaten!A474</f>
        <v>43547</v>
      </c>
      <c r="B474" s="37">
        <f t="shared" si="45"/>
        <v>7</v>
      </c>
      <c r="C474" s="49">
        <f>SUM(GewinnDaten!E474:G474)</f>
        <v>0</v>
      </c>
      <c r="D474" s="49">
        <f>SUM(GewinnDaten!H474:J474)</f>
        <v>0</v>
      </c>
      <c r="E474" s="40">
        <f t="shared" si="41"/>
        <v>0</v>
      </c>
      <c r="F474" s="58">
        <f t="shared" si="42"/>
        <v>43547</v>
      </c>
      <c r="G474" s="49">
        <f>SUM(C$7:C474)</f>
        <v>-17.3</v>
      </c>
      <c r="H474" s="49">
        <f>SUM(D$7:D474)</f>
        <v>20</v>
      </c>
      <c r="I474" s="40">
        <f t="shared" si="43"/>
        <v>2.6999999999999993</v>
      </c>
      <c r="K474" s="36">
        <f t="shared" si="44"/>
        <v>2019</v>
      </c>
    </row>
    <row r="475" spans="1:11" ht="13">
      <c r="A475" s="39">
        <f>GewinnDaten!A475</f>
        <v>43551</v>
      </c>
      <c r="B475" s="37">
        <f t="shared" si="45"/>
        <v>4</v>
      </c>
      <c r="C475" s="49">
        <f>SUM(GewinnDaten!E475:G475)</f>
        <v>0</v>
      </c>
      <c r="D475" s="49">
        <f>SUM(GewinnDaten!H475:J475)</f>
        <v>0</v>
      </c>
      <c r="E475" s="40">
        <f t="shared" si="41"/>
        <v>0</v>
      </c>
      <c r="F475" s="58">
        <f t="shared" si="42"/>
        <v>43551</v>
      </c>
      <c r="G475" s="49">
        <f>SUM(C$7:C475)</f>
        <v>-17.3</v>
      </c>
      <c r="H475" s="49">
        <f>SUM(D$7:D475)</f>
        <v>20</v>
      </c>
      <c r="I475" s="40">
        <f t="shared" si="43"/>
        <v>2.6999999999999993</v>
      </c>
      <c r="K475" s="36">
        <f t="shared" si="44"/>
        <v>2019</v>
      </c>
    </row>
    <row r="476" spans="1:11" ht="13">
      <c r="A476" s="39">
        <f>GewinnDaten!A476</f>
        <v>43554</v>
      </c>
      <c r="B476" s="37">
        <f t="shared" si="45"/>
        <v>7</v>
      </c>
      <c r="C476" s="49">
        <f>SUM(GewinnDaten!E476:G476)</f>
        <v>0</v>
      </c>
      <c r="D476" s="49">
        <f>SUM(GewinnDaten!H476:J476)</f>
        <v>0</v>
      </c>
      <c r="E476" s="40">
        <f t="shared" si="41"/>
        <v>0</v>
      </c>
      <c r="F476" s="58">
        <f t="shared" si="42"/>
        <v>43554</v>
      </c>
      <c r="G476" s="49">
        <f>SUM(C$7:C476)</f>
        <v>-17.3</v>
      </c>
      <c r="H476" s="49">
        <f>SUM(D$7:D476)</f>
        <v>20</v>
      </c>
      <c r="I476" s="40">
        <f t="shared" si="43"/>
        <v>2.6999999999999993</v>
      </c>
      <c r="K476" s="36">
        <f t="shared" si="44"/>
        <v>2019</v>
      </c>
    </row>
    <row r="477" spans="1:11" ht="13">
      <c r="A477" s="39">
        <f>GewinnDaten!A477</f>
        <v>43558</v>
      </c>
      <c r="B477" s="37">
        <f t="shared" si="45"/>
        <v>4</v>
      </c>
      <c r="C477" s="49">
        <f>SUM(GewinnDaten!E477:G477)</f>
        <v>0</v>
      </c>
      <c r="D477" s="49">
        <f>SUM(GewinnDaten!H477:J477)</f>
        <v>0</v>
      </c>
      <c r="E477" s="40">
        <f t="shared" si="41"/>
        <v>0</v>
      </c>
      <c r="F477" s="58">
        <f t="shared" si="42"/>
        <v>43558</v>
      </c>
      <c r="G477" s="49">
        <f>SUM(C$7:C477)</f>
        <v>-17.3</v>
      </c>
      <c r="H477" s="49">
        <f>SUM(D$7:D477)</f>
        <v>20</v>
      </c>
      <c r="I477" s="40">
        <f t="shared" si="43"/>
        <v>2.6999999999999993</v>
      </c>
      <c r="K477" s="36">
        <f t="shared" si="44"/>
        <v>2019</v>
      </c>
    </row>
    <row r="478" spans="1:11" ht="13">
      <c r="A478" s="39">
        <f>GewinnDaten!A478</f>
        <v>43561</v>
      </c>
      <c r="B478" s="37">
        <f t="shared" si="45"/>
        <v>7</v>
      </c>
      <c r="C478" s="49">
        <f>SUM(GewinnDaten!E478:G478)</f>
        <v>0</v>
      </c>
      <c r="D478" s="49">
        <f>SUM(GewinnDaten!H478:J478)</f>
        <v>0</v>
      </c>
      <c r="E478" s="40">
        <f t="shared" si="41"/>
        <v>0</v>
      </c>
      <c r="F478" s="58">
        <f t="shared" si="42"/>
        <v>43561</v>
      </c>
      <c r="G478" s="49">
        <f>SUM(C$7:C478)</f>
        <v>-17.3</v>
      </c>
      <c r="H478" s="49">
        <f>SUM(D$7:D478)</f>
        <v>20</v>
      </c>
      <c r="I478" s="40">
        <f t="shared" si="43"/>
        <v>2.6999999999999993</v>
      </c>
      <c r="K478" s="36">
        <f t="shared" si="44"/>
        <v>2019</v>
      </c>
    </row>
    <row r="479" spans="1:11" ht="13">
      <c r="A479" s="39">
        <f>GewinnDaten!A479</f>
        <v>43565</v>
      </c>
      <c r="B479" s="37">
        <f t="shared" si="45"/>
        <v>4</v>
      </c>
      <c r="C479" s="49">
        <f>SUM(GewinnDaten!E479:G479)</f>
        <v>0</v>
      </c>
      <c r="D479" s="49">
        <f>SUM(GewinnDaten!H479:J479)</f>
        <v>0</v>
      </c>
      <c r="E479" s="40">
        <f t="shared" si="41"/>
        <v>0</v>
      </c>
      <c r="F479" s="58">
        <f t="shared" si="42"/>
        <v>43565</v>
      </c>
      <c r="G479" s="49">
        <f>SUM(C$7:C479)</f>
        <v>-17.3</v>
      </c>
      <c r="H479" s="49">
        <f>SUM(D$7:D479)</f>
        <v>20</v>
      </c>
      <c r="I479" s="40">
        <f t="shared" si="43"/>
        <v>2.6999999999999993</v>
      </c>
      <c r="K479" s="36">
        <f t="shared" si="44"/>
        <v>2019</v>
      </c>
    </row>
    <row r="480" spans="1:11" ht="13">
      <c r="A480" s="39">
        <f>GewinnDaten!A480</f>
        <v>43568</v>
      </c>
      <c r="B480" s="37">
        <f t="shared" si="45"/>
        <v>7</v>
      </c>
      <c r="C480" s="49">
        <f>SUM(GewinnDaten!E480:G480)</f>
        <v>0</v>
      </c>
      <c r="D480" s="49">
        <f>SUM(GewinnDaten!H480:J480)</f>
        <v>0</v>
      </c>
      <c r="E480" s="40">
        <f t="shared" si="41"/>
        <v>0</v>
      </c>
      <c r="F480" s="58">
        <f t="shared" si="42"/>
        <v>43568</v>
      </c>
      <c r="G480" s="49">
        <f>SUM(C$7:C480)</f>
        <v>-17.3</v>
      </c>
      <c r="H480" s="49">
        <f>SUM(D$7:D480)</f>
        <v>20</v>
      </c>
      <c r="I480" s="40">
        <f t="shared" si="43"/>
        <v>2.6999999999999993</v>
      </c>
      <c r="K480" s="36">
        <f t="shared" si="44"/>
        <v>2019</v>
      </c>
    </row>
    <row r="481" spans="1:11" ht="13">
      <c r="A481" s="39">
        <f>GewinnDaten!A481</f>
        <v>43572</v>
      </c>
      <c r="B481" s="37">
        <f t="shared" si="45"/>
        <v>4</v>
      </c>
      <c r="C481" s="49">
        <f>SUM(GewinnDaten!E481:G481)</f>
        <v>0</v>
      </c>
      <c r="D481" s="49">
        <f>SUM(GewinnDaten!H481:J481)</f>
        <v>0</v>
      </c>
      <c r="E481" s="40">
        <f t="shared" si="41"/>
        <v>0</v>
      </c>
      <c r="F481" s="58">
        <f t="shared" si="42"/>
        <v>43572</v>
      </c>
      <c r="G481" s="49">
        <f>SUM(C$7:C481)</f>
        <v>-17.3</v>
      </c>
      <c r="H481" s="49">
        <f>SUM(D$7:D481)</f>
        <v>20</v>
      </c>
      <c r="I481" s="40">
        <f t="shared" si="43"/>
        <v>2.6999999999999993</v>
      </c>
      <c r="K481" s="36">
        <f t="shared" si="44"/>
        <v>2019</v>
      </c>
    </row>
    <row r="482" spans="1:11" ht="13">
      <c r="A482" s="39">
        <f>GewinnDaten!A482</f>
        <v>43575</v>
      </c>
      <c r="B482" s="37">
        <f t="shared" si="45"/>
        <v>7</v>
      </c>
      <c r="C482" s="49">
        <f>SUM(GewinnDaten!E482:G482)</f>
        <v>0</v>
      </c>
      <c r="D482" s="49">
        <f>SUM(GewinnDaten!H482:J482)</f>
        <v>0</v>
      </c>
      <c r="E482" s="40">
        <f t="shared" si="41"/>
        <v>0</v>
      </c>
      <c r="F482" s="58">
        <f t="shared" si="42"/>
        <v>43575</v>
      </c>
      <c r="G482" s="49">
        <f>SUM(C$7:C482)</f>
        <v>-17.3</v>
      </c>
      <c r="H482" s="49">
        <f>SUM(D$7:D482)</f>
        <v>20</v>
      </c>
      <c r="I482" s="40">
        <f t="shared" si="43"/>
        <v>2.6999999999999993</v>
      </c>
      <c r="K482" s="36">
        <f t="shared" si="44"/>
        <v>2019</v>
      </c>
    </row>
    <row r="483" spans="1:11" ht="13">
      <c r="A483" s="39">
        <f>GewinnDaten!A483</f>
        <v>43579</v>
      </c>
      <c r="B483" s="37">
        <f t="shared" si="45"/>
        <v>4</v>
      </c>
      <c r="C483" s="49">
        <f>SUM(GewinnDaten!E483:G483)</f>
        <v>0</v>
      </c>
      <c r="D483" s="49">
        <f>SUM(GewinnDaten!H483:J483)</f>
        <v>0</v>
      </c>
      <c r="E483" s="40">
        <f t="shared" si="41"/>
        <v>0</v>
      </c>
      <c r="F483" s="58">
        <f t="shared" si="42"/>
        <v>43579</v>
      </c>
      <c r="G483" s="49">
        <f>SUM(C$7:C483)</f>
        <v>-17.3</v>
      </c>
      <c r="H483" s="49">
        <f>SUM(D$7:D483)</f>
        <v>20</v>
      </c>
      <c r="I483" s="40">
        <f t="shared" si="43"/>
        <v>2.6999999999999993</v>
      </c>
      <c r="K483" s="36">
        <f t="shared" si="44"/>
        <v>2019</v>
      </c>
    </row>
    <row r="484" spans="1:11" ht="13">
      <c r="A484" s="39">
        <f>GewinnDaten!A484</f>
        <v>43582</v>
      </c>
      <c r="B484" s="37">
        <f t="shared" si="45"/>
        <v>7</v>
      </c>
      <c r="C484" s="49">
        <f>SUM(GewinnDaten!E484:G484)</f>
        <v>0</v>
      </c>
      <c r="D484" s="49">
        <f>SUM(GewinnDaten!H484:J484)</f>
        <v>0</v>
      </c>
      <c r="E484" s="40">
        <f t="shared" si="41"/>
        <v>0</v>
      </c>
      <c r="F484" s="58">
        <f t="shared" si="42"/>
        <v>43582</v>
      </c>
      <c r="G484" s="49">
        <f>SUM(C$7:C484)</f>
        <v>-17.3</v>
      </c>
      <c r="H484" s="49">
        <f>SUM(D$7:D484)</f>
        <v>20</v>
      </c>
      <c r="I484" s="40">
        <f t="shared" si="43"/>
        <v>2.6999999999999993</v>
      </c>
      <c r="K484" s="36">
        <f t="shared" si="44"/>
        <v>2019</v>
      </c>
    </row>
    <row r="485" spans="1:11" ht="13">
      <c r="A485" s="39">
        <f>GewinnDaten!A485</f>
        <v>43586</v>
      </c>
      <c r="B485" s="37">
        <f t="shared" si="45"/>
        <v>4</v>
      </c>
      <c r="C485" s="49">
        <f>SUM(GewinnDaten!E485:G485)</f>
        <v>0</v>
      </c>
      <c r="D485" s="49">
        <f>SUM(GewinnDaten!H485:J485)</f>
        <v>0</v>
      </c>
      <c r="E485" s="40">
        <f t="shared" si="41"/>
        <v>0</v>
      </c>
      <c r="F485" s="58">
        <f t="shared" si="42"/>
        <v>43586</v>
      </c>
      <c r="G485" s="49">
        <f>SUM(C$7:C485)</f>
        <v>-17.3</v>
      </c>
      <c r="H485" s="49">
        <f>SUM(D$7:D485)</f>
        <v>20</v>
      </c>
      <c r="I485" s="40">
        <f t="shared" si="43"/>
        <v>2.6999999999999993</v>
      </c>
      <c r="K485" s="36">
        <f t="shared" si="44"/>
        <v>2019</v>
      </c>
    </row>
    <row r="486" spans="1:11" ht="13">
      <c r="A486" s="39">
        <f>GewinnDaten!A486</f>
        <v>43589</v>
      </c>
      <c r="B486" s="37">
        <f t="shared" si="45"/>
        <v>7</v>
      </c>
      <c r="C486" s="49">
        <f>SUM(GewinnDaten!E486:G486)</f>
        <v>0</v>
      </c>
      <c r="D486" s="49">
        <f>SUM(GewinnDaten!H486:J486)</f>
        <v>0</v>
      </c>
      <c r="E486" s="40">
        <f t="shared" si="41"/>
        <v>0</v>
      </c>
      <c r="F486" s="58">
        <f t="shared" si="42"/>
        <v>43589</v>
      </c>
      <c r="G486" s="49">
        <f>SUM(C$7:C486)</f>
        <v>-17.3</v>
      </c>
      <c r="H486" s="49">
        <f>SUM(D$7:D486)</f>
        <v>20</v>
      </c>
      <c r="I486" s="40">
        <f t="shared" si="43"/>
        <v>2.6999999999999993</v>
      </c>
      <c r="K486" s="36">
        <f t="shared" si="44"/>
        <v>2019</v>
      </c>
    </row>
    <row r="487" spans="1:11" ht="13">
      <c r="A487" s="39">
        <f>GewinnDaten!A487</f>
        <v>43593</v>
      </c>
      <c r="B487" s="37">
        <f t="shared" si="45"/>
        <v>4</v>
      </c>
      <c r="C487" s="49">
        <f>SUM(GewinnDaten!E487:G487)</f>
        <v>0</v>
      </c>
      <c r="D487" s="49">
        <f>SUM(GewinnDaten!H487:J487)</f>
        <v>0</v>
      </c>
      <c r="E487" s="40">
        <f t="shared" si="41"/>
        <v>0</v>
      </c>
      <c r="F487" s="58">
        <f t="shared" si="42"/>
        <v>43593</v>
      </c>
      <c r="G487" s="49">
        <f>SUM(C$7:C487)</f>
        <v>-17.3</v>
      </c>
      <c r="H487" s="49">
        <f>SUM(D$7:D487)</f>
        <v>20</v>
      </c>
      <c r="I487" s="40">
        <f t="shared" si="43"/>
        <v>2.6999999999999993</v>
      </c>
      <c r="K487" s="36">
        <f t="shared" si="44"/>
        <v>2019</v>
      </c>
    </row>
    <row r="488" spans="1:11" ht="13">
      <c r="A488" s="39">
        <f>GewinnDaten!A488</f>
        <v>43596</v>
      </c>
      <c r="B488" s="37">
        <f t="shared" si="45"/>
        <v>7</v>
      </c>
      <c r="C488" s="49">
        <f>SUM(GewinnDaten!E488:G488)</f>
        <v>0</v>
      </c>
      <c r="D488" s="49">
        <f>SUM(GewinnDaten!H488:J488)</f>
        <v>0</v>
      </c>
      <c r="E488" s="40">
        <f t="shared" si="41"/>
        <v>0</v>
      </c>
      <c r="F488" s="58">
        <f t="shared" si="42"/>
        <v>43596</v>
      </c>
      <c r="G488" s="49">
        <f>SUM(C$7:C488)</f>
        <v>-17.3</v>
      </c>
      <c r="H488" s="49">
        <f>SUM(D$7:D488)</f>
        <v>20</v>
      </c>
      <c r="I488" s="40">
        <f t="shared" si="43"/>
        <v>2.6999999999999993</v>
      </c>
      <c r="K488" s="36">
        <f t="shared" si="44"/>
        <v>2019</v>
      </c>
    </row>
    <row r="489" spans="1:11" ht="13">
      <c r="A489" s="39">
        <f>GewinnDaten!A489</f>
        <v>43600</v>
      </c>
      <c r="B489" s="37">
        <f t="shared" si="45"/>
        <v>4</v>
      </c>
      <c r="C489" s="49">
        <f>SUM(GewinnDaten!E489:G489)</f>
        <v>0</v>
      </c>
      <c r="D489" s="49">
        <f>SUM(GewinnDaten!H489:J489)</f>
        <v>0</v>
      </c>
      <c r="E489" s="40">
        <f t="shared" si="41"/>
        <v>0</v>
      </c>
      <c r="F489" s="58">
        <f t="shared" si="42"/>
        <v>43600</v>
      </c>
      <c r="G489" s="49">
        <f>SUM(C$7:C489)</f>
        <v>-17.3</v>
      </c>
      <c r="H489" s="49">
        <f>SUM(D$7:D489)</f>
        <v>20</v>
      </c>
      <c r="I489" s="40">
        <f t="shared" si="43"/>
        <v>2.6999999999999993</v>
      </c>
      <c r="K489" s="36">
        <f t="shared" si="44"/>
        <v>2019</v>
      </c>
    </row>
    <row r="490" spans="1:11" ht="13">
      <c r="A490" s="39">
        <f>GewinnDaten!A490</f>
        <v>43603</v>
      </c>
      <c r="B490" s="37">
        <f t="shared" si="45"/>
        <v>7</v>
      </c>
      <c r="C490" s="49">
        <f>SUM(GewinnDaten!E490:G490)</f>
        <v>0</v>
      </c>
      <c r="D490" s="49">
        <f>SUM(GewinnDaten!H490:J490)</f>
        <v>0</v>
      </c>
      <c r="E490" s="40">
        <f t="shared" si="41"/>
        <v>0</v>
      </c>
      <c r="F490" s="58">
        <f t="shared" si="42"/>
        <v>43603</v>
      </c>
      <c r="G490" s="49">
        <f>SUM(C$7:C490)</f>
        <v>-17.3</v>
      </c>
      <c r="H490" s="49">
        <f>SUM(D$7:D490)</f>
        <v>20</v>
      </c>
      <c r="I490" s="40">
        <f t="shared" si="43"/>
        <v>2.6999999999999993</v>
      </c>
      <c r="K490" s="36">
        <f t="shared" si="44"/>
        <v>2019</v>
      </c>
    </row>
    <row r="491" spans="1:11" ht="13">
      <c r="A491" s="39">
        <f>GewinnDaten!A491</f>
        <v>43607</v>
      </c>
      <c r="B491" s="37">
        <f t="shared" si="45"/>
        <v>4</v>
      </c>
      <c r="C491" s="49">
        <f>SUM(GewinnDaten!E491:G491)</f>
        <v>0</v>
      </c>
      <c r="D491" s="49">
        <f>SUM(GewinnDaten!H491:J491)</f>
        <v>0</v>
      </c>
      <c r="E491" s="40">
        <f t="shared" si="41"/>
        <v>0</v>
      </c>
      <c r="F491" s="58">
        <f t="shared" si="42"/>
        <v>43607</v>
      </c>
      <c r="G491" s="49">
        <f>SUM(C$7:C491)</f>
        <v>-17.3</v>
      </c>
      <c r="H491" s="49">
        <f>SUM(D$7:D491)</f>
        <v>20</v>
      </c>
      <c r="I491" s="40">
        <f t="shared" si="43"/>
        <v>2.6999999999999993</v>
      </c>
      <c r="K491" s="36">
        <f t="shared" si="44"/>
        <v>2019</v>
      </c>
    </row>
    <row r="492" spans="1:11" ht="13">
      <c r="A492" s="39">
        <f>GewinnDaten!A492</f>
        <v>43610</v>
      </c>
      <c r="B492" s="37">
        <f t="shared" si="45"/>
        <v>7</v>
      </c>
      <c r="C492" s="49">
        <f>SUM(GewinnDaten!E492:G492)</f>
        <v>0</v>
      </c>
      <c r="D492" s="49">
        <f>SUM(GewinnDaten!H492:J492)</f>
        <v>0</v>
      </c>
      <c r="E492" s="40">
        <f t="shared" si="41"/>
        <v>0</v>
      </c>
      <c r="F492" s="58">
        <f t="shared" si="42"/>
        <v>43610</v>
      </c>
      <c r="G492" s="49">
        <f>SUM(C$7:C492)</f>
        <v>-17.3</v>
      </c>
      <c r="H492" s="49">
        <f>SUM(D$7:D492)</f>
        <v>20</v>
      </c>
      <c r="I492" s="40">
        <f t="shared" si="43"/>
        <v>2.6999999999999993</v>
      </c>
      <c r="K492" s="36">
        <f t="shared" si="44"/>
        <v>2019</v>
      </c>
    </row>
    <row r="493" spans="1:11" ht="13">
      <c r="A493" s="39">
        <f>GewinnDaten!A493</f>
        <v>43614</v>
      </c>
      <c r="B493" s="37">
        <f t="shared" si="45"/>
        <v>4</v>
      </c>
      <c r="C493" s="49">
        <f>SUM(GewinnDaten!E493:G493)</f>
        <v>0</v>
      </c>
      <c r="D493" s="49">
        <f>SUM(GewinnDaten!H493:J493)</f>
        <v>0</v>
      </c>
      <c r="E493" s="40">
        <f t="shared" si="41"/>
        <v>0</v>
      </c>
      <c r="F493" s="58">
        <f t="shared" si="42"/>
        <v>43614</v>
      </c>
      <c r="G493" s="49">
        <f>SUM(C$7:C493)</f>
        <v>-17.3</v>
      </c>
      <c r="H493" s="49">
        <f>SUM(D$7:D493)</f>
        <v>20</v>
      </c>
      <c r="I493" s="40">
        <f t="shared" si="43"/>
        <v>2.6999999999999993</v>
      </c>
      <c r="K493" s="36">
        <f t="shared" si="44"/>
        <v>2019</v>
      </c>
    </row>
    <row r="494" spans="1:11" ht="13">
      <c r="A494" s="39">
        <f>GewinnDaten!A494</f>
        <v>43617</v>
      </c>
      <c r="B494" s="37">
        <f t="shared" si="45"/>
        <v>7</v>
      </c>
      <c r="C494" s="49">
        <f>SUM(GewinnDaten!E494:G494)</f>
        <v>0</v>
      </c>
      <c r="D494" s="49">
        <f>SUM(GewinnDaten!H494:J494)</f>
        <v>0</v>
      </c>
      <c r="E494" s="40">
        <f t="shared" si="41"/>
        <v>0</v>
      </c>
      <c r="F494" s="58">
        <f t="shared" si="42"/>
        <v>43617</v>
      </c>
      <c r="G494" s="49">
        <f>SUM(C$7:C494)</f>
        <v>-17.3</v>
      </c>
      <c r="H494" s="49">
        <f>SUM(D$7:D494)</f>
        <v>20</v>
      </c>
      <c r="I494" s="40">
        <f t="shared" si="43"/>
        <v>2.6999999999999993</v>
      </c>
      <c r="K494" s="36">
        <f t="shared" si="44"/>
        <v>2019</v>
      </c>
    </row>
    <row r="495" spans="1:11" ht="13">
      <c r="A495" s="39">
        <f>GewinnDaten!A495</f>
        <v>43621</v>
      </c>
      <c r="B495" s="37">
        <f t="shared" si="45"/>
        <v>4</v>
      </c>
      <c r="C495" s="49">
        <f>SUM(GewinnDaten!E495:G495)</f>
        <v>0</v>
      </c>
      <c r="D495" s="49">
        <f>SUM(GewinnDaten!H495:J495)</f>
        <v>0</v>
      </c>
      <c r="E495" s="40">
        <f t="shared" si="41"/>
        <v>0</v>
      </c>
      <c r="F495" s="58">
        <f t="shared" si="42"/>
        <v>43621</v>
      </c>
      <c r="G495" s="49">
        <f>SUM(C$7:C495)</f>
        <v>-17.3</v>
      </c>
      <c r="H495" s="49">
        <f>SUM(D$7:D495)</f>
        <v>20</v>
      </c>
      <c r="I495" s="40">
        <f t="shared" si="43"/>
        <v>2.6999999999999993</v>
      </c>
      <c r="K495" s="36">
        <f t="shared" si="44"/>
        <v>2019</v>
      </c>
    </row>
    <row r="496" spans="1:11" ht="13">
      <c r="A496" s="39">
        <f>GewinnDaten!A496</f>
        <v>43624</v>
      </c>
      <c r="B496" s="37">
        <f t="shared" si="45"/>
        <v>7</v>
      </c>
      <c r="C496" s="49">
        <f>SUM(GewinnDaten!E496:G496)</f>
        <v>0</v>
      </c>
      <c r="D496" s="49">
        <f>SUM(GewinnDaten!H496:J496)</f>
        <v>0</v>
      </c>
      <c r="E496" s="40">
        <f t="shared" si="41"/>
        <v>0</v>
      </c>
      <c r="F496" s="58">
        <f t="shared" si="42"/>
        <v>43624</v>
      </c>
      <c r="G496" s="49">
        <f>SUM(C$7:C496)</f>
        <v>-17.3</v>
      </c>
      <c r="H496" s="49">
        <f>SUM(D$7:D496)</f>
        <v>20</v>
      </c>
      <c r="I496" s="40">
        <f t="shared" si="43"/>
        <v>2.6999999999999993</v>
      </c>
      <c r="K496" s="36">
        <f t="shared" si="44"/>
        <v>2019</v>
      </c>
    </row>
    <row r="497" spans="1:11" ht="13">
      <c r="A497" s="39">
        <f>GewinnDaten!A497</f>
        <v>43628</v>
      </c>
      <c r="B497" s="37">
        <f t="shared" si="45"/>
        <v>4</v>
      </c>
      <c r="C497" s="49">
        <f>SUM(GewinnDaten!E497:G497)</f>
        <v>0</v>
      </c>
      <c r="D497" s="49">
        <f>SUM(GewinnDaten!H497:J497)</f>
        <v>0</v>
      </c>
      <c r="E497" s="40">
        <f t="shared" si="41"/>
        <v>0</v>
      </c>
      <c r="F497" s="58">
        <f t="shared" si="42"/>
        <v>43628</v>
      </c>
      <c r="G497" s="49">
        <f>SUM(C$7:C497)</f>
        <v>-17.3</v>
      </c>
      <c r="H497" s="49">
        <f>SUM(D$7:D497)</f>
        <v>20</v>
      </c>
      <c r="I497" s="40">
        <f t="shared" si="43"/>
        <v>2.6999999999999993</v>
      </c>
      <c r="K497" s="36">
        <f t="shared" si="44"/>
        <v>2019</v>
      </c>
    </row>
    <row r="498" spans="1:11" ht="13">
      <c r="A498" s="39">
        <f>GewinnDaten!A498</f>
        <v>43631</v>
      </c>
      <c r="B498" s="37">
        <f t="shared" si="45"/>
        <v>7</v>
      </c>
      <c r="C498" s="49">
        <f>SUM(GewinnDaten!E498:G498)</f>
        <v>0</v>
      </c>
      <c r="D498" s="49">
        <f>SUM(GewinnDaten!H498:J498)</f>
        <v>0</v>
      </c>
      <c r="E498" s="40">
        <f t="shared" si="41"/>
        <v>0</v>
      </c>
      <c r="F498" s="58">
        <f t="shared" si="42"/>
        <v>43631</v>
      </c>
      <c r="G498" s="49">
        <f>SUM(C$7:C498)</f>
        <v>-17.3</v>
      </c>
      <c r="H498" s="49">
        <f>SUM(D$7:D498)</f>
        <v>20</v>
      </c>
      <c r="I498" s="40">
        <f t="shared" si="43"/>
        <v>2.6999999999999993</v>
      </c>
      <c r="K498" s="36">
        <f t="shared" si="44"/>
        <v>2019</v>
      </c>
    </row>
    <row r="499" spans="1:11" ht="13">
      <c r="A499" s="39">
        <f>GewinnDaten!A499</f>
        <v>43635</v>
      </c>
      <c r="B499" s="37">
        <f t="shared" si="45"/>
        <v>4</v>
      </c>
      <c r="C499" s="49">
        <f>SUM(GewinnDaten!E499:G499)</f>
        <v>0</v>
      </c>
      <c r="D499" s="49">
        <f>SUM(GewinnDaten!H499:J499)</f>
        <v>0</v>
      </c>
      <c r="E499" s="40">
        <f t="shared" si="41"/>
        <v>0</v>
      </c>
      <c r="F499" s="58">
        <f t="shared" si="42"/>
        <v>43635</v>
      </c>
      <c r="G499" s="49">
        <f>SUM(C$7:C499)</f>
        <v>-17.3</v>
      </c>
      <c r="H499" s="49">
        <f>SUM(D$7:D499)</f>
        <v>20</v>
      </c>
      <c r="I499" s="40">
        <f t="shared" si="43"/>
        <v>2.6999999999999993</v>
      </c>
      <c r="K499" s="36">
        <f t="shared" si="44"/>
        <v>2019</v>
      </c>
    </row>
    <row r="500" spans="1:11" ht="13">
      <c r="A500" s="39">
        <f>GewinnDaten!A500</f>
        <v>43638</v>
      </c>
      <c r="B500" s="37">
        <f t="shared" si="45"/>
        <v>7</v>
      </c>
      <c r="C500" s="49">
        <f>SUM(GewinnDaten!E500:G500)</f>
        <v>0</v>
      </c>
      <c r="D500" s="49">
        <f>SUM(GewinnDaten!H500:J500)</f>
        <v>0</v>
      </c>
      <c r="E500" s="40">
        <f t="shared" si="41"/>
        <v>0</v>
      </c>
      <c r="F500" s="58">
        <f t="shared" si="42"/>
        <v>43638</v>
      </c>
      <c r="G500" s="49">
        <f>SUM(C$7:C500)</f>
        <v>-17.3</v>
      </c>
      <c r="H500" s="49">
        <f>SUM(D$7:D500)</f>
        <v>20</v>
      </c>
      <c r="I500" s="40">
        <f t="shared" si="43"/>
        <v>2.6999999999999993</v>
      </c>
      <c r="K500" s="36">
        <f t="shared" si="44"/>
        <v>2019</v>
      </c>
    </row>
    <row r="501" spans="1:11" ht="13">
      <c r="A501" s="39">
        <f>GewinnDaten!A501</f>
        <v>43642</v>
      </c>
      <c r="B501" s="37">
        <f t="shared" si="45"/>
        <v>4</v>
      </c>
      <c r="C501" s="49">
        <f>SUM(GewinnDaten!E501:G501)</f>
        <v>0</v>
      </c>
      <c r="D501" s="49">
        <f>SUM(GewinnDaten!H501:J501)</f>
        <v>0</v>
      </c>
      <c r="E501" s="40">
        <f t="shared" si="41"/>
        <v>0</v>
      </c>
      <c r="F501" s="58">
        <f t="shared" si="42"/>
        <v>43642</v>
      </c>
      <c r="G501" s="49">
        <f>SUM(C$7:C501)</f>
        <v>-17.3</v>
      </c>
      <c r="H501" s="49">
        <f>SUM(D$7:D501)</f>
        <v>20</v>
      </c>
      <c r="I501" s="40">
        <f t="shared" si="43"/>
        <v>2.6999999999999993</v>
      </c>
      <c r="K501" s="36">
        <f t="shared" si="44"/>
        <v>2019</v>
      </c>
    </row>
    <row r="502" spans="1:11" ht="13">
      <c r="A502" s="39">
        <f>GewinnDaten!A502</f>
        <v>43645</v>
      </c>
      <c r="B502" s="37">
        <f t="shared" si="45"/>
        <v>7</v>
      </c>
      <c r="C502" s="49">
        <f>SUM(GewinnDaten!E502:G502)</f>
        <v>0</v>
      </c>
      <c r="D502" s="49">
        <f>SUM(GewinnDaten!H502:J502)</f>
        <v>0</v>
      </c>
      <c r="E502" s="40">
        <f t="shared" si="41"/>
        <v>0</v>
      </c>
      <c r="F502" s="58">
        <f t="shared" si="42"/>
        <v>43645</v>
      </c>
      <c r="G502" s="49">
        <f>SUM(C$7:C502)</f>
        <v>-17.3</v>
      </c>
      <c r="H502" s="49">
        <f>SUM(D$7:D502)</f>
        <v>20</v>
      </c>
      <c r="I502" s="40">
        <f t="shared" si="43"/>
        <v>2.6999999999999993</v>
      </c>
      <c r="K502" s="36">
        <f t="shared" si="44"/>
        <v>2019</v>
      </c>
    </row>
    <row r="503" spans="1:11" ht="13">
      <c r="A503" s="39">
        <f>GewinnDaten!A503</f>
        <v>43649</v>
      </c>
      <c r="B503" s="37">
        <f t="shared" ref="B503:B545" si="46">WEEKDAY(A503)</f>
        <v>4</v>
      </c>
      <c r="C503" s="49">
        <f>SUM(GewinnDaten!E503:G503)</f>
        <v>0</v>
      </c>
      <c r="D503" s="49">
        <f>SUM(GewinnDaten!H503:J503)</f>
        <v>0</v>
      </c>
      <c r="E503" s="40">
        <f t="shared" ref="E503:E545" si="47">SUM(C503:D503)</f>
        <v>0</v>
      </c>
      <c r="F503" s="58">
        <f t="shared" si="42"/>
        <v>43649</v>
      </c>
      <c r="G503" s="49">
        <f>SUM(C$7:C503)</f>
        <v>-17.3</v>
      </c>
      <c r="H503" s="49">
        <f>SUM(D$7:D503)</f>
        <v>20</v>
      </c>
      <c r="I503" s="40">
        <f t="shared" ref="I503:I545" si="48">SUM(G503:H503)</f>
        <v>2.6999999999999993</v>
      </c>
      <c r="K503" s="36">
        <f t="shared" ref="K503:K545" si="49">YEAR(A503)</f>
        <v>2019</v>
      </c>
    </row>
    <row r="504" spans="1:11" ht="13">
      <c r="A504" s="39">
        <f>GewinnDaten!A504</f>
        <v>43652</v>
      </c>
      <c r="B504" s="37">
        <f t="shared" si="46"/>
        <v>7</v>
      </c>
      <c r="C504" s="49">
        <f>SUM(GewinnDaten!E504:G504)</f>
        <v>0</v>
      </c>
      <c r="D504" s="49">
        <f>SUM(GewinnDaten!H504:J504)</f>
        <v>0</v>
      </c>
      <c r="E504" s="40">
        <f t="shared" si="47"/>
        <v>0</v>
      </c>
      <c r="F504" s="58">
        <f t="shared" si="42"/>
        <v>43652</v>
      </c>
      <c r="G504" s="49">
        <f>SUM(C$7:C504)</f>
        <v>-17.3</v>
      </c>
      <c r="H504" s="49">
        <f>SUM(D$7:D504)</f>
        <v>20</v>
      </c>
      <c r="I504" s="40">
        <f t="shared" si="48"/>
        <v>2.6999999999999993</v>
      </c>
      <c r="K504" s="36">
        <f t="shared" si="49"/>
        <v>2019</v>
      </c>
    </row>
    <row r="505" spans="1:11" ht="13">
      <c r="A505" s="39">
        <f>GewinnDaten!A505</f>
        <v>43656</v>
      </c>
      <c r="B505" s="37">
        <f t="shared" si="46"/>
        <v>4</v>
      </c>
      <c r="C505" s="49">
        <f>SUM(GewinnDaten!E505:G505)</f>
        <v>0</v>
      </c>
      <c r="D505" s="49">
        <f>SUM(GewinnDaten!H505:J505)</f>
        <v>0</v>
      </c>
      <c r="E505" s="40">
        <f t="shared" si="47"/>
        <v>0</v>
      </c>
      <c r="F505" s="58">
        <f t="shared" si="42"/>
        <v>43656</v>
      </c>
      <c r="G505" s="49">
        <f>SUM(C$7:C505)</f>
        <v>-17.3</v>
      </c>
      <c r="H505" s="49">
        <f>SUM(D$7:D505)</f>
        <v>20</v>
      </c>
      <c r="I505" s="40">
        <f t="shared" si="48"/>
        <v>2.6999999999999993</v>
      </c>
      <c r="K505" s="36">
        <f t="shared" si="49"/>
        <v>2019</v>
      </c>
    </row>
    <row r="506" spans="1:11" ht="13">
      <c r="A506" s="39">
        <f>GewinnDaten!A506</f>
        <v>43659</v>
      </c>
      <c r="B506" s="37">
        <f t="shared" si="46"/>
        <v>7</v>
      </c>
      <c r="C506" s="49">
        <f>SUM(GewinnDaten!E506:G506)</f>
        <v>0</v>
      </c>
      <c r="D506" s="49">
        <f>SUM(GewinnDaten!H506:J506)</f>
        <v>0</v>
      </c>
      <c r="E506" s="40">
        <f t="shared" si="47"/>
        <v>0</v>
      </c>
      <c r="F506" s="58">
        <f t="shared" si="42"/>
        <v>43659</v>
      </c>
      <c r="G506" s="49">
        <f>SUM(C$7:C506)</f>
        <v>-17.3</v>
      </c>
      <c r="H506" s="49">
        <f>SUM(D$7:D506)</f>
        <v>20</v>
      </c>
      <c r="I506" s="40">
        <f t="shared" si="48"/>
        <v>2.6999999999999993</v>
      </c>
      <c r="K506" s="36">
        <f t="shared" si="49"/>
        <v>2019</v>
      </c>
    </row>
    <row r="507" spans="1:11" ht="13">
      <c r="A507" s="39">
        <f>GewinnDaten!A507</f>
        <v>43663</v>
      </c>
      <c r="B507" s="37">
        <f t="shared" si="46"/>
        <v>4</v>
      </c>
      <c r="C507" s="49">
        <f>SUM(GewinnDaten!E507:G507)</f>
        <v>0</v>
      </c>
      <c r="D507" s="49">
        <f>SUM(GewinnDaten!H507:J507)</f>
        <v>0</v>
      </c>
      <c r="E507" s="40">
        <f t="shared" si="47"/>
        <v>0</v>
      </c>
      <c r="F507" s="58">
        <f t="shared" si="42"/>
        <v>43663</v>
      </c>
      <c r="G507" s="49">
        <f>SUM(C$7:C507)</f>
        <v>-17.3</v>
      </c>
      <c r="H507" s="49">
        <f>SUM(D$7:D507)</f>
        <v>20</v>
      </c>
      <c r="I507" s="40">
        <f t="shared" si="48"/>
        <v>2.6999999999999993</v>
      </c>
      <c r="K507" s="36">
        <f t="shared" si="49"/>
        <v>2019</v>
      </c>
    </row>
    <row r="508" spans="1:11" ht="13">
      <c r="A508" s="39">
        <f>GewinnDaten!A508</f>
        <v>43666</v>
      </c>
      <c r="B508" s="37">
        <f t="shared" si="46"/>
        <v>7</v>
      </c>
      <c r="C508" s="49">
        <f>SUM(GewinnDaten!E508:G508)</f>
        <v>0</v>
      </c>
      <c r="D508" s="49">
        <f>SUM(GewinnDaten!H508:J508)</f>
        <v>0</v>
      </c>
      <c r="E508" s="40">
        <f t="shared" si="47"/>
        <v>0</v>
      </c>
      <c r="F508" s="58">
        <f t="shared" si="42"/>
        <v>43666</v>
      </c>
      <c r="G508" s="49">
        <f>SUM(C$7:C508)</f>
        <v>-17.3</v>
      </c>
      <c r="H508" s="49">
        <f>SUM(D$7:D508)</f>
        <v>20</v>
      </c>
      <c r="I508" s="40">
        <f t="shared" si="48"/>
        <v>2.6999999999999993</v>
      </c>
      <c r="K508" s="36">
        <f t="shared" si="49"/>
        <v>2019</v>
      </c>
    </row>
    <row r="509" spans="1:11" ht="13">
      <c r="A509" s="39">
        <f>GewinnDaten!A509</f>
        <v>43670</v>
      </c>
      <c r="B509" s="37">
        <f t="shared" si="46"/>
        <v>4</v>
      </c>
      <c r="C509" s="49">
        <f>SUM(GewinnDaten!E509:G509)</f>
        <v>0</v>
      </c>
      <c r="D509" s="49">
        <f>SUM(GewinnDaten!H509:J509)</f>
        <v>0</v>
      </c>
      <c r="E509" s="40">
        <f t="shared" si="47"/>
        <v>0</v>
      </c>
      <c r="F509" s="58">
        <f t="shared" si="42"/>
        <v>43670</v>
      </c>
      <c r="G509" s="49">
        <f>SUM(C$7:C509)</f>
        <v>-17.3</v>
      </c>
      <c r="H509" s="49">
        <f>SUM(D$7:D509)</f>
        <v>20</v>
      </c>
      <c r="I509" s="40">
        <f t="shared" si="48"/>
        <v>2.6999999999999993</v>
      </c>
      <c r="K509" s="36">
        <f t="shared" si="49"/>
        <v>2019</v>
      </c>
    </row>
    <row r="510" spans="1:11" ht="13">
      <c r="A510" s="39">
        <f>GewinnDaten!A510</f>
        <v>43673</v>
      </c>
      <c r="B510" s="37">
        <f t="shared" si="46"/>
        <v>7</v>
      </c>
      <c r="C510" s="49">
        <f>SUM(GewinnDaten!E510:G510)</f>
        <v>0</v>
      </c>
      <c r="D510" s="49">
        <f>SUM(GewinnDaten!H510:J510)</f>
        <v>0</v>
      </c>
      <c r="E510" s="40">
        <f t="shared" si="47"/>
        <v>0</v>
      </c>
      <c r="F510" s="58">
        <f t="shared" si="42"/>
        <v>43673</v>
      </c>
      <c r="G510" s="49">
        <f>SUM(C$7:C510)</f>
        <v>-17.3</v>
      </c>
      <c r="H510" s="49">
        <f>SUM(D$7:D510)</f>
        <v>20</v>
      </c>
      <c r="I510" s="40">
        <f t="shared" si="48"/>
        <v>2.6999999999999993</v>
      </c>
      <c r="K510" s="36">
        <f t="shared" si="49"/>
        <v>2019</v>
      </c>
    </row>
    <row r="511" spans="1:11" ht="13">
      <c r="A511" s="39">
        <f>GewinnDaten!A511</f>
        <v>43677</v>
      </c>
      <c r="B511" s="37">
        <f t="shared" si="46"/>
        <v>4</v>
      </c>
      <c r="C511" s="49">
        <f>SUM(GewinnDaten!E511:G511)</f>
        <v>0</v>
      </c>
      <c r="D511" s="49">
        <f>SUM(GewinnDaten!H511:J511)</f>
        <v>0</v>
      </c>
      <c r="E511" s="40">
        <f t="shared" si="47"/>
        <v>0</v>
      </c>
      <c r="F511" s="58">
        <f t="shared" si="42"/>
        <v>43677</v>
      </c>
      <c r="G511" s="49">
        <f>SUM(C$7:C511)</f>
        <v>-17.3</v>
      </c>
      <c r="H511" s="49">
        <f>SUM(D$7:D511)</f>
        <v>20</v>
      </c>
      <c r="I511" s="40">
        <f t="shared" si="48"/>
        <v>2.6999999999999993</v>
      </c>
      <c r="K511" s="36">
        <f t="shared" si="49"/>
        <v>2019</v>
      </c>
    </row>
    <row r="512" spans="1:11" ht="13">
      <c r="A512" s="39">
        <f>GewinnDaten!A512</f>
        <v>43680</v>
      </c>
      <c r="B512" s="37">
        <f t="shared" si="46"/>
        <v>7</v>
      </c>
      <c r="C512" s="49">
        <f>SUM(GewinnDaten!E512:G512)</f>
        <v>0</v>
      </c>
      <c r="D512" s="49">
        <f>SUM(GewinnDaten!H512:J512)</f>
        <v>0</v>
      </c>
      <c r="E512" s="40">
        <f t="shared" si="47"/>
        <v>0</v>
      </c>
      <c r="F512" s="58">
        <f t="shared" si="42"/>
        <v>43680</v>
      </c>
      <c r="G512" s="49">
        <f>SUM(C$7:C512)</f>
        <v>-17.3</v>
      </c>
      <c r="H512" s="49">
        <f>SUM(D$7:D512)</f>
        <v>20</v>
      </c>
      <c r="I512" s="40">
        <f t="shared" si="48"/>
        <v>2.6999999999999993</v>
      </c>
      <c r="K512" s="36">
        <f t="shared" si="49"/>
        <v>2019</v>
      </c>
    </row>
    <row r="513" spans="1:11" ht="13">
      <c r="A513" s="39">
        <f>GewinnDaten!A513</f>
        <v>43684</v>
      </c>
      <c r="B513" s="37">
        <f t="shared" si="46"/>
        <v>4</v>
      </c>
      <c r="C513" s="49">
        <f>SUM(GewinnDaten!E513:G513)</f>
        <v>0</v>
      </c>
      <c r="D513" s="49">
        <f>SUM(GewinnDaten!H513:J513)</f>
        <v>0</v>
      </c>
      <c r="E513" s="40">
        <f t="shared" si="47"/>
        <v>0</v>
      </c>
      <c r="F513" s="58">
        <f t="shared" si="42"/>
        <v>43684</v>
      </c>
      <c r="G513" s="49">
        <f>SUM(C$7:C513)</f>
        <v>-17.3</v>
      </c>
      <c r="H513" s="49">
        <f>SUM(D$7:D513)</f>
        <v>20</v>
      </c>
      <c r="I513" s="40">
        <f t="shared" si="48"/>
        <v>2.6999999999999993</v>
      </c>
      <c r="K513" s="36">
        <f t="shared" si="49"/>
        <v>2019</v>
      </c>
    </row>
    <row r="514" spans="1:11" ht="13">
      <c r="A514" s="39">
        <f>GewinnDaten!A514</f>
        <v>43687</v>
      </c>
      <c r="B514" s="37">
        <f t="shared" si="46"/>
        <v>7</v>
      </c>
      <c r="C514" s="49">
        <f>SUM(GewinnDaten!E514:G514)</f>
        <v>0</v>
      </c>
      <c r="D514" s="49">
        <f>SUM(GewinnDaten!H514:J514)</f>
        <v>0</v>
      </c>
      <c r="E514" s="40">
        <f t="shared" si="47"/>
        <v>0</v>
      </c>
      <c r="F514" s="58">
        <f t="shared" si="42"/>
        <v>43687</v>
      </c>
      <c r="G514" s="49">
        <f>SUM(C$7:C514)</f>
        <v>-17.3</v>
      </c>
      <c r="H514" s="49">
        <f>SUM(D$7:D514)</f>
        <v>20</v>
      </c>
      <c r="I514" s="40">
        <f t="shared" si="48"/>
        <v>2.6999999999999993</v>
      </c>
      <c r="K514" s="36">
        <f t="shared" si="49"/>
        <v>2019</v>
      </c>
    </row>
    <row r="515" spans="1:11" ht="13">
      <c r="A515" s="39">
        <f>GewinnDaten!A515</f>
        <v>43691</v>
      </c>
      <c r="B515" s="37">
        <f t="shared" si="46"/>
        <v>4</v>
      </c>
      <c r="C515" s="49">
        <f>SUM(GewinnDaten!E515:G515)</f>
        <v>0</v>
      </c>
      <c r="D515" s="49">
        <f>SUM(GewinnDaten!H515:J515)</f>
        <v>0</v>
      </c>
      <c r="E515" s="40">
        <f t="shared" si="47"/>
        <v>0</v>
      </c>
      <c r="F515" s="58">
        <f t="shared" si="42"/>
        <v>43691</v>
      </c>
      <c r="G515" s="49">
        <f>SUM(C$7:C515)</f>
        <v>-17.3</v>
      </c>
      <c r="H515" s="49">
        <f>SUM(D$7:D515)</f>
        <v>20</v>
      </c>
      <c r="I515" s="40">
        <f t="shared" si="48"/>
        <v>2.6999999999999993</v>
      </c>
      <c r="K515" s="36">
        <f t="shared" si="49"/>
        <v>2019</v>
      </c>
    </row>
    <row r="516" spans="1:11" ht="13">
      <c r="A516" s="39">
        <f>GewinnDaten!A516</f>
        <v>43694</v>
      </c>
      <c r="B516" s="37">
        <f t="shared" si="46"/>
        <v>7</v>
      </c>
      <c r="C516" s="49">
        <f>SUM(GewinnDaten!E516:G516)</f>
        <v>0</v>
      </c>
      <c r="D516" s="49">
        <f>SUM(GewinnDaten!H516:J516)</f>
        <v>0</v>
      </c>
      <c r="E516" s="40">
        <f t="shared" si="47"/>
        <v>0</v>
      </c>
      <c r="F516" s="58">
        <f t="shared" si="42"/>
        <v>43694</v>
      </c>
      <c r="G516" s="49">
        <f>SUM(C$7:C516)</f>
        <v>-17.3</v>
      </c>
      <c r="H516" s="49">
        <f>SUM(D$7:D516)</f>
        <v>20</v>
      </c>
      <c r="I516" s="40">
        <f t="shared" si="48"/>
        <v>2.6999999999999993</v>
      </c>
      <c r="K516" s="36">
        <f t="shared" si="49"/>
        <v>2019</v>
      </c>
    </row>
    <row r="517" spans="1:11" ht="13">
      <c r="A517" s="39">
        <f>GewinnDaten!A517</f>
        <v>43698</v>
      </c>
      <c r="B517" s="37">
        <f t="shared" si="46"/>
        <v>4</v>
      </c>
      <c r="C517" s="49">
        <f>SUM(GewinnDaten!E517:G517)</f>
        <v>0</v>
      </c>
      <c r="D517" s="49">
        <f>SUM(GewinnDaten!H517:J517)</f>
        <v>0</v>
      </c>
      <c r="E517" s="40">
        <f t="shared" si="47"/>
        <v>0</v>
      </c>
      <c r="F517" s="58">
        <f t="shared" si="42"/>
        <v>43698</v>
      </c>
      <c r="G517" s="49">
        <f>SUM(C$7:C517)</f>
        <v>-17.3</v>
      </c>
      <c r="H517" s="49">
        <f>SUM(D$7:D517)</f>
        <v>20</v>
      </c>
      <c r="I517" s="40">
        <f t="shared" si="48"/>
        <v>2.6999999999999993</v>
      </c>
      <c r="K517" s="36">
        <f t="shared" si="49"/>
        <v>2019</v>
      </c>
    </row>
    <row r="518" spans="1:11" ht="13">
      <c r="A518" s="39">
        <f>GewinnDaten!A518</f>
        <v>43701</v>
      </c>
      <c r="B518" s="37">
        <f t="shared" si="46"/>
        <v>7</v>
      </c>
      <c r="C518" s="49">
        <f>SUM(GewinnDaten!E518:G518)</f>
        <v>0</v>
      </c>
      <c r="D518" s="49">
        <f>SUM(GewinnDaten!H518:J518)</f>
        <v>0</v>
      </c>
      <c r="E518" s="40">
        <f t="shared" si="47"/>
        <v>0</v>
      </c>
      <c r="F518" s="58">
        <f t="shared" si="42"/>
        <v>43701</v>
      </c>
      <c r="G518" s="49">
        <f>SUM(C$7:C518)</f>
        <v>-17.3</v>
      </c>
      <c r="H518" s="49">
        <f>SUM(D$7:D518)</f>
        <v>20</v>
      </c>
      <c r="I518" s="40">
        <f t="shared" si="48"/>
        <v>2.6999999999999993</v>
      </c>
      <c r="K518" s="36">
        <f t="shared" si="49"/>
        <v>2019</v>
      </c>
    </row>
    <row r="519" spans="1:11" ht="13">
      <c r="A519" s="39">
        <f>GewinnDaten!A519</f>
        <v>43705</v>
      </c>
      <c r="B519" s="37">
        <f t="shared" si="46"/>
        <v>4</v>
      </c>
      <c r="C519" s="49">
        <f>SUM(GewinnDaten!E519:G519)</f>
        <v>0</v>
      </c>
      <c r="D519" s="49">
        <f>SUM(GewinnDaten!H519:J519)</f>
        <v>0</v>
      </c>
      <c r="E519" s="40">
        <f t="shared" si="47"/>
        <v>0</v>
      </c>
      <c r="F519" s="58">
        <f t="shared" si="42"/>
        <v>43705</v>
      </c>
      <c r="G519" s="49">
        <f>SUM(C$7:C519)</f>
        <v>-17.3</v>
      </c>
      <c r="H519" s="49">
        <f>SUM(D$7:D519)</f>
        <v>20</v>
      </c>
      <c r="I519" s="40">
        <f t="shared" si="48"/>
        <v>2.6999999999999993</v>
      </c>
      <c r="K519" s="36">
        <f t="shared" si="49"/>
        <v>2019</v>
      </c>
    </row>
    <row r="520" spans="1:11" ht="13">
      <c r="A520" s="39">
        <f>GewinnDaten!A520</f>
        <v>43708</v>
      </c>
      <c r="B520" s="37">
        <f t="shared" si="46"/>
        <v>7</v>
      </c>
      <c r="C520" s="49">
        <f>SUM(GewinnDaten!E520:G520)</f>
        <v>0</v>
      </c>
      <c r="D520" s="49">
        <f>SUM(GewinnDaten!H520:J520)</f>
        <v>0</v>
      </c>
      <c r="E520" s="40">
        <f t="shared" si="47"/>
        <v>0</v>
      </c>
      <c r="F520" s="58">
        <f t="shared" ref="F520:F583" si="50">A520</f>
        <v>43708</v>
      </c>
      <c r="G520" s="49">
        <f>SUM(C$7:C520)</f>
        <v>-17.3</v>
      </c>
      <c r="H520" s="49">
        <f>SUM(D$7:D520)</f>
        <v>20</v>
      </c>
      <c r="I520" s="40">
        <f t="shared" si="48"/>
        <v>2.6999999999999993</v>
      </c>
      <c r="K520" s="36">
        <f t="shared" si="49"/>
        <v>2019</v>
      </c>
    </row>
    <row r="521" spans="1:11" ht="13">
      <c r="A521" s="39">
        <f>GewinnDaten!A521</f>
        <v>43712</v>
      </c>
      <c r="B521" s="37">
        <f t="shared" si="46"/>
        <v>4</v>
      </c>
      <c r="C521" s="49">
        <f>SUM(GewinnDaten!E521:G521)</f>
        <v>0</v>
      </c>
      <c r="D521" s="49">
        <f>SUM(GewinnDaten!H521:J521)</f>
        <v>0</v>
      </c>
      <c r="E521" s="40">
        <f t="shared" si="47"/>
        <v>0</v>
      </c>
      <c r="F521" s="58">
        <f t="shared" si="50"/>
        <v>43712</v>
      </c>
      <c r="G521" s="49">
        <f>SUM(C$7:C521)</f>
        <v>-17.3</v>
      </c>
      <c r="H521" s="49">
        <f>SUM(D$7:D521)</f>
        <v>20</v>
      </c>
      <c r="I521" s="40">
        <f t="shared" si="48"/>
        <v>2.6999999999999993</v>
      </c>
      <c r="K521" s="36">
        <f t="shared" si="49"/>
        <v>2019</v>
      </c>
    </row>
    <row r="522" spans="1:11" ht="13">
      <c r="A522" s="39">
        <f>GewinnDaten!A522</f>
        <v>43715</v>
      </c>
      <c r="B522" s="37">
        <f t="shared" si="46"/>
        <v>7</v>
      </c>
      <c r="C522" s="49">
        <f>SUM(GewinnDaten!E522:G522)</f>
        <v>0</v>
      </c>
      <c r="D522" s="49">
        <f>SUM(GewinnDaten!H522:J522)</f>
        <v>0</v>
      </c>
      <c r="E522" s="40">
        <f t="shared" si="47"/>
        <v>0</v>
      </c>
      <c r="F522" s="58">
        <f t="shared" si="50"/>
        <v>43715</v>
      </c>
      <c r="G522" s="49">
        <f>SUM(C$7:C522)</f>
        <v>-17.3</v>
      </c>
      <c r="H522" s="49">
        <f>SUM(D$7:D522)</f>
        <v>20</v>
      </c>
      <c r="I522" s="40">
        <f t="shared" si="48"/>
        <v>2.6999999999999993</v>
      </c>
      <c r="K522" s="36">
        <f t="shared" si="49"/>
        <v>2019</v>
      </c>
    </row>
    <row r="523" spans="1:11" ht="13">
      <c r="A523" s="39">
        <f>GewinnDaten!A523</f>
        <v>43719</v>
      </c>
      <c r="B523" s="37">
        <f t="shared" si="46"/>
        <v>4</v>
      </c>
      <c r="C523" s="49">
        <f>SUM(GewinnDaten!E523:G523)</f>
        <v>0</v>
      </c>
      <c r="D523" s="49">
        <f>SUM(GewinnDaten!H523:J523)</f>
        <v>0</v>
      </c>
      <c r="E523" s="40">
        <f t="shared" si="47"/>
        <v>0</v>
      </c>
      <c r="F523" s="58">
        <f t="shared" si="50"/>
        <v>43719</v>
      </c>
      <c r="G523" s="49">
        <f>SUM(C$7:C523)</f>
        <v>-17.3</v>
      </c>
      <c r="H523" s="49">
        <f>SUM(D$7:D523)</f>
        <v>20</v>
      </c>
      <c r="I523" s="40">
        <f t="shared" si="48"/>
        <v>2.6999999999999993</v>
      </c>
      <c r="K523" s="36">
        <f t="shared" si="49"/>
        <v>2019</v>
      </c>
    </row>
    <row r="524" spans="1:11" ht="13">
      <c r="A524" s="39">
        <f>GewinnDaten!A524</f>
        <v>43722</v>
      </c>
      <c r="B524" s="37">
        <f t="shared" si="46"/>
        <v>7</v>
      </c>
      <c r="C524" s="49">
        <f>SUM(GewinnDaten!E524:G524)</f>
        <v>0</v>
      </c>
      <c r="D524" s="49">
        <f>SUM(GewinnDaten!H524:J524)</f>
        <v>0</v>
      </c>
      <c r="E524" s="40">
        <f t="shared" si="47"/>
        <v>0</v>
      </c>
      <c r="F524" s="58">
        <f t="shared" si="50"/>
        <v>43722</v>
      </c>
      <c r="G524" s="49">
        <f>SUM(C$7:C524)</f>
        <v>-17.3</v>
      </c>
      <c r="H524" s="49">
        <f>SUM(D$7:D524)</f>
        <v>20</v>
      </c>
      <c r="I524" s="40">
        <f t="shared" si="48"/>
        <v>2.6999999999999993</v>
      </c>
      <c r="K524" s="36">
        <f t="shared" si="49"/>
        <v>2019</v>
      </c>
    </row>
    <row r="525" spans="1:11" ht="13">
      <c r="A525" s="39">
        <f>GewinnDaten!A525</f>
        <v>43726</v>
      </c>
      <c r="B525" s="37">
        <f t="shared" si="46"/>
        <v>4</v>
      </c>
      <c r="C525" s="49">
        <f>SUM(GewinnDaten!E525:G525)</f>
        <v>0</v>
      </c>
      <c r="D525" s="49">
        <f>SUM(GewinnDaten!H525:J525)</f>
        <v>0</v>
      </c>
      <c r="E525" s="40">
        <f t="shared" si="47"/>
        <v>0</v>
      </c>
      <c r="F525" s="58">
        <f t="shared" si="50"/>
        <v>43726</v>
      </c>
      <c r="G525" s="49">
        <f>SUM(C$7:C525)</f>
        <v>-17.3</v>
      </c>
      <c r="H525" s="49">
        <f>SUM(D$7:D525)</f>
        <v>20</v>
      </c>
      <c r="I525" s="40">
        <f t="shared" si="48"/>
        <v>2.6999999999999993</v>
      </c>
      <c r="K525" s="36">
        <f t="shared" si="49"/>
        <v>2019</v>
      </c>
    </row>
    <row r="526" spans="1:11" ht="13">
      <c r="A526" s="39">
        <f>GewinnDaten!A526</f>
        <v>43729</v>
      </c>
      <c r="B526" s="37">
        <f t="shared" si="46"/>
        <v>7</v>
      </c>
      <c r="C526" s="49">
        <f>SUM(GewinnDaten!E526:G526)</f>
        <v>0</v>
      </c>
      <c r="D526" s="49">
        <f>SUM(GewinnDaten!H526:J526)</f>
        <v>0</v>
      </c>
      <c r="E526" s="40">
        <f t="shared" si="47"/>
        <v>0</v>
      </c>
      <c r="F526" s="58">
        <f t="shared" si="50"/>
        <v>43729</v>
      </c>
      <c r="G526" s="49">
        <f>SUM(C$7:C526)</f>
        <v>-17.3</v>
      </c>
      <c r="H526" s="49">
        <f>SUM(D$7:D526)</f>
        <v>20</v>
      </c>
      <c r="I526" s="40">
        <f t="shared" si="48"/>
        <v>2.6999999999999993</v>
      </c>
      <c r="K526" s="36">
        <f t="shared" si="49"/>
        <v>2019</v>
      </c>
    </row>
    <row r="527" spans="1:11" ht="13">
      <c r="A527" s="39">
        <f>GewinnDaten!A527</f>
        <v>43733</v>
      </c>
      <c r="B527" s="37">
        <f t="shared" si="46"/>
        <v>4</v>
      </c>
      <c r="C527" s="49">
        <f>SUM(GewinnDaten!E527:G527)</f>
        <v>0</v>
      </c>
      <c r="D527" s="49">
        <f>SUM(GewinnDaten!H527:J527)</f>
        <v>0</v>
      </c>
      <c r="E527" s="40">
        <f t="shared" si="47"/>
        <v>0</v>
      </c>
      <c r="F527" s="58">
        <f t="shared" si="50"/>
        <v>43733</v>
      </c>
      <c r="G527" s="49">
        <f>SUM(C$7:C527)</f>
        <v>-17.3</v>
      </c>
      <c r="H527" s="49">
        <f>SUM(D$7:D527)</f>
        <v>20</v>
      </c>
      <c r="I527" s="40">
        <f t="shared" si="48"/>
        <v>2.6999999999999993</v>
      </c>
      <c r="K527" s="36">
        <f t="shared" si="49"/>
        <v>2019</v>
      </c>
    </row>
    <row r="528" spans="1:11" ht="13">
      <c r="A528" s="39">
        <f>GewinnDaten!A528</f>
        <v>43736</v>
      </c>
      <c r="B528" s="37">
        <f t="shared" si="46"/>
        <v>7</v>
      </c>
      <c r="C528" s="49">
        <f>SUM(GewinnDaten!E528:G528)</f>
        <v>0</v>
      </c>
      <c r="D528" s="49">
        <f>SUM(GewinnDaten!H528:J528)</f>
        <v>0</v>
      </c>
      <c r="E528" s="40">
        <f t="shared" si="47"/>
        <v>0</v>
      </c>
      <c r="F528" s="58">
        <f t="shared" si="50"/>
        <v>43736</v>
      </c>
      <c r="G528" s="49">
        <f>SUM(C$7:C528)</f>
        <v>-17.3</v>
      </c>
      <c r="H528" s="49">
        <f>SUM(D$7:D528)</f>
        <v>20</v>
      </c>
      <c r="I528" s="40">
        <f t="shared" si="48"/>
        <v>2.6999999999999993</v>
      </c>
      <c r="K528" s="36">
        <f t="shared" si="49"/>
        <v>2019</v>
      </c>
    </row>
    <row r="529" spans="1:11" ht="13">
      <c r="A529" s="39">
        <f>GewinnDaten!A529</f>
        <v>43740</v>
      </c>
      <c r="B529" s="37">
        <f t="shared" si="46"/>
        <v>4</v>
      </c>
      <c r="C529" s="49">
        <f>SUM(GewinnDaten!E529:G529)</f>
        <v>0</v>
      </c>
      <c r="D529" s="49">
        <f>SUM(GewinnDaten!H529:J529)</f>
        <v>0</v>
      </c>
      <c r="E529" s="40">
        <f t="shared" si="47"/>
        <v>0</v>
      </c>
      <c r="F529" s="58">
        <f t="shared" si="50"/>
        <v>43740</v>
      </c>
      <c r="G529" s="49">
        <f>SUM(C$7:C529)</f>
        <v>-17.3</v>
      </c>
      <c r="H529" s="49">
        <f>SUM(D$7:D529)</f>
        <v>20</v>
      </c>
      <c r="I529" s="40">
        <f t="shared" si="48"/>
        <v>2.6999999999999993</v>
      </c>
      <c r="K529" s="36">
        <f t="shared" si="49"/>
        <v>2019</v>
      </c>
    </row>
    <row r="530" spans="1:11" ht="13">
      <c r="A530" s="39">
        <f>GewinnDaten!A530</f>
        <v>43743</v>
      </c>
      <c r="B530" s="37">
        <f t="shared" si="46"/>
        <v>7</v>
      </c>
      <c r="C530" s="49">
        <f>SUM(GewinnDaten!E530:G530)</f>
        <v>0</v>
      </c>
      <c r="D530" s="49">
        <f>SUM(GewinnDaten!H530:J530)</f>
        <v>0</v>
      </c>
      <c r="E530" s="40">
        <f t="shared" si="47"/>
        <v>0</v>
      </c>
      <c r="F530" s="58">
        <f t="shared" si="50"/>
        <v>43743</v>
      </c>
      <c r="G530" s="49">
        <f>SUM(C$7:C530)</f>
        <v>-17.3</v>
      </c>
      <c r="H530" s="49">
        <f>SUM(D$7:D530)</f>
        <v>20</v>
      </c>
      <c r="I530" s="40">
        <f t="shared" si="48"/>
        <v>2.6999999999999993</v>
      </c>
      <c r="K530" s="36">
        <f t="shared" si="49"/>
        <v>2019</v>
      </c>
    </row>
    <row r="531" spans="1:11" ht="13">
      <c r="A531" s="39">
        <f>GewinnDaten!A531</f>
        <v>43747</v>
      </c>
      <c r="B531" s="37">
        <f t="shared" si="46"/>
        <v>4</v>
      </c>
      <c r="C531" s="49">
        <f>SUM(GewinnDaten!E531:G531)</f>
        <v>0</v>
      </c>
      <c r="D531" s="49">
        <f>SUM(GewinnDaten!H531:J531)</f>
        <v>0</v>
      </c>
      <c r="E531" s="40">
        <f t="shared" si="47"/>
        <v>0</v>
      </c>
      <c r="F531" s="58">
        <f t="shared" si="50"/>
        <v>43747</v>
      </c>
      <c r="G531" s="49">
        <f>SUM(C$7:C531)</f>
        <v>-17.3</v>
      </c>
      <c r="H531" s="49">
        <f>SUM(D$7:D531)</f>
        <v>20</v>
      </c>
      <c r="I531" s="40">
        <f t="shared" si="48"/>
        <v>2.6999999999999993</v>
      </c>
      <c r="K531" s="36">
        <f t="shared" si="49"/>
        <v>2019</v>
      </c>
    </row>
    <row r="532" spans="1:11" ht="13">
      <c r="A532" s="39">
        <f>GewinnDaten!A532</f>
        <v>43750</v>
      </c>
      <c r="B532" s="37">
        <f t="shared" si="46"/>
        <v>7</v>
      </c>
      <c r="C532" s="49">
        <f>SUM(GewinnDaten!E532:G532)</f>
        <v>0</v>
      </c>
      <c r="D532" s="49">
        <f>SUM(GewinnDaten!H532:J532)</f>
        <v>0</v>
      </c>
      <c r="E532" s="40">
        <f t="shared" si="47"/>
        <v>0</v>
      </c>
      <c r="F532" s="58">
        <f t="shared" si="50"/>
        <v>43750</v>
      </c>
      <c r="G532" s="49">
        <f>SUM(C$7:C532)</f>
        <v>-17.3</v>
      </c>
      <c r="H532" s="49">
        <f>SUM(D$7:D532)</f>
        <v>20</v>
      </c>
      <c r="I532" s="40">
        <f t="shared" si="48"/>
        <v>2.6999999999999993</v>
      </c>
      <c r="K532" s="36">
        <f t="shared" si="49"/>
        <v>2019</v>
      </c>
    </row>
    <row r="533" spans="1:11" ht="13">
      <c r="A533" s="39">
        <f>GewinnDaten!A533</f>
        <v>43754</v>
      </c>
      <c r="B533" s="37">
        <f t="shared" si="46"/>
        <v>4</v>
      </c>
      <c r="C533" s="49">
        <f>SUM(GewinnDaten!E533:G533)</f>
        <v>0</v>
      </c>
      <c r="D533" s="49">
        <f>SUM(GewinnDaten!H533:J533)</f>
        <v>0</v>
      </c>
      <c r="E533" s="40">
        <f t="shared" si="47"/>
        <v>0</v>
      </c>
      <c r="F533" s="58">
        <f t="shared" si="50"/>
        <v>43754</v>
      </c>
      <c r="G533" s="49">
        <f>SUM(C$7:C533)</f>
        <v>-17.3</v>
      </c>
      <c r="H533" s="49">
        <f>SUM(D$7:D533)</f>
        <v>20</v>
      </c>
      <c r="I533" s="40">
        <f t="shared" si="48"/>
        <v>2.6999999999999993</v>
      </c>
      <c r="K533" s="36">
        <f t="shared" si="49"/>
        <v>2019</v>
      </c>
    </row>
    <row r="534" spans="1:11" ht="13">
      <c r="A534" s="39">
        <f>GewinnDaten!A534</f>
        <v>43757</v>
      </c>
      <c r="B534" s="37">
        <f t="shared" si="46"/>
        <v>7</v>
      </c>
      <c r="C534" s="49">
        <f>SUM(GewinnDaten!E534:G534)</f>
        <v>0</v>
      </c>
      <c r="D534" s="49">
        <f>SUM(GewinnDaten!H534:J534)</f>
        <v>0</v>
      </c>
      <c r="E534" s="40">
        <f t="shared" si="47"/>
        <v>0</v>
      </c>
      <c r="F534" s="58">
        <f t="shared" si="50"/>
        <v>43757</v>
      </c>
      <c r="G534" s="49">
        <f>SUM(C$7:C534)</f>
        <v>-17.3</v>
      </c>
      <c r="H534" s="49">
        <f>SUM(D$7:D534)</f>
        <v>20</v>
      </c>
      <c r="I534" s="40">
        <f t="shared" si="48"/>
        <v>2.6999999999999993</v>
      </c>
      <c r="K534" s="36">
        <f t="shared" si="49"/>
        <v>2019</v>
      </c>
    </row>
    <row r="535" spans="1:11" ht="13">
      <c r="A535" s="39">
        <f>GewinnDaten!A535</f>
        <v>43761</v>
      </c>
      <c r="B535" s="37">
        <f t="shared" si="46"/>
        <v>4</v>
      </c>
      <c r="C535" s="49">
        <f>SUM(GewinnDaten!E535:G535)</f>
        <v>0</v>
      </c>
      <c r="D535" s="49">
        <f>SUM(GewinnDaten!H535:J535)</f>
        <v>0</v>
      </c>
      <c r="E535" s="40">
        <f t="shared" si="47"/>
        <v>0</v>
      </c>
      <c r="F535" s="58">
        <f t="shared" si="50"/>
        <v>43761</v>
      </c>
      <c r="G535" s="49">
        <f>SUM(C$7:C535)</f>
        <v>-17.3</v>
      </c>
      <c r="H535" s="49">
        <f>SUM(D$7:D535)</f>
        <v>20</v>
      </c>
      <c r="I535" s="40">
        <f t="shared" si="48"/>
        <v>2.6999999999999993</v>
      </c>
      <c r="K535" s="36">
        <f t="shared" si="49"/>
        <v>2019</v>
      </c>
    </row>
    <row r="536" spans="1:11" ht="13">
      <c r="A536" s="39">
        <f>GewinnDaten!A536</f>
        <v>43764</v>
      </c>
      <c r="B536" s="37">
        <f t="shared" si="46"/>
        <v>7</v>
      </c>
      <c r="C536" s="49">
        <f>SUM(GewinnDaten!E536:G536)</f>
        <v>0</v>
      </c>
      <c r="D536" s="49">
        <f>SUM(GewinnDaten!H536:J536)</f>
        <v>0</v>
      </c>
      <c r="E536" s="40">
        <f t="shared" si="47"/>
        <v>0</v>
      </c>
      <c r="F536" s="58">
        <f t="shared" si="50"/>
        <v>43764</v>
      </c>
      <c r="G536" s="49">
        <f>SUM(C$7:C536)</f>
        <v>-17.3</v>
      </c>
      <c r="H536" s="49">
        <f>SUM(D$7:D536)</f>
        <v>20</v>
      </c>
      <c r="I536" s="40">
        <f t="shared" si="48"/>
        <v>2.6999999999999993</v>
      </c>
      <c r="K536" s="36">
        <f t="shared" si="49"/>
        <v>2019</v>
      </c>
    </row>
    <row r="537" spans="1:11" ht="13">
      <c r="A537" s="39">
        <f>GewinnDaten!A537</f>
        <v>43768</v>
      </c>
      <c r="B537" s="37">
        <f t="shared" si="46"/>
        <v>4</v>
      </c>
      <c r="C537" s="49">
        <f>SUM(GewinnDaten!E537:G537)</f>
        <v>0</v>
      </c>
      <c r="D537" s="49">
        <f>SUM(GewinnDaten!H537:J537)</f>
        <v>0</v>
      </c>
      <c r="E537" s="40">
        <f t="shared" si="47"/>
        <v>0</v>
      </c>
      <c r="F537" s="58">
        <f t="shared" si="50"/>
        <v>43768</v>
      </c>
      <c r="G537" s="49">
        <f>SUM(C$7:C537)</f>
        <v>-17.3</v>
      </c>
      <c r="H537" s="49">
        <f>SUM(D$7:D537)</f>
        <v>20</v>
      </c>
      <c r="I537" s="40">
        <f t="shared" si="48"/>
        <v>2.6999999999999993</v>
      </c>
      <c r="K537" s="36">
        <f t="shared" si="49"/>
        <v>2019</v>
      </c>
    </row>
    <row r="538" spans="1:11" ht="13">
      <c r="A538" s="39">
        <f>GewinnDaten!A538</f>
        <v>43771</v>
      </c>
      <c r="B538" s="37">
        <f t="shared" si="46"/>
        <v>7</v>
      </c>
      <c r="C538" s="49">
        <f>SUM(GewinnDaten!E538:G538)</f>
        <v>0</v>
      </c>
      <c r="D538" s="49">
        <f>SUM(GewinnDaten!H538:J538)</f>
        <v>0</v>
      </c>
      <c r="E538" s="40">
        <f t="shared" si="47"/>
        <v>0</v>
      </c>
      <c r="F538" s="58">
        <f t="shared" si="50"/>
        <v>43771</v>
      </c>
      <c r="G538" s="49">
        <f>SUM(C$7:C538)</f>
        <v>-17.3</v>
      </c>
      <c r="H538" s="49">
        <f>SUM(D$7:D538)</f>
        <v>20</v>
      </c>
      <c r="I538" s="40">
        <f t="shared" si="48"/>
        <v>2.6999999999999993</v>
      </c>
      <c r="K538" s="36">
        <f t="shared" si="49"/>
        <v>2019</v>
      </c>
    </row>
    <row r="539" spans="1:11" ht="13">
      <c r="A539" s="39">
        <f>GewinnDaten!A539</f>
        <v>43775</v>
      </c>
      <c r="B539" s="37">
        <f t="shared" si="46"/>
        <v>4</v>
      </c>
      <c r="C539" s="49">
        <f>SUM(GewinnDaten!E539:G539)</f>
        <v>0</v>
      </c>
      <c r="D539" s="49">
        <f>SUM(GewinnDaten!H539:J539)</f>
        <v>0</v>
      </c>
      <c r="E539" s="40">
        <f t="shared" si="47"/>
        <v>0</v>
      </c>
      <c r="F539" s="58">
        <f t="shared" si="50"/>
        <v>43775</v>
      </c>
      <c r="G539" s="49">
        <f>SUM(C$7:C539)</f>
        <v>-17.3</v>
      </c>
      <c r="H539" s="49">
        <f>SUM(D$7:D539)</f>
        <v>20</v>
      </c>
      <c r="I539" s="40">
        <f t="shared" si="48"/>
        <v>2.6999999999999993</v>
      </c>
      <c r="K539" s="36">
        <f t="shared" si="49"/>
        <v>2019</v>
      </c>
    </row>
    <row r="540" spans="1:11" ht="13">
      <c r="A540" s="39">
        <f>GewinnDaten!A540</f>
        <v>43778</v>
      </c>
      <c r="B540" s="37">
        <f t="shared" si="46"/>
        <v>7</v>
      </c>
      <c r="C540" s="49">
        <f>SUM(GewinnDaten!E540:G540)</f>
        <v>0</v>
      </c>
      <c r="D540" s="49">
        <f>SUM(GewinnDaten!H540:J540)</f>
        <v>0</v>
      </c>
      <c r="E540" s="40">
        <f t="shared" si="47"/>
        <v>0</v>
      </c>
      <c r="F540" s="58">
        <f t="shared" si="50"/>
        <v>43778</v>
      </c>
      <c r="G540" s="49">
        <f>SUM(C$7:C540)</f>
        <v>-17.3</v>
      </c>
      <c r="H540" s="49">
        <f>SUM(D$7:D540)</f>
        <v>20</v>
      </c>
      <c r="I540" s="40">
        <f t="shared" si="48"/>
        <v>2.6999999999999993</v>
      </c>
      <c r="K540" s="36">
        <f t="shared" si="49"/>
        <v>2019</v>
      </c>
    </row>
    <row r="541" spans="1:11" ht="13">
      <c r="A541" s="39">
        <f>GewinnDaten!A541</f>
        <v>43782</v>
      </c>
      <c r="B541" s="37">
        <f t="shared" si="46"/>
        <v>4</v>
      </c>
      <c r="C541" s="49">
        <f>SUM(GewinnDaten!E541:G541)</f>
        <v>0</v>
      </c>
      <c r="D541" s="49">
        <f>SUM(GewinnDaten!H541:J541)</f>
        <v>0</v>
      </c>
      <c r="E541" s="40">
        <f t="shared" si="47"/>
        <v>0</v>
      </c>
      <c r="F541" s="58">
        <f t="shared" si="50"/>
        <v>43782</v>
      </c>
      <c r="G541" s="49">
        <f>SUM(C$7:C541)</f>
        <v>-17.3</v>
      </c>
      <c r="H541" s="49">
        <f>SUM(D$7:D541)</f>
        <v>20</v>
      </c>
      <c r="I541" s="40">
        <f t="shared" si="48"/>
        <v>2.6999999999999993</v>
      </c>
      <c r="K541" s="36">
        <f t="shared" si="49"/>
        <v>2019</v>
      </c>
    </row>
    <row r="542" spans="1:11" ht="13">
      <c r="A542" s="39">
        <f>GewinnDaten!A542</f>
        <v>43785</v>
      </c>
      <c r="B542" s="37">
        <f t="shared" si="46"/>
        <v>7</v>
      </c>
      <c r="C542" s="49">
        <f>SUM(GewinnDaten!E542:G542)</f>
        <v>0</v>
      </c>
      <c r="D542" s="49">
        <f>SUM(GewinnDaten!H542:J542)</f>
        <v>0</v>
      </c>
      <c r="E542" s="40">
        <f t="shared" si="47"/>
        <v>0</v>
      </c>
      <c r="F542" s="58">
        <f t="shared" si="50"/>
        <v>43785</v>
      </c>
      <c r="G542" s="49">
        <f>SUM(C$7:C542)</f>
        <v>-17.3</v>
      </c>
      <c r="H542" s="49">
        <f>SUM(D$7:D542)</f>
        <v>20</v>
      </c>
      <c r="I542" s="40">
        <f t="shared" si="48"/>
        <v>2.6999999999999993</v>
      </c>
      <c r="K542" s="36">
        <f t="shared" si="49"/>
        <v>2019</v>
      </c>
    </row>
    <row r="543" spans="1:11" ht="13">
      <c r="A543" s="39">
        <f>GewinnDaten!A543</f>
        <v>43789</v>
      </c>
      <c r="B543" s="37">
        <f t="shared" si="46"/>
        <v>4</v>
      </c>
      <c r="C543" s="49">
        <f>SUM(GewinnDaten!E543:G543)</f>
        <v>0</v>
      </c>
      <c r="D543" s="49">
        <f>SUM(GewinnDaten!H543:J543)</f>
        <v>0</v>
      </c>
      <c r="E543" s="40">
        <f t="shared" si="47"/>
        <v>0</v>
      </c>
      <c r="F543" s="58">
        <f t="shared" si="50"/>
        <v>43789</v>
      </c>
      <c r="G543" s="49">
        <f>SUM(C$7:C543)</f>
        <v>-17.3</v>
      </c>
      <c r="H543" s="49">
        <f>SUM(D$7:D543)</f>
        <v>20</v>
      </c>
      <c r="I543" s="40">
        <f t="shared" si="48"/>
        <v>2.6999999999999993</v>
      </c>
      <c r="K543" s="36">
        <f t="shared" si="49"/>
        <v>2019</v>
      </c>
    </row>
    <row r="544" spans="1:11" ht="13">
      <c r="A544" s="39">
        <f>GewinnDaten!A544</f>
        <v>43792</v>
      </c>
      <c r="B544" s="37">
        <f t="shared" si="46"/>
        <v>7</v>
      </c>
      <c r="C544" s="49">
        <f>SUM(GewinnDaten!E544:G544)</f>
        <v>0</v>
      </c>
      <c r="D544" s="49">
        <f>SUM(GewinnDaten!H544:J544)</f>
        <v>0</v>
      </c>
      <c r="E544" s="40">
        <f t="shared" si="47"/>
        <v>0</v>
      </c>
      <c r="F544" s="58">
        <f t="shared" si="50"/>
        <v>43792</v>
      </c>
      <c r="G544" s="49">
        <f>SUM(C$7:C544)</f>
        <v>-17.3</v>
      </c>
      <c r="H544" s="49">
        <f>SUM(D$7:D544)</f>
        <v>20</v>
      </c>
      <c r="I544" s="40">
        <f t="shared" si="48"/>
        <v>2.6999999999999993</v>
      </c>
      <c r="K544" s="36">
        <f t="shared" si="49"/>
        <v>2019</v>
      </c>
    </row>
    <row r="545" spans="1:11" ht="13">
      <c r="A545" s="39">
        <f>GewinnDaten!A545</f>
        <v>43796</v>
      </c>
      <c r="B545" s="37">
        <f t="shared" si="46"/>
        <v>4</v>
      </c>
      <c r="C545" s="49">
        <f>SUM(GewinnDaten!E545:G545)</f>
        <v>0</v>
      </c>
      <c r="D545" s="49">
        <f>SUM(GewinnDaten!H545:J545)</f>
        <v>0</v>
      </c>
      <c r="E545" s="40">
        <f t="shared" si="47"/>
        <v>0</v>
      </c>
      <c r="F545" s="58">
        <f t="shared" si="50"/>
        <v>43796</v>
      </c>
      <c r="G545" s="49">
        <f>SUM(C$7:C545)</f>
        <v>-17.3</v>
      </c>
      <c r="H545" s="49">
        <f>SUM(D$7:D545)</f>
        <v>20</v>
      </c>
      <c r="I545" s="40">
        <f t="shared" si="48"/>
        <v>2.6999999999999993</v>
      </c>
      <c r="K545" s="36">
        <f t="shared" si="49"/>
        <v>2019</v>
      </c>
    </row>
    <row r="546" spans="1:11" ht="13">
      <c r="A546" s="39">
        <f>GewinnDaten!A546</f>
        <v>43799</v>
      </c>
      <c r="B546" s="37">
        <f t="shared" ref="B546:B609" si="51">WEEKDAY(A546)</f>
        <v>7</v>
      </c>
      <c r="C546" s="49">
        <f>SUM(GewinnDaten!E546:G546)</f>
        <v>0</v>
      </c>
      <c r="D546" s="49">
        <f>SUM(GewinnDaten!H546:J546)</f>
        <v>0</v>
      </c>
      <c r="E546" s="40">
        <f t="shared" ref="E546:E609" si="52">SUM(C546:D546)</f>
        <v>0</v>
      </c>
      <c r="F546" s="58">
        <f t="shared" si="50"/>
        <v>43799</v>
      </c>
      <c r="G546" s="49">
        <f>SUM(C$7:C546)</f>
        <v>-17.3</v>
      </c>
      <c r="H546" s="49">
        <f>SUM(D$7:D546)</f>
        <v>20</v>
      </c>
      <c r="I546" s="40">
        <f t="shared" ref="I546:I609" si="53">SUM(G546:H546)</f>
        <v>2.6999999999999993</v>
      </c>
      <c r="K546" s="36">
        <f t="shared" ref="K546:K609" si="54">YEAR(A546)</f>
        <v>2019</v>
      </c>
    </row>
    <row r="547" spans="1:11" ht="13">
      <c r="A547" s="39">
        <f>GewinnDaten!A547</f>
        <v>43803</v>
      </c>
      <c r="B547" s="37">
        <f t="shared" si="51"/>
        <v>4</v>
      </c>
      <c r="C547" s="49">
        <f>SUM(GewinnDaten!E547:G547)</f>
        <v>0</v>
      </c>
      <c r="D547" s="49">
        <f>SUM(GewinnDaten!H547:J547)</f>
        <v>0</v>
      </c>
      <c r="E547" s="40">
        <f t="shared" si="52"/>
        <v>0</v>
      </c>
      <c r="F547" s="58">
        <f t="shared" si="50"/>
        <v>43803</v>
      </c>
      <c r="G547" s="49">
        <f>SUM(C$7:C547)</f>
        <v>-17.3</v>
      </c>
      <c r="H547" s="49">
        <f>SUM(D$7:D547)</f>
        <v>20</v>
      </c>
      <c r="I547" s="40">
        <f t="shared" si="53"/>
        <v>2.6999999999999993</v>
      </c>
      <c r="K547" s="36">
        <f t="shared" si="54"/>
        <v>2019</v>
      </c>
    </row>
    <row r="548" spans="1:11" ht="13">
      <c r="A548" s="39">
        <f>GewinnDaten!A548</f>
        <v>43806</v>
      </c>
      <c r="B548" s="37">
        <f t="shared" si="51"/>
        <v>7</v>
      </c>
      <c r="C548" s="49">
        <f>SUM(GewinnDaten!E548:G548)</f>
        <v>0</v>
      </c>
      <c r="D548" s="49">
        <f>SUM(GewinnDaten!H548:J548)</f>
        <v>0</v>
      </c>
      <c r="E548" s="40">
        <f t="shared" si="52"/>
        <v>0</v>
      </c>
      <c r="F548" s="58">
        <f t="shared" si="50"/>
        <v>43806</v>
      </c>
      <c r="G548" s="49">
        <f>SUM(C$7:C548)</f>
        <v>-17.3</v>
      </c>
      <c r="H548" s="49">
        <f>SUM(D$7:D548)</f>
        <v>20</v>
      </c>
      <c r="I548" s="40">
        <f t="shared" si="53"/>
        <v>2.6999999999999993</v>
      </c>
      <c r="K548" s="36">
        <f t="shared" si="54"/>
        <v>2019</v>
      </c>
    </row>
    <row r="549" spans="1:11" ht="13">
      <c r="A549" s="39">
        <f>GewinnDaten!A549</f>
        <v>43810</v>
      </c>
      <c r="B549" s="37">
        <f t="shared" si="51"/>
        <v>4</v>
      </c>
      <c r="C549" s="49">
        <f>SUM(GewinnDaten!E549:G549)</f>
        <v>0</v>
      </c>
      <c r="D549" s="49">
        <f>SUM(GewinnDaten!H549:J549)</f>
        <v>0</v>
      </c>
      <c r="E549" s="40">
        <f t="shared" si="52"/>
        <v>0</v>
      </c>
      <c r="F549" s="58">
        <f t="shared" si="50"/>
        <v>43810</v>
      </c>
      <c r="G549" s="49">
        <f>SUM(C$7:C549)</f>
        <v>-17.3</v>
      </c>
      <c r="H549" s="49">
        <f>SUM(D$7:D549)</f>
        <v>20</v>
      </c>
      <c r="I549" s="40">
        <f t="shared" si="53"/>
        <v>2.6999999999999993</v>
      </c>
      <c r="K549" s="36">
        <f t="shared" si="54"/>
        <v>2019</v>
      </c>
    </row>
    <row r="550" spans="1:11" ht="13">
      <c r="A550" s="39">
        <f>GewinnDaten!A550</f>
        <v>43813</v>
      </c>
      <c r="B550" s="37">
        <f t="shared" si="51"/>
        <v>7</v>
      </c>
      <c r="C550" s="49">
        <f>SUM(GewinnDaten!E550:G550)</f>
        <v>0</v>
      </c>
      <c r="D550" s="49">
        <f>SUM(GewinnDaten!H550:J550)</f>
        <v>0</v>
      </c>
      <c r="E550" s="40">
        <f t="shared" si="52"/>
        <v>0</v>
      </c>
      <c r="F550" s="58">
        <f t="shared" si="50"/>
        <v>43813</v>
      </c>
      <c r="G550" s="49">
        <f>SUM(C$7:C550)</f>
        <v>-17.3</v>
      </c>
      <c r="H550" s="49">
        <f>SUM(D$7:D550)</f>
        <v>20</v>
      </c>
      <c r="I550" s="40">
        <f t="shared" si="53"/>
        <v>2.6999999999999993</v>
      </c>
      <c r="K550" s="36">
        <f t="shared" si="54"/>
        <v>2019</v>
      </c>
    </row>
    <row r="551" spans="1:11" ht="13">
      <c r="A551" s="39">
        <f>GewinnDaten!A551</f>
        <v>43817</v>
      </c>
      <c r="B551" s="37">
        <f t="shared" si="51"/>
        <v>4</v>
      </c>
      <c r="C551" s="49">
        <f>SUM(GewinnDaten!E551:G551)</f>
        <v>0</v>
      </c>
      <c r="D551" s="49">
        <f>SUM(GewinnDaten!H551:J551)</f>
        <v>0</v>
      </c>
      <c r="E551" s="40">
        <f t="shared" si="52"/>
        <v>0</v>
      </c>
      <c r="F551" s="58">
        <f t="shared" si="50"/>
        <v>43817</v>
      </c>
      <c r="G551" s="49">
        <f>SUM(C$7:C551)</f>
        <v>-17.3</v>
      </c>
      <c r="H551" s="49">
        <f>SUM(D$7:D551)</f>
        <v>20</v>
      </c>
      <c r="I551" s="40">
        <f t="shared" si="53"/>
        <v>2.6999999999999993</v>
      </c>
      <c r="K551" s="36">
        <f t="shared" si="54"/>
        <v>2019</v>
      </c>
    </row>
    <row r="552" spans="1:11" ht="13">
      <c r="A552" s="39">
        <f>GewinnDaten!A552</f>
        <v>43820</v>
      </c>
      <c r="B552" s="37">
        <f t="shared" si="51"/>
        <v>7</v>
      </c>
      <c r="C552" s="49">
        <f>SUM(GewinnDaten!E552:G552)</f>
        <v>0</v>
      </c>
      <c r="D552" s="49">
        <f>SUM(GewinnDaten!H552:J552)</f>
        <v>0</v>
      </c>
      <c r="E552" s="40">
        <f t="shared" si="52"/>
        <v>0</v>
      </c>
      <c r="F552" s="58">
        <f t="shared" si="50"/>
        <v>43820</v>
      </c>
      <c r="G552" s="49">
        <f>SUM(C$7:C552)</f>
        <v>-17.3</v>
      </c>
      <c r="H552" s="49">
        <f>SUM(D$7:D552)</f>
        <v>20</v>
      </c>
      <c r="I552" s="40">
        <f t="shared" si="53"/>
        <v>2.6999999999999993</v>
      </c>
      <c r="K552" s="36">
        <f t="shared" si="54"/>
        <v>2019</v>
      </c>
    </row>
    <row r="553" spans="1:11" ht="13">
      <c r="A553" s="39">
        <f>GewinnDaten!A553</f>
        <v>43824</v>
      </c>
      <c r="B553" s="37">
        <f t="shared" si="51"/>
        <v>4</v>
      </c>
      <c r="C553" s="49">
        <f>SUM(GewinnDaten!E553:G553)</f>
        <v>0</v>
      </c>
      <c r="D553" s="49">
        <f>SUM(GewinnDaten!H553:J553)</f>
        <v>0</v>
      </c>
      <c r="E553" s="40">
        <f t="shared" si="52"/>
        <v>0</v>
      </c>
      <c r="F553" s="58">
        <f t="shared" si="50"/>
        <v>43824</v>
      </c>
      <c r="G553" s="49">
        <f>SUM(C$7:C553)</f>
        <v>-17.3</v>
      </c>
      <c r="H553" s="49">
        <f>SUM(D$7:D553)</f>
        <v>20</v>
      </c>
      <c r="I553" s="40">
        <f t="shared" si="53"/>
        <v>2.6999999999999993</v>
      </c>
      <c r="K553" s="36">
        <f t="shared" si="54"/>
        <v>2019</v>
      </c>
    </row>
    <row r="554" spans="1:11" ht="13">
      <c r="A554" s="39">
        <f>GewinnDaten!A554</f>
        <v>43827</v>
      </c>
      <c r="B554" s="37">
        <f t="shared" si="51"/>
        <v>7</v>
      </c>
      <c r="C554" s="49">
        <f>SUM(GewinnDaten!E554:G554)</f>
        <v>0</v>
      </c>
      <c r="D554" s="49">
        <f>SUM(GewinnDaten!H554:J554)</f>
        <v>0</v>
      </c>
      <c r="E554" s="40">
        <f t="shared" si="52"/>
        <v>0</v>
      </c>
      <c r="F554" s="58">
        <f t="shared" si="50"/>
        <v>43827</v>
      </c>
      <c r="G554" s="49">
        <f>SUM(C$7:C554)</f>
        <v>-17.3</v>
      </c>
      <c r="H554" s="49">
        <f>SUM(D$7:D554)</f>
        <v>20</v>
      </c>
      <c r="I554" s="40">
        <f t="shared" si="53"/>
        <v>2.6999999999999993</v>
      </c>
      <c r="K554" s="36">
        <f t="shared" si="54"/>
        <v>2019</v>
      </c>
    </row>
    <row r="555" spans="1:11" ht="13">
      <c r="A555" s="39">
        <f>GewinnDaten!A555</f>
        <v>43831</v>
      </c>
      <c r="B555" s="37">
        <f t="shared" si="51"/>
        <v>4</v>
      </c>
      <c r="C555" s="49">
        <f>SUM(GewinnDaten!E555:G555)</f>
        <v>0</v>
      </c>
      <c r="D555" s="49">
        <f>SUM(GewinnDaten!H555:J555)</f>
        <v>0</v>
      </c>
      <c r="E555" s="40">
        <f t="shared" si="52"/>
        <v>0</v>
      </c>
      <c r="F555" s="58">
        <f t="shared" si="50"/>
        <v>43831</v>
      </c>
      <c r="G555" s="49">
        <f>SUM(C$7:C555)</f>
        <v>-17.3</v>
      </c>
      <c r="H555" s="49">
        <f>SUM(D$7:D555)</f>
        <v>20</v>
      </c>
      <c r="I555" s="40">
        <f t="shared" si="53"/>
        <v>2.6999999999999993</v>
      </c>
      <c r="K555" s="36">
        <f t="shared" si="54"/>
        <v>2020</v>
      </c>
    </row>
    <row r="556" spans="1:11" ht="13">
      <c r="A556" s="39">
        <f>GewinnDaten!A556</f>
        <v>43834</v>
      </c>
      <c r="B556" s="37">
        <f t="shared" si="51"/>
        <v>7</v>
      </c>
      <c r="C556" s="49">
        <f>SUM(GewinnDaten!E556:G556)</f>
        <v>0</v>
      </c>
      <c r="D556" s="49">
        <f>SUM(GewinnDaten!H556:J556)</f>
        <v>0</v>
      </c>
      <c r="E556" s="40">
        <f t="shared" si="52"/>
        <v>0</v>
      </c>
      <c r="F556" s="58">
        <f t="shared" si="50"/>
        <v>43834</v>
      </c>
      <c r="G556" s="49">
        <f>SUM(C$7:C556)</f>
        <v>-17.3</v>
      </c>
      <c r="H556" s="49">
        <f>SUM(D$7:D556)</f>
        <v>20</v>
      </c>
      <c r="I556" s="40">
        <f t="shared" si="53"/>
        <v>2.6999999999999993</v>
      </c>
      <c r="K556" s="36">
        <f t="shared" si="54"/>
        <v>2020</v>
      </c>
    </row>
    <row r="557" spans="1:11" ht="13">
      <c r="A557" s="39">
        <f>GewinnDaten!A557</f>
        <v>43838</v>
      </c>
      <c r="B557" s="37">
        <f t="shared" si="51"/>
        <v>4</v>
      </c>
      <c r="C557" s="49">
        <f>SUM(GewinnDaten!E557:G557)</f>
        <v>0</v>
      </c>
      <c r="D557" s="49">
        <f>SUM(GewinnDaten!H557:J557)</f>
        <v>0</v>
      </c>
      <c r="E557" s="40">
        <f t="shared" si="52"/>
        <v>0</v>
      </c>
      <c r="F557" s="58">
        <f t="shared" si="50"/>
        <v>43838</v>
      </c>
      <c r="G557" s="49">
        <f>SUM(C$7:C557)</f>
        <v>-17.3</v>
      </c>
      <c r="H557" s="49">
        <f>SUM(D$7:D557)</f>
        <v>20</v>
      </c>
      <c r="I557" s="40">
        <f t="shared" si="53"/>
        <v>2.6999999999999993</v>
      </c>
      <c r="K557" s="36">
        <f t="shared" si="54"/>
        <v>2020</v>
      </c>
    </row>
    <row r="558" spans="1:11" ht="13">
      <c r="A558" s="39">
        <f>GewinnDaten!A558</f>
        <v>43841</v>
      </c>
      <c r="B558" s="37">
        <f t="shared" si="51"/>
        <v>7</v>
      </c>
      <c r="C558" s="49">
        <f>SUM(GewinnDaten!E558:G558)</f>
        <v>0</v>
      </c>
      <c r="D558" s="49">
        <f>SUM(GewinnDaten!H558:J558)</f>
        <v>0</v>
      </c>
      <c r="E558" s="40">
        <f t="shared" si="52"/>
        <v>0</v>
      </c>
      <c r="F558" s="58">
        <f t="shared" si="50"/>
        <v>43841</v>
      </c>
      <c r="G558" s="49">
        <f>SUM(C$7:C558)</f>
        <v>-17.3</v>
      </c>
      <c r="H558" s="49">
        <f>SUM(D$7:D558)</f>
        <v>20</v>
      </c>
      <c r="I558" s="40">
        <f t="shared" si="53"/>
        <v>2.6999999999999993</v>
      </c>
      <c r="K558" s="36">
        <f t="shared" si="54"/>
        <v>2020</v>
      </c>
    </row>
    <row r="559" spans="1:11" ht="13">
      <c r="A559" s="39">
        <f>GewinnDaten!A559</f>
        <v>43845</v>
      </c>
      <c r="B559" s="37">
        <f t="shared" si="51"/>
        <v>4</v>
      </c>
      <c r="C559" s="49">
        <f>SUM(GewinnDaten!E559:G559)</f>
        <v>0</v>
      </c>
      <c r="D559" s="49">
        <f>SUM(GewinnDaten!H559:J559)</f>
        <v>0</v>
      </c>
      <c r="E559" s="40">
        <f t="shared" si="52"/>
        <v>0</v>
      </c>
      <c r="F559" s="58">
        <f t="shared" si="50"/>
        <v>43845</v>
      </c>
      <c r="G559" s="49">
        <f>SUM(C$7:C559)</f>
        <v>-17.3</v>
      </c>
      <c r="H559" s="49">
        <f>SUM(D$7:D559)</f>
        <v>20</v>
      </c>
      <c r="I559" s="40">
        <f t="shared" si="53"/>
        <v>2.6999999999999993</v>
      </c>
      <c r="K559" s="36">
        <f t="shared" si="54"/>
        <v>2020</v>
      </c>
    </row>
    <row r="560" spans="1:11" ht="13">
      <c r="A560" s="39">
        <f>GewinnDaten!A560</f>
        <v>43848</v>
      </c>
      <c r="B560" s="37">
        <f t="shared" si="51"/>
        <v>7</v>
      </c>
      <c r="C560" s="49">
        <f>SUM(GewinnDaten!E560:G560)</f>
        <v>0</v>
      </c>
      <c r="D560" s="49">
        <f>SUM(GewinnDaten!H560:J560)</f>
        <v>0</v>
      </c>
      <c r="E560" s="40">
        <f t="shared" si="52"/>
        <v>0</v>
      </c>
      <c r="F560" s="58">
        <f t="shared" si="50"/>
        <v>43848</v>
      </c>
      <c r="G560" s="49">
        <f>SUM(C$7:C560)</f>
        <v>-17.3</v>
      </c>
      <c r="H560" s="49">
        <f>SUM(D$7:D560)</f>
        <v>20</v>
      </c>
      <c r="I560" s="40">
        <f t="shared" si="53"/>
        <v>2.6999999999999993</v>
      </c>
      <c r="K560" s="36">
        <f t="shared" si="54"/>
        <v>2020</v>
      </c>
    </row>
    <row r="561" spans="1:11" ht="13">
      <c r="A561" s="39">
        <f>GewinnDaten!A561</f>
        <v>43852</v>
      </c>
      <c r="B561" s="37">
        <f t="shared" si="51"/>
        <v>4</v>
      </c>
      <c r="C561" s="49">
        <f>SUM(GewinnDaten!E561:G561)</f>
        <v>0</v>
      </c>
      <c r="D561" s="49">
        <f>SUM(GewinnDaten!H561:J561)</f>
        <v>0</v>
      </c>
      <c r="E561" s="40">
        <f t="shared" si="52"/>
        <v>0</v>
      </c>
      <c r="F561" s="58">
        <f t="shared" si="50"/>
        <v>43852</v>
      </c>
      <c r="G561" s="49">
        <f>SUM(C$7:C561)</f>
        <v>-17.3</v>
      </c>
      <c r="H561" s="49">
        <f>SUM(D$7:D561)</f>
        <v>20</v>
      </c>
      <c r="I561" s="40">
        <f t="shared" si="53"/>
        <v>2.6999999999999993</v>
      </c>
      <c r="K561" s="36">
        <f t="shared" si="54"/>
        <v>2020</v>
      </c>
    </row>
    <row r="562" spans="1:11" ht="13">
      <c r="A562" s="39">
        <f>GewinnDaten!A562</f>
        <v>43855</v>
      </c>
      <c r="B562" s="37">
        <f t="shared" si="51"/>
        <v>7</v>
      </c>
      <c r="C562" s="49">
        <f>SUM(GewinnDaten!E562:G562)</f>
        <v>0</v>
      </c>
      <c r="D562" s="49">
        <f>SUM(GewinnDaten!H562:J562)</f>
        <v>0</v>
      </c>
      <c r="E562" s="40">
        <f t="shared" si="52"/>
        <v>0</v>
      </c>
      <c r="F562" s="58">
        <f t="shared" si="50"/>
        <v>43855</v>
      </c>
      <c r="G562" s="49">
        <f>SUM(C$7:C562)</f>
        <v>-17.3</v>
      </c>
      <c r="H562" s="49">
        <f>SUM(D$7:D562)</f>
        <v>20</v>
      </c>
      <c r="I562" s="40">
        <f t="shared" si="53"/>
        <v>2.6999999999999993</v>
      </c>
      <c r="K562" s="36">
        <f t="shared" si="54"/>
        <v>2020</v>
      </c>
    </row>
    <row r="563" spans="1:11" ht="13">
      <c r="A563" s="39">
        <f>GewinnDaten!A563</f>
        <v>43859</v>
      </c>
      <c r="B563" s="37">
        <f t="shared" si="51"/>
        <v>4</v>
      </c>
      <c r="C563" s="49">
        <f>SUM(GewinnDaten!E563:G563)</f>
        <v>0</v>
      </c>
      <c r="D563" s="49">
        <f>SUM(GewinnDaten!H563:J563)</f>
        <v>0</v>
      </c>
      <c r="E563" s="40">
        <f t="shared" si="52"/>
        <v>0</v>
      </c>
      <c r="F563" s="58">
        <f t="shared" si="50"/>
        <v>43859</v>
      </c>
      <c r="G563" s="49">
        <f>SUM(C$7:C563)</f>
        <v>-17.3</v>
      </c>
      <c r="H563" s="49">
        <f>SUM(D$7:D563)</f>
        <v>20</v>
      </c>
      <c r="I563" s="40">
        <f t="shared" si="53"/>
        <v>2.6999999999999993</v>
      </c>
      <c r="K563" s="36">
        <f t="shared" si="54"/>
        <v>2020</v>
      </c>
    </row>
    <row r="564" spans="1:11" ht="13">
      <c r="A564" s="39">
        <f>GewinnDaten!A564</f>
        <v>43862</v>
      </c>
      <c r="B564" s="37">
        <f t="shared" si="51"/>
        <v>7</v>
      </c>
      <c r="C564" s="49">
        <f>SUM(GewinnDaten!E564:G564)</f>
        <v>0</v>
      </c>
      <c r="D564" s="49">
        <f>SUM(GewinnDaten!H564:J564)</f>
        <v>0</v>
      </c>
      <c r="E564" s="40">
        <f t="shared" si="52"/>
        <v>0</v>
      </c>
      <c r="F564" s="58">
        <f t="shared" si="50"/>
        <v>43862</v>
      </c>
      <c r="G564" s="49">
        <f>SUM(C$7:C564)</f>
        <v>-17.3</v>
      </c>
      <c r="H564" s="49">
        <f>SUM(D$7:D564)</f>
        <v>20</v>
      </c>
      <c r="I564" s="40">
        <f t="shared" si="53"/>
        <v>2.6999999999999993</v>
      </c>
      <c r="K564" s="36">
        <f t="shared" si="54"/>
        <v>2020</v>
      </c>
    </row>
    <row r="565" spans="1:11" ht="13">
      <c r="A565" s="39">
        <f>GewinnDaten!A565</f>
        <v>43866</v>
      </c>
      <c r="B565" s="37">
        <f t="shared" si="51"/>
        <v>4</v>
      </c>
      <c r="C565" s="49">
        <f>SUM(GewinnDaten!E565:G565)</f>
        <v>0</v>
      </c>
      <c r="D565" s="49">
        <f>SUM(GewinnDaten!H565:J565)</f>
        <v>0</v>
      </c>
      <c r="E565" s="40">
        <f t="shared" si="52"/>
        <v>0</v>
      </c>
      <c r="F565" s="58">
        <f t="shared" si="50"/>
        <v>43866</v>
      </c>
      <c r="G565" s="49">
        <f>SUM(C$7:C565)</f>
        <v>-17.3</v>
      </c>
      <c r="H565" s="49">
        <f>SUM(D$7:D565)</f>
        <v>20</v>
      </c>
      <c r="I565" s="40">
        <f t="shared" si="53"/>
        <v>2.6999999999999993</v>
      </c>
      <c r="K565" s="36">
        <f t="shared" si="54"/>
        <v>2020</v>
      </c>
    </row>
    <row r="566" spans="1:11" ht="13">
      <c r="A566" s="39">
        <f>GewinnDaten!A566</f>
        <v>43869</v>
      </c>
      <c r="B566" s="37">
        <f t="shared" si="51"/>
        <v>7</v>
      </c>
      <c r="C566" s="49">
        <f>SUM(GewinnDaten!E566:G566)</f>
        <v>0</v>
      </c>
      <c r="D566" s="49">
        <f>SUM(GewinnDaten!H566:J566)</f>
        <v>0</v>
      </c>
      <c r="E566" s="40">
        <f t="shared" si="52"/>
        <v>0</v>
      </c>
      <c r="F566" s="58">
        <f t="shared" si="50"/>
        <v>43869</v>
      </c>
      <c r="G566" s="49">
        <f>SUM(C$7:C566)</f>
        <v>-17.3</v>
      </c>
      <c r="H566" s="49">
        <f>SUM(D$7:D566)</f>
        <v>20</v>
      </c>
      <c r="I566" s="40">
        <f t="shared" si="53"/>
        <v>2.6999999999999993</v>
      </c>
      <c r="K566" s="36">
        <f t="shared" si="54"/>
        <v>2020</v>
      </c>
    </row>
    <row r="567" spans="1:11" ht="13">
      <c r="A567" s="39">
        <f>GewinnDaten!A567</f>
        <v>43873</v>
      </c>
      <c r="B567" s="37">
        <f t="shared" si="51"/>
        <v>4</v>
      </c>
      <c r="C567" s="49">
        <f>SUM(GewinnDaten!E567:G567)</f>
        <v>0</v>
      </c>
      <c r="D567" s="49">
        <f>SUM(GewinnDaten!H567:J567)</f>
        <v>0</v>
      </c>
      <c r="E567" s="40">
        <f t="shared" si="52"/>
        <v>0</v>
      </c>
      <c r="F567" s="58">
        <f t="shared" si="50"/>
        <v>43873</v>
      </c>
      <c r="G567" s="49">
        <f>SUM(C$7:C567)</f>
        <v>-17.3</v>
      </c>
      <c r="H567" s="49">
        <f>SUM(D$7:D567)</f>
        <v>20</v>
      </c>
      <c r="I567" s="40">
        <f t="shared" si="53"/>
        <v>2.6999999999999993</v>
      </c>
      <c r="K567" s="36">
        <f t="shared" si="54"/>
        <v>2020</v>
      </c>
    </row>
    <row r="568" spans="1:11" ht="13">
      <c r="A568" s="39">
        <f>GewinnDaten!A568</f>
        <v>43876</v>
      </c>
      <c r="B568" s="37">
        <f t="shared" si="51"/>
        <v>7</v>
      </c>
      <c r="C568" s="49">
        <f>SUM(GewinnDaten!E568:G568)</f>
        <v>0</v>
      </c>
      <c r="D568" s="49">
        <f>SUM(GewinnDaten!H568:J568)</f>
        <v>0</v>
      </c>
      <c r="E568" s="40">
        <f t="shared" si="52"/>
        <v>0</v>
      </c>
      <c r="F568" s="58">
        <f t="shared" si="50"/>
        <v>43876</v>
      </c>
      <c r="G568" s="49">
        <f>SUM(C$7:C568)</f>
        <v>-17.3</v>
      </c>
      <c r="H568" s="49">
        <f>SUM(D$7:D568)</f>
        <v>20</v>
      </c>
      <c r="I568" s="40">
        <f t="shared" si="53"/>
        <v>2.6999999999999993</v>
      </c>
      <c r="K568" s="36">
        <f t="shared" si="54"/>
        <v>2020</v>
      </c>
    </row>
    <row r="569" spans="1:11" ht="13">
      <c r="A569" s="39">
        <f>GewinnDaten!A569</f>
        <v>43880</v>
      </c>
      <c r="B569" s="37">
        <f t="shared" si="51"/>
        <v>4</v>
      </c>
      <c r="C569" s="49">
        <f>SUM(GewinnDaten!E569:G569)</f>
        <v>0</v>
      </c>
      <c r="D569" s="49">
        <f>SUM(GewinnDaten!H569:J569)</f>
        <v>0</v>
      </c>
      <c r="E569" s="40">
        <f t="shared" si="52"/>
        <v>0</v>
      </c>
      <c r="F569" s="58">
        <f t="shared" si="50"/>
        <v>43880</v>
      </c>
      <c r="G569" s="49">
        <f>SUM(C$7:C569)</f>
        <v>-17.3</v>
      </c>
      <c r="H569" s="49">
        <f>SUM(D$7:D569)</f>
        <v>20</v>
      </c>
      <c r="I569" s="40">
        <f t="shared" si="53"/>
        <v>2.6999999999999993</v>
      </c>
      <c r="K569" s="36">
        <f t="shared" si="54"/>
        <v>2020</v>
      </c>
    </row>
    <row r="570" spans="1:11" ht="13">
      <c r="A570" s="39">
        <f>GewinnDaten!A570</f>
        <v>43883</v>
      </c>
      <c r="B570" s="37">
        <f t="shared" si="51"/>
        <v>7</v>
      </c>
      <c r="C570" s="49">
        <f>SUM(GewinnDaten!E570:G570)</f>
        <v>0</v>
      </c>
      <c r="D570" s="49">
        <f>SUM(GewinnDaten!H570:J570)</f>
        <v>0</v>
      </c>
      <c r="E570" s="40">
        <f t="shared" si="52"/>
        <v>0</v>
      </c>
      <c r="F570" s="58">
        <f t="shared" si="50"/>
        <v>43883</v>
      </c>
      <c r="G570" s="49">
        <f>SUM(C$7:C570)</f>
        <v>-17.3</v>
      </c>
      <c r="H570" s="49">
        <f>SUM(D$7:D570)</f>
        <v>20</v>
      </c>
      <c r="I570" s="40">
        <f t="shared" si="53"/>
        <v>2.6999999999999993</v>
      </c>
      <c r="K570" s="36">
        <f t="shared" si="54"/>
        <v>2020</v>
      </c>
    </row>
    <row r="571" spans="1:11" ht="13">
      <c r="A571" s="39">
        <f>GewinnDaten!A571</f>
        <v>43887</v>
      </c>
      <c r="B571" s="37">
        <f t="shared" si="51"/>
        <v>4</v>
      </c>
      <c r="C571" s="49">
        <f>SUM(GewinnDaten!E571:G571)</f>
        <v>0</v>
      </c>
      <c r="D571" s="49">
        <f>SUM(GewinnDaten!H571:J571)</f>
        <v>0</v>
      </c>
      <c r="E571" s="40">
        <f t="shared" si="52"/>
        <v>0</v>
      </c>
      <c r="F571" s="58">
        <f t="shared" si="50"/>
        <v>43887</v>
      </c>
      <c r="G571" s="49">
        <f>SUM(C$7:C571)</f>
        <v>-17.3</v>
      </c>
      <c r="H571" s="49">
        <f>SUM(D$7:D571)</f>
        <v>20</v>
      </c>
      <c r="I571" s="40">
        <f t="shared" si="53"/>
        <v>2.6999999999999993</v>
      </c>
      <c r="K571" s="36">
        <f t="shared" si="54"/>
        <v>2020</v>
      </c>
    </row>
    <row r="572" spans="1:11" ht="13">
      <c r="A572" s="39">
        <f>GewinnDaten!A572</f>
        <v>43890</v>
      </c>
      <c r="B572" s="37">
        <f t="shared" si="51"/>
        <v>7</v>
      </c>
      <c r="C572" s="49">
        <f>SUM(GewinnDaten!E572:G572)</f>
        <v>0</v>
      </c>
      <c r="D572" s="49">
        <f>SUM(GewinnDaten!H572:J572)</f>
        <v>0</v>
      </c>
      <c r="E572" s="40">
        <f t="shared" si="52"/>
        <v>0</v>
      </c>
      <c r="F572" s="58">
        <f t="shared" si="50"/>
        <v>43890</v>
      </c>
      <c r="G572" s="49">
        <f>SUM(C$7:C572)</f>
        <v>-17.3</v>
      </c>
      <c r="H572" s="49">
        <f>SUM(D$7:D572)</f>
        <v>20</v>
      </c>
      <c r="I572" s="40">
        <f t="shared" si="53"/>
        <v>2.6999999999999993</v>
      </c>
      <c r="K572" s="36">
        <f t="shared" si="54"/>
        <v>2020</v>
      </c>
    </row>
    <row r="573" spans="1:11" ht="13">
      <c r="A573" s="39">
        <f>GewinnDaten!A573</f>
        <v>43894</v>
      </c>
      <c r="B573" s="37">
        <f t="shared" si="51"/>
        <v>4</v>
      </c>
      <c r="C573" s="49">
        <f>SUM(GewinnDaten!E573:G573)</f>
        <v>0</v>
      </c>
      <c r="D573" s="49">
        <f>SUM(GewinnDaten!H573:J573)</f>
        <v>0</v>
      </c>
      <c r="E573" s="40">
        <f t="shared" si="52"/>
        <v>0</v>
      </c>
      <c r="F573" s="58">
        <f t="shared" si="50"/>
        <v>43894</v>
      </c>
      <c r="G573" s="49">
        <f>SUM(C$7:C573)</f>
        <v>-17.3</v>
      </c>
      <c r="H573" s="49">
        <f>SUM(D$7:D573)</f>
        <v>20</v>
      </c>
      <c r="I573" s="40">
        <f t="shared" si="53"/>
        <v>2.6999999999999993</v>
      </c>
      <c r="K573" s="36">
        <f t="shared" si="54"/>
        <v>2020</v>
      </c>
    </row>
    <row r="574" spans="1:11" ht="13">
      <c r="A574" s="39">
        <f>GewinnDaten!A574</f>
        <v>43897</v>
      </c>
      <c r="B574" s="37">
        <f t="shared" si="51"/>
        <v>7</v>
      </c>
      <c r="C574" s="49">
        <f>SUM(GewinnDaten!E574:G574)</f>
        <v>0</v>
      </c>
      <c r="D574" s="49">
        <f>SUM(GewinnDaten!H574:J574)</f>
        <v>0</v>
      </c>
      <c r="E574" s="40">
        <f t="shared" si="52"/>
        <v>0</v>
      </c>
      <c r="F574" s="58">
        <f t="shared" si="50"/>
        <v>43897</v>
      </c>
      <c r="G574" s="49">
        <f>SUM(C$7:C574)</f>
        <v>-17.3</v>
      </c>
      <c r="H574" s="49">
        <f>SUM(D$7:D574)</f>
        <v>20</v>
      </c>
      <c r="I574" s="40">
        <f t="shared" si="53"/>
        <v>2.6999999999999993</v>
      </c>
      <c r="K574" s="36">
        <f t="shared" si="54"/>
        <v>2020</v>
      </c>
    </row>
    <row r="575" spans="1:11" ht="13">
      <c r="A575" s="39">
        <f>GewinnDaten!A575</f>
        <v>43901</v>
      </c>
      <c r="B575" s="37">
        <f t="shared" si="51"/>
        <v>4</v>
      </c>
      <c r="C575" s="49">
        <f>SUM(GewinnDaten!E575:G575)</f>
        <v>0</v>
      </c>
      <c r="D575" s="49">
        <f>SUM(GewinnDaten!H575:J575)</f>
        <v>0</v>
      </c>
      <c r="E575" s="40">
        <f t="shared" si="52"/>
        <v>0</v>
      </c>
      <c r="F575" s="58">
        <f t="shared" si="50"/>
        <v>43901</v>
      </c>
      <c r="G575" s="49">
        <f>SUM(C$7:C575)</f>
        <v>-17.3</v>
      </c>
      <c r="H575" s="49">
        <f>SUM(D$7:D575)</f>
        <v>20</v>
      </c>
      <c r="I575" s="40">
        <f t="shared" si="53"/>
        <v>2.6999999999999993</v>
      </c>
      <c r="K575" s="36">
        <f t="shared" si="54"/>
        <v>2020</v>
      </c>
    </row>
    <row r="576" spans="1:11" ht="13">
      <c r="A576" s="39">
        <f>GewinnDaten!A576</f>
        <v>43904</v>
      </c>
      <c r="B576" s="37">
        <f t="shared" si="51"/>
        <v>7</v>
      </c>
      <c r="C576" s="49">
        <f>SUM(GewinnDaten!E576:G576)</f>
        <v>0</v>
      </c>
      <c r="D576" s="49">
        <f>SUM(GewinnDaten!H576:J576)</f>
        <v>0</v>
      </c>
      <c r="E576" s="40">
        <f t="shared" si="52"/>
        <v>0</v>
      </c>
      <c r="F576" s="58">
        <f t="shared" si="50"/>
        <v>43904</v>
      </c>
      <c r="G576" s="49">
        <f>SUM(C$7:C576)</f>
        <v>-17.3</v>
      </c>
      <c r="H576" s="49">
        <f>SUM(D$7:D576)</f>
        <v>20</v>
      </c>
      <c r="I576" s="40">
        <f t="shared" si="53"/>
        <v>2.6999999999999993</v>
      </c>
      <c r="K576" s="36">
        <f t="shared" si="54"/>
        <v>2020</v>
      </c>
    </row>
    <row r="577" spans="1:11" ht="13">
      <c r="A577" s="39">
        <f>GewinnDaten!A577</f>
        <v>43908</v>
      </c>
      <c r="B577" s="37">
        <f t="shared" si="51"/>
        <v>4</v>
      </c>
      <c r="C577" s="49">
        <f>SUM(GewinnDaten!E577:G577)</f>
        <v>0</v>
      </c>
      <c r="D577" s="49">
        <f>SUM(GewinnDaten!H577:J577)</f>
        <v>0</v>
      </c>
      <c r="E577" s="40">
        <f t="shared" si="52"/>
        <v>0</v>
      </c>
      <c r="F577" s="58">
        <f t="shared" si="50"/>
        <v>43908</v>
      </c>
      <c r="G577" s="49">
        <f>SUM(C$7:C577)</f>
        <v>-17.3</v>
      </c>
      <c r="H577" s="49">
        <f>SUM(D$7:D577)</f>
        <v>20</v>
      </c>
      <c r="I577" s="40">
        <f t="shared" si="53"/>
        <v>2.6999999999999993</v>
      </c>
      <c r="K577" s="36">
        <f t="shared" si="54"/>
        <v>2020</v>
      </c>
    </row>
    <row r="578" spans="1:11" ht="13">
      <c r="A578" s="39">
        <f>GewinnDaten!A578</f>
        <v>43911</v>
      </c>
      <c r="B578" s="37">
        <f t="shared" si="51"/>
        <v>7</v>
      </c>
      <c r="C578" s="49">
        <f>SUM(GewinnDaten!E578:G578)</f>
        <v>0</v>
      </c>
      <c r="D578" s="49">
        <f>SUM(GewinnDaten!H578:J578)</f>
        <v>0</v>
      </c>
      <c r="E578" s="40">
        <f t="shared" si="52"/>
        <v>0</v>
      </c>
      <c r="F578" s="58">
        <f t="shared" si="50"/>
        <v>43911</v>
      </c>
      <c r="G578" s="49">
        <f>SUM(C$7:C578)</f>
        <v>-17.3</v>
      </c>
      <c r="H578" s="49">
        <f>SUM(D$7:D578)</f>
        <v>20</v>
      </c>
      <c r="I578" s="40">
        <f t="shared" si="53"/>
        <v>2.6999999999999993</v>
      </c>
      <c r="K578" s="36">
        <f t="shared" si="54"/>
        <v>2020</v>
      </c>
    </row>
    <row r="579" spans="1:11" ht="13">
      <c r="A579" s="39">
        <f>GewinnDaten!A579</f>
        <v>43915</v>
      </c>
      <c r="B579" s="37">
        <f t="shared" si="51"/>
        <v>4</v>
      </c>
      <c r="C579" s="49">
        <f>SUM(GewinnDaten!E579:G579)</f>
        <v>0</v>
      </c>
      <c r="D579" s="49">
        <f>SUM(GewinnDaten!H579:J579)</f>
        <v>0</v>
      </c>
      <c r="E579" s="40">
        <f t="shared" si="52"/>
        <v>0</v>
      </c>
      <c r="F579" s="58">
        <f t="shared" si="50"/>
        <v>43915</v>
      </c>
      <c r="G579" s="49">
        <f>SUM(C$7:C579)</f>
        <v>-17.3</v>
      </c>
      <c r="H579" s="49">
        <f>SUM(D$7:D579)</f>
        <v>20</v>
      </c>
      <c r="I579" s="40">
        <f t="shared" si="53"/>
        <v>2.6999999999999993</v>
      </c>
      <c r="K579" s="36">
        <f t="shared" si="54"/>
        <v>2020</v>
      </c>
    </row>
    <row r="580" spans="1:11" ht="13">
      <c r="A580" s="39">
        <f>GewinnDaten!A580</f>
        <v>43918</v>
      </c>
      <c r="B580" s="37">
        <f t="shared" si="51"/>
        <v>7</v>
      </c>
      <c r="C580" s="49">
        <f>SUM(GewinnDaten!E580:G580)</f>
        <v>0</v>
      </c>
      <c r="D580" s="49">
        <f>SUM(GewinnDaten!H580:J580)</f>
        <v>0</v>
      </c>
      <c r="E580" s="40">
        <f t="shared" si="52"/>
        <v>0</v>
      </c>
      <c r="F580" s="58">
        <f t="shared" si="50"/>
        <v>43918</v>
      </c>
      <c r="G580" s="49">
        <f>SUM(C$7:C580)</f>
        <v>-17.3</v>
      </c>
      <c r="H580" s="49">
        <f>SUM(D$7:D580)</f>
        <v>20</v>
      </c>
      <c r="I580" s="40">
        <f t="shared" si="53"/>
        <v>2.6999999999999993</v>
      </c>
      <c r="K580" s="36">
        <f t="shared" si="54"/>
        <v>2020</v>
      </c>
    </row>
    <row r="581" spans="1:11" ht="13">
      <c r="A581" s="39">
        <f>GewinnDaten!A581</f>
        <v>43922</v>
      </c>
      <c r="B581" s="37">
        <f t="shared" si="51"/>
        <v>4</v>
      </c>
      <c r="C581" s="49">
        <f>SUM(GewinnDaten!E581:G581)</f>
        <v>0</v>
      </c>
      <c r="D581" s="49">
        <f>SUM(GewinnDaten!H581:J581)</f>
        <v>0</v>
      </c>
      <c r="E581" s="40">
        <f t="shared" si="52"/>
        <v>0</v>
      </c>
      <c r="F581" s="58">
        <f t="shared" si="50"/>
        <v>43922</v>
      </c>
      <c r="G581" s="49">
        <f>SUM(C$7:C581)</f>
        <v>-17.3</v>
      </c>
      <c r="H581" s="49">
        <f>SUM(D$7:D581)</f>
        <v>20</v>
      </c>
      <c r="I581" s="40">
        <f t="shared" si="53"/>
        <v>2.6999999999999993</v>
      </c>
      <c r="K581" s="36">
        <f t="shared" si="54"/>
        <v>2020</v>
      </c>
    </row>
    <row r="582" spans="1:11" ht="13">
      <c r="A582" s="39">
        <f>GewinnDaten!A582</f>
        <v>43925</v>
      </c>
      <c r="B582" s="37">
        <f t="shared" si="51"/>
        <v>7</v>
      </c>
      <c r="C582" s="49">
        <f>SUM(GewinnDaten!E582:G582)</f>
        <v>0</v>
      </c>
      <c r="D582" s="49">
        <f>SUM(GewinnDaten!H582:J582)</f>
        <v>0</v>
      </c>
      <c r="E582" s="40">
        <f t="shared" si="52"/>
        <v>0</v>
      </c>
      <c r="F582" s="58">
        <f t="shared" si="50"/>
        <v>43925</v>
      </c>
      <c r="G582" s="49">
        <f>SUM(C$7:C582)</f>
        <v>-17.3</v>
      </c>
      <c r="H582" s="49">
        <f>SUM(D$7:D582)</f>
        <v>20</v>
      </c>
      <c r="I582" s="40">
        <f t="shared" si="53"/>
        <v>2.6999999999999993</v>
      </c>
      <c r="K582" s="36">
        <f t="shared" si="54"/>
        <v>2020</v>
      </c>
    </row>
    <row r="583" spans="1:11" ht="13">
      <c r="A583" s="39">
        <f>GewinnDaten!A583</f>
        <v>43929</v>
      </c>
      <c r="B583" s="37">
        <f t="shared" si="51"/>
        <v>4</v>
      </c>
      <c r="C583" s="49">
        <f>SUM(GewinnDaten!E583:G583)</f>
        <v>0</v>
      </c>
      <c r="D583" s="49">
        <f>SUM(GewinnDaten!H583:J583)</f>
        <v>0</v>
      </c>
      <c r="E583" s="40">
        <f t="shared" si="52"/>
        <v>0</v>
      </c>
      <c r="F583" s="58">
        <f t="shared" si="50"/>
        <v>43929</v>
      </c>
      <c r="G583" s="49">
        <f>SUM(C$7:C583)</f>
        <v>-17.3</v>
      </c>
      <c r="H583" s="49">
        <f>SUM(D$7:D583)</f>
        <v>20</v>
      </c>
      <c r="I583" s="40">
        <f t="shared" si="53"/>
        <v>2.6999999999999993</v>
      </c>
      <c r="K583" s="36">
        <f t="shared" si="54"/>
        <v>2020</v>
      </c>
    </row>
    <row r="584" spans="1:11" ht="13">
      <c r="A584" s="39">
        <f>GewinnDaten!A584</f>
        <v>43932</v>
      </c>
      <c r="B584" s="37">
        <f t="shared" si="51"/>
        <v>7</v>
      </c>
      <c r="C584" s="49">
        <f>SUM(GewinnDaten!E584:G584)</f>
        <v>0</v>
      </c>
      <c r="D584" s="49">
        <f>SUM(GewinnDaten!H584:J584)</f>
        <v>0</v>
      </c>
      <c r="E584" s="40">
        <f t="shared" si="52"/>
        <v>0</v>
      </c>
      <c r="F584" s="58">
        <f t="shared" ref="F584:F647" si="55">A584</f>
        <v>43932</v>
      </c>
      <c r="G584" s="49">
        <f>SUM(C$7:C584)</f>
        <v>-17.3</v>
      </c>
      <c r="H584" s="49">
        <f>SUM(D$7:D584)</f>
        <v>20</v>
      </c>
      <c r="I584" s="40">
        <f t="shared" si="53"/>
        <v>2.6999999999999993</v>
      </c>
      <c r="K584" s="36">
        <f t="shared" si="54"/>
        <v>2020</v>
      </c>
    </row>
    <row r="585" spans="1:11" ht="13">
      <c r="A585" s="39">
        <f>GewinnDaten!A585</f>
        <v>43936</v>
      </c>
      <c r="B585" s="37">
        <f t="shared" si="51"/>
        <v>4</v>
      </c>
      <c r="C585" s="49">
        <f>SUM(GewinnDaten!E585:G585)</f>
        <v>0</v>
      </c>
      <c r="D585" s="49">
        <f>SUM(GewinnDaten!H585:J585)</f>
        <v>0</v>
      </c>
      <c r="E585" s="40">
        <f t="shared" si="52"/>
        <v>0</v>
      </c>
      <c r="F585" s="58">
        <f t="shared" si="55"/>
        <v>43936</v>
      </c>
      <c r="G585" s="49">
        <f>SUM(C$7:C585)</f>
        <v>-17.3</v>
      </c>
      <c r="H585" s="49">
        <f>SUM(D$7:D585)</f>
        <v>20</v>
      </c>
      <c r="I585" s="40">
        <f t="shared" si="53"/>
        <v>2.6999999999999993</v>
      </c>
      <c r="K585" s="36">
        <f t="shared" si="54"/>
        <v>2020</v>
      </c>
    </row>
    <row r="586" spans="1:11" ht="13">
      <c r="A586" s="39">
        <f>GewinnDaten!A586</f>
        <v>43939</v>
      </c>
      <c r="B586" s="37">
        <f t="shared" si="51"/>
        <v>7</v>
      </c>
      <c r="C586" s="49">
        <f>SUM(GewinnDaten!E586:G586)</f>
        <v>0</v>
      </c>
      <c r="D586" s="49">
        <f>SUM(GewinnDaten!H586:J586)</f>
        <v>0</v>
      </c>
      <c r="E586" s="40">
        <f t="shared" si="52"/>
        <v>0</v>
      </c>
      <c r="F586" s="58">
        <f t="shared" si="55"/>
        <v>43939</v>
      </c>
      <c r="G586" s="49">
        <f>SUM(C$7:C586)</f>
        <v>-17.3</v>
      </c>
      <c r="H586" s="49">
        <f>SUM(D$7:D586)</f>
        <v>20</v>
      </c>
      <c r="I586" s="40">
        <f t="shared" si="53"/>
        <v>2.6999999999999993</v>
      </c>
      <c r="K586" s="36">
        <f t="shared" si="54"/>
        <v>2020</v>
      </c>
    </row>
    <row r="587" spans="1:11" ht="13">
      <c r="A587" s="39">
        <f>GewinnDaten!A587</f>
        <v>43943</v>
      </c>
      <c r="B587" s="37">
        <f t="shared" si="51"/>
        <v>4</v>
      </c>
      <c r="C587" s="49">
        <f>SUM(GewinnDaten!E587:G587)</f>
        <v>0</v>
      </c>
      <c r="D587" s="49">
        <f>SUM(GewinnDaten!H587:J587)</f>
        <v>0</v>
      </c>
      <c r="E587" s="40">
        <f t="shared" si="52"/>
        <v>0</v>
      </c>
      <c r="F587" s="58">
        <f t="shared" si="55"/>
        <v>43943</v>
      </c>
      <c r="G587" s="49">
        <f>SUM(C$7:C587)</f>
        <v>-17.3</v>
      </c>
      <c r="H587" s="49">
        <f>SUM(D$7:D587)</f>
        <v>20</v>
      </c>
      <c r="I587" s="40">
        <f t="shared" si="53"/>
        <v>2.6999999999999993</v>
      </c>
      <c r="K587" s="36">
        <f t="shared" si="54"/>
        <v>2020</v>
      </c>
    </row>
    <row r="588" spans="1:11" ht="13">
      <c r="A588" s="39">
        <f>GewinnDaten!A588</f>
        <v>43946</v>
      </c>
      <c r="B588" s="37">
        <f t="shared" si="51"/>
        <v>7</v>
      </c>
      <c r="C588" s="49">
        <f>SUM(GewinnDaten!E588:G588)</f>
        <v>0</v>
      </c>
      <c r="D588" s="49">
        <f>SUM(GewinnDaten!H588:J588)</f>
        <v>0</v>
      </c>
      <c r="E588" s="40">
        <f t="shared" si="52"/>
        <v>0</v>
      </c>
      <c r="F588" s="58">
        <f t="shared" si="55"/>
        <v>43946</v>
      </c>
      <c r="G588" s="49">
        <f>SUM(C$7:C588)</f>
        <v>-17.3</v>
      </c>
      <c r="H588" s="49">
        <f>SUM(D$7:D588)</f>
        <v>20</v>
      </c>
      <c r="I588" s="40">
        <f t="shared" si="53"/>
        <v>2.6999999999999993</v>
      </c>
      <c r="K588" s="36">
        <f t="shared" si="54"/>
        <v>2020</v>
      </c>
    </row>
    <row r="589" spans="1:11" ht="13">
      <c r="A589" s="39">
        <f>GewinnDaten!A589</f>
        <v>43950</v>
      </c>
      <c r="B589" s="37">
        <f t="shared" si="51"/>
        <v>4</v>
      </c>
      <c r="C589" s="49">
        <f>SUM(GewinnDaten!E589:G589)</f>
        <v>0</v>
      </c>
      <c r="D589" s="49">
        <f>SUM(GewinnDaten!H589:J589)</f>
        <v>0</v>
      </c>
      <c r="E589" s="40">
        <f t="shared" si="52"/>
        <v>0</v>
      </c>
      <c r="F589" s="58">
        <f t="shared" si="55"/>
        <v>43950</v>
      </c>
      <c r="G589" s="49">
        <f>SUM(C$7:C589)</f>
        <v>-17.3</v>
      </c>
      <c r="H589" s="49">
        <f>SUM(D$7:D589)</f>
        <v>20</v>
      </c>
      <c r="I589" s="40">
        <f t="shared" si="53"/>
        <v>2.6999999999999993</v>
      </c>
      <c r="K589" s="36">
        <f t="shared" si="54"/>
        <v>2020</v>
      </c>
    </row>
    <row r="590" spans="1:11" ht="13">
      <c r="A590" s="39">
        <f>GewinnDaten!A590</f>
        <v>43953</v>
      </c>
      <c r="B590" s="37">
        <f t="shared" si="51"/>
        <v>7</v>
      </c>
      <c r="C590" s="49">
        <f>SUM(GewinnDaten!E590:G590)</f>
        <v>0</v>
      </c>
      <c r="D590" s="49">
        <f>SUM(GewinnDaten!H590:J590)</f>
        <v>0</v>
      </c>
      <c r="E590" s="40">
        <f t="shared" si="52"/>
        <v>0</v>
      </c>
      <c r="F590" s="58">
        <f t="shared" si="55"/>
        <v>43953</v>
      </c>
      <c r="G590" s="49">
        <f>SUM(C$7:C590)</f>
        <v>-17.3</v>
      </c>
      <c r="H590" s="49">
        <f>SUM(D$7:D590)</f>
        <v>20</v>
      </c>
      <c r="I590" s="40">
        <f t="shared" si="53"/>
        <v>2.6999999999999993</v>
      </c>
      <c r="K590" s="36">
        <f t="shared" si="54"/>
        <v>2020</v>
      </c>
    </row>
    <row r="591" spans="1:11" ht="13">
      <c r="A591" s="39">
        <f>GewinnDaten!A591</f>
        <v>43957</v>
      </c>
      <c r="B591" s="37">
        <f t="shared" si="51"/>
        <v>4</v>
      </c>
      <c r="C591" s="49">
        <f>SUM(GewinnDaten!E591:G591)</f>
        <v>0</v>
      </c>
      <c r="D591" s="49">
        <f>SUM(GewinnDaten!H591:J591)</f>
        <v>0</v>
      </c>
      <c r="E591" s="40">
        <f t="shared" si="52"/>
        <v>0</v>
      </c>
      <c r="F591" s="58">
        <f t="shared" si="55"/>
        <v>43957</v>
      </c>
      <c r="G591" s="49">
        <f>SUM(C$7:C591)</f>
        <v>-17.3</v>
      </c>
      <c r="H591" s="49">
        <f>SUM(D$7:D591)</f>
        <v>20</v>
      </c>
      <c r="I591" s="40">
        <f t="shared" si="53"/>
        <v>2.6999999999999993</v>
      </c>
      <c r="K591" s="36">
        <f t="shared" si="54"/>
        <v>2020</v>
      </c>
    </row>
    <row r="592" spans="1:11" ht="13">
      <c r="A592" s="39">
        <f>GewinnDaten!A592</f>
        <v>43960</v>
      </c>
      <c r="B592" s="37">
        <f t="shared" si="51"/>
        <v>7</v>
      </c>
      <c r="C592" s="49">
        <f>SUM(GewinnDaten!E592:G592)</f>
        <v>0</v>
      </c>
      <c r="D592" s="49">
        <f>SUM(GewinnDaten!H592:J592)</f>
        <v>0</v>
      </c>
      <c r="E592" s="40">
        <f t="shared" si="52"/>
        <v>0</v>
      </c>
      <c r="F592" s="58">
        <f t="shared" si="55"/>
        <v>43960</v>
      </c>
      <c r="G592" s="49">
        <f>SUM(C$7:C592)</f>
        <v>-17.3</v>
      </c>
      <c r="H592" s="49">
        <f>SUM(D$7:D592)</f>
        <v>20</v>
      </c>
      <c r="I592" s="40">
        <f t="shared" si="53"/>
        <v>2.6999999999999993</v>
      </c>
      <c r="K592" s="36">
        <f t="shared" si="54"/>
        <v>2020</v>
      </c>
    </row>
    <row r="593" spans="1:11" ht="13">
      <c r="A593" s="39">
        <f>GewinnDaten!A593</f>
        <v>43964</v>
      </c>
      <c r="B593" s="37">
        <f t="shared" si="51"/>
        <v>4</v>
      </c>
      <c r="C593" s="49">
        <f>SUM(GewinnDaten!E593:G593)</f>
        <v>0</v>
      </c>
      <c r="D593" s="49">
        <f>SUM(GewinnDaten!H593:J593)</f>
        <v>0</v>
      </c>
      <c r="E593" s="40">
        <f t="shared" si="52"/>
        <v>0</v>
      </c>
      <c r="F593" s="58">
        <f t="shared" si="55"/>
        <v>43964</v>
      </c>
      <c r="G593" s="49">
        <f>SUM(C$7:C593)</f>
        <v>-17.3</v>
      </c>
      <c r="H593" s="49">
        <f>SUM(D$7:D593)</f>
        <v>20</v>
      </c>
      <c r="I593" s="40">
        <f t="shared" si="53"/>
        <v>2.6999999999999993</v>
      </c>
      <c r="K593" s="36">
        <f t="shared" si="54"/>
        <v>2020</v>
      </c>
    </row>
    <row r="594" spans="1:11" ht="13">
      <c r="A594" s="39">
        <f>GewinnDaten!A594</f>
        <v>43967</v>
      </c>
      <c r="B594" s="37">
        <f t="shared" si="51"/>
        <v>7</v>
      </c>
      <c r="C594" s="49">
        <f>SUM(GewinnDaten!E594:G594)</f>
        <v>0</v>
      </c>
      <c r="D594" s="49">
        <f>SUM(GewinnDaten!H594:J594)</f>
        <v>0</v>
      </c>
      <c r="E594" s="40">
        <f t="shared" si="52"/>
        <v>0</v>
      </c>
      <c r="F594" s="58">
        <f t="shared" si="55"/>
        <v>43967</v>
      </c>
      <c r="G594" s="49">
        <f>SUM(C$7:C594)</f>
        <v>-17.3</v>
      </c>
      <c r="H594" s="49">
        <f>SUM(D$7:D594)</f>
        <v>20</v>
      </c>
      <c r="I594" s="40">
        <f t="shared" si="53"/>
        <v>2.6999999999999993</v>
      </c>
      <c r="K594" s="36">
        <f t="shared" si="54"/>
        <v>2020</v>
      </c>
    </row>
    <row r="595" spans="1:11" ht="13">
      <c r="A595" s="39">
        <f>GewinnDaten!A595</f>
        <v>43971</v>
      </c>
      <c r="B595" s="37">
        <f t="shared" si="51"/>
        <v>4</v>
      </c>
      <c r="C595" s="49">
        <f>SUM(GewinnDaten!E595:G595)</f>
        <v>0</v>
      </c>
      <c r="D595" s="49">
        <f>SUM(GewinnDaten!H595:J595)</f>
        <v>0</v>
      </c>
      <c r="E595" s="40">
        <f t="shared" si="52"/>
        <v>0</v>
      </c>
      <c r="F595" s="58">
        <f t="shared" si="55"/>
        <v>43971</v>
      </c>
      <c r="G595" s="49">
        <f>SUM(C$7:C595)</f>
        <v>-17.3</v>
      </c>
      <c r="H595" s="49">
        <f>SUM(D$7:D595)</f>
        <v>20</v>
      </c>
      <c r="I595" s="40">
        <f t="shared" si="53"/>
        <v>2.6999999999999993</v>
      </c>
      <c r="K595" s="36">
        <f t="shared" si="54"/>
        <v>2020</v>
      </c>
    </row>
    <row r="596" spans="1:11" ht="13">
      <c r="A596" s="39">
        <f>GewinnDaten!A596</f>
        <v>43974</v>
      </c>
      <c r="B596" s="37">
        <f t="shared" si="51"/>
        <v>7</v>
      </c>
      <c r="C596" s="49">
        <f>SUM(GewinnDaten!E596:G596)</f>
        <v>0</v>
      </c>
      <c r="D596" s="49">
        <f>SUM(GewinnDaten!H596:J596)</f>
        <v>0</v>
      </c>
      <c r="E596" s="40">
        <f t="shared" si="52"/>
        <v>0</v>
      </c>
      <c r="F596" s="58">
        <f t="shared" si="55"/>
        <v>43974</v>
      </c>
      <c r="G596" s="49">
        <f>SUM(C$7:C596)</f>
        <v>-17.3</v>
      </c>
      <c r="H596" s="49">
        <f>SUM(D$7:D596)</f>
        <v>20</v>
      </c>
      <c r="I596" s="40">
        <f t="shared" si="53"/>
        <v>2.6999999999999993</v>
      </c>
      <c r="K596" s="36">
        <f t="shared" si="54"/>
        <v>2020</v>
      </c>
    </row>
    <row r="597" spans="1:11" ht="13">
      <c r="A597" s="39">
        <f>GewinnDaten!A597</f>
        <v>43978</v>
      </c>
      <c r="B597" s="37">
        <f t="shared" si="51"/>
        <v>4</v>
      </c>
      <c r="C597" s="49">
        <f>SUM(GewinnDaten!E597:G597)</f>
        <v>0</v>
      </c>
      <c r="D597" s="49">
        <f>SUM(GewinnDaten!H597:J597)</f>
        <v>0</v>
      </c>
      <c r="E597" s="40">
        <f t="shared" si="52"/>
        <v>0</v>
      </c>
      <c r="F597" s="58">
        <f t="shared" si="55"/>
        <v>43978</v>
      </c>
      <c r="G597" s="49">
        <f>SUM(C$7:C597)</f>
        <v>-17.3</v>
      </c>
      <c r="H597" s="49">
        <f>SUM(D$7:D597)</f>
        <v>20</v>
      </c>
      <c r="I597" s="40">
        <f t="shared" si="53"/>
        <v>2.6999999999999993</v>
      </c>
      <c r="K597" s="36">
        <f t="shared" si="54"/>
        <v>2020</v>
      </c>
    </row>
    <row r="598" spans="1:11" ht="13">
      <c r="A598" s="39">
        <f>GewinnDaten!A598</f>
        <v>43981</v>
      </c>
      <c r="B598" s="37">
        <f t="shared" si="51"/>
        <v>7</v>
      </c>
      <c r="C598" s="49">
        <f>SUM(GewinnDaten!E598:G598)</f>
        <v>0</v>
      </c>
      <c r="D598" s="49">
        <f>SUM(GewinnDaten!H598:J598)</f>
        <v>0</v>
      </c>
      <c r="E598" s="40">
        <f t="shared" si="52"/>
        <v>0</v>
      </c>
      <c r="F598" s="58">
        <f t="shared" si="55"/>
        <v>43981</v>
      </c>
      <c r="G598" s="49">
        <f>SUM(C$7:C598)</f>
        <v>-17.3</v>
      </c>
      <c r="H598" s="49">
        <f>SUM(D$7:D598)</f>
        <v>20</v>
      </c>
      <c r="I598" s="40">
        <f t="shared" si="53"/>
        <v>2.6999999999999993</v>
      </c>
      <c r="K598" s="36">
        <f t="shared" si="54"/>
        <v>2020</v>
      </c>
    </row>
    <row r="599" spans="1:11" ht="13">
      <c r="A599" s="39">
        <f>GewinnDaten!A599</f>
        <v>43985</v>
      </c>
      <c r="B599" s="37">
        <f t="shared" si="51"/>
        <v>4</v>
      </c>
      <c r="C599" s="49">
        <f>SUM(GewinnDaten!E599:G599)</f>
        <v>0</v>
      </c>
      <c r="D599" s="49">
        <f>SUM(GewinnDaten!H599:J599)</f>
        <v>0</v>
      </c>
      <c r="E599" s="40">
        <f t="shared" si="52"/>
        <v>0</v>
      </c>
      <c r="F599" s="58">
        <f t="shared" si="55"/>
        <v>43985</v>
      </c>
      <c r="G599" s="49">
        <f>SUM(C$7:C599)</f>
        <v>-17.3</v>
      </c>
      <c r="H599" s="49">
        <f>SUM(D$7:D599)</f>
        <v>20</v>
      </c>
      <c r="I599" s="40">
        <f t="shared" si="53"/>
        <v>2.6999999999999993</v>
      </c>
      <c r="K599" s="36">
        <f t="shared" si="54"/>
        <v>2020</v>
      </c>
    </row>
    <row r="600" spans="1:11" ht="13">
      <c r="A600" s="39">
        <f>GewinnDaten!A600</f>
        <v>43988</v>
      </c>
      <c r="B600" s="37">
        <f t="shared" si="51"/>
        <v>7</v>
      </c>
      <c r="C600" s="49">
        <f>SUM(GewinnDaten!E600:G600)</f>
        <v>0</v>
      </c>
      <c r="D600" s="49">
        <f>SUM(GewinnDaten!H600:J600)</f>
        <v>0</v>
      </c>
      <c r="E600" s="40">
        <f t="shared" si="52"/>
        <v>0</v>
      </c>
      <c r="F600" s="58">
        <f t="shared" si="55"/>
        <v>43988</v>
      </c>
      <c r="G600" s="49">
        <f>SUM(C$7:C600)</f>
        <v>-17.3</v>
      </c>
      <c r="H600" s="49">
        <f>SUM(D$7:D600)</f>
        <v>20</v>
      </c>
      <c r="I600" s="40">
        <f t="shared" si="53"/>
        <v>2.6999999999999993</v>
      </c>
      <c r="K600" s="36">
        <f t="shared" si="54"/>
        <v>2020</v>
      </c>
    </row>
    <row r="601" spans="1:11" ht="13">
      <c r="A601" s="39">
        <f>GewinnDaten!A601</f>
        <v>43992</v>
      </c>
      <c r="B601" s="37">
        <f t="shared" si="51"/>
        <v>4</v>
      </c>
      <c r="C601" s="49">
        <f>SUM(GewinnDaten!E601:G601)</f>
        <v>0</v>
      </c>
      <c r="D601" s="49">
        <f>SUM(GewinnDaten!H601:J601)</f>
        <v>0</v>
      </c>
      <c r="E601" s="40">
        <f t="shared" si="52"/>
        <v>0</v>
      </c>
      <c r="F601" s="58">
        <f t="shared" si="55"/>
        <v>43992</v>
      </c>
      <c r="G601" s="49">
        <f>SUM(C$7:C601)</f>
        <v>-17.3</v>
      </c>
      <c r="H601" s="49">
        <f>SUM(D$7:D601)</f>
        <v>20</v>
      </c>
      <c r="I601" s="40">
        <f t="shared" si="53"/>
        <v>2.6999999999999993</v>
      </c>
      <c r="K601" s="36">
        <f t="shared" si="54"/>
        <v>2020</v>
      </c>
    </row>
    <row r="602" spans="1:11" ht="13">
      <c r="A602" s="39">
        <f>GewinnDaten!A602</f>
        <v>43995</v>
      </c>
      <c r="B602" s="37">
        <f t="shared" si="51"/>
        <v>7</v>
      </c>
      <c r="C602" s="49">
        <f>SUM(GewinnDaten!E602:G602)</f>
        <v>0</v>
      </c>
      <c r="D602" s="49">
        <f>SUM(GewinnDaten!H602:J602)</f>
        <v>0</v>
      </c>
      <c r="E602" s="40">
        <f t="shared" si="52"/>
        <v>0</v>
      </c>
      <c r="F602" s="58">
        <f t="shared" si="55"/>
        <v>43995</v>
      </c>
      <c r="G602" s="49">
        <f>SUM(C$7:C602)</f>
        <v>-17.3</v>
      </c>
      <c r="H602" s="49">
        <f>SUM(D$7:D602)</f>
        <v>20</v>
      </c>
      <c r="I602" s="40">
        <f t="shared" si="53"/>
        <v>2.6999999999999993</v>
      </c>
      <c r="K602" s="36">
        <f t="shared" si="54"/>
        <v>2020</v>
      </c>
    </row>
    <row r="603" spans="1:11" ht="13">
      <c r="A603" s="39">
        <f>GewinnDaten!A603</f>
        <v>43999</v>
      </c>
      <c r="B603" s="37">
        <f t="shared" si="51"/>
        <v>4</v>
      </c>
      <c r="C603" s="49">
        <f>SUM(GewinnDaten!E603:G603)</f>
        <v>0</v>
      </c>
      <c r="D603" s="49">
        <f>SUM(GewinnDaten!H603:J603)</f>
        <v>0</v>
      </c>
      <c r="E603" s="40">
        <f t="shared" si="52"/>
        <v>0</v>
      </c>
      <c r="F603" s="58">
        <f t="shared" si="55"/>
        <v>43999</v>
      </c>
      <c r="G603" s="49">
        <f>SUM(C$7:C603)</f>
        <v>-17.3</v>
      </c>
      <c r="H603" s="49">
        <f>SUM(D$7:D603)</f>
        <v>20</v>
      </c>
      <c r="I603" s="40">
        <f t="shared" si="53"/>
        <v>2.6999999999999993</v>
      </c>
      <c r="K603" s="36">
        <f t="shared" si="54"/>
        <v>2020</v>
      </c>
    </row>
    <row r="604" spans="1:11" ht="13">
      <c r="A604" s="39">
        <f>GewinnDaten!A604</f>
        <v>44002</v>
      </c>
      <c r="B604" s="37">
        <f t="shared" si="51"/>
        <v>7</v>
      </c>
      <c r="C604" s="49">
        <f>SUM(GewinnDaten!E604:G604)</f>
        <v>0</v>
      </c>
      <c r="D604" s="49">
        <f>SUM(GewinnDaten!H604:J604)</f>
        <v>0</v>
      </c>
      <c r="E604" s="40">
        <f t="shared" si="52"/>
        <v>0</v>
      </c>
      <c r="F604" s="58">
        <f t="shared" si="55"/>
        <v>44002</v>
      </c>
      <c r="G604" s="49">
        <f>SUM(C$7:C604)</f>
        <v>-17.3</v>
      </c>
      <c r="H604" s="49">
        <f>SUM(D$7:D604)</f>
        <v>20</v>
      </c>
      <c r="I604" s="40">
        <f t="shared" si="53"/>
        <v>2.6999999999999993</v>
      </c>
      <c r="K604" s="36">
        <f t="shared" si="54"/>
        <v>2020</v>
      </c>
    </row>
    <row r="605" spans="1:11" ht="13">
      <c r="A605" s="39">
        <f>GewinnDaten!A605</f>
        <v>44006</v>
      </c>
      <c r="B605" s="37">
        <f t="shared" si="51"/>
        <v>4</v>
      </c>
      <c r="C605" s="49">
        <f>SUM(GewinnDaten!E605:G605)</f>
        <v>0</v>
      </c>
      <c r="D605" s="49">
        <f>SUM(GewinnDaten!H605:J605)</f>
        <v>0</v>
      </c>
      <c r="E605" s="40">
        <f t="shared" si="52"/>
        <v>0</v>
      </c>
      <c r="F605" s="58">
        <f t="shared" si="55"/>
        <v>44006</v>
      </c>
      <c r="G605" s="49">
        <f>SUM(C$7:C605)</f>
        <v>-17.3</v>
      </c>
      <c r="H605" s="49">
        <f>SUM(D$7:D605)</f>
        <v>20</v>
      </c>
      <c r="I605" s="40">
        <f t="shared" si="53"/>
        <v>2.6999999999999993</v>
      </c>
      <c r="K605" s="36">
        <f t="shared" si="54"/>
        <v>2020</v>
      </c>
    </row>
    <row r="606" spans="1:11" ht="13">
      <c r="A606" s="39">
        <f>GewinnDaten!A606</f>
        <v>44009</v>
      </c>
      <c r="B606" s="37">
        <f t="shared" si="51"/>
        <v>7</v>
      </c>
      <c r="C606" s="49">
        <f>SUM(GewinnDaten!E606:G606)</f>
        <v>0</v>
      </c>
      <c r="D606" s="49">
        <f>SUM(GewinnDaten!H606:J606)</f>
        <v>0</v>
      </c>
      <c r="E606" s="40">
        <f t="shared" si="52"/>
        <v>0</v>
      </c>
      <c r="F606" s="58">
        <f t="shared" si="55"/>
        <v>44009</v>
      </c>
      <c r="G606" s="49">
        <f>SUM(C$7:C606)</f>
        <v>-17.3</v>
      </c>
      <c r="H606" s="49">
        <f>SUM(D$7:D606)</f>
        <v>20</v>
      </c>
      <c r="I606" s="40">
        <f t="shared" si="53"/>
        <v>2.6999999999999993</v>
      </c>
      <c r="K606" s="36">
        <f t="shared" si="54"/>
        <v>2020</v>
      </c>
    </row>
    <row r="607" spans="1:11" ht="13">
      <c r="A607" s="39">
        <f>GewinnDaten!A607</f>
        <v>44013</v>
      </c>
      <c r="B607" s="37">
        <f t="shared" si="51"/>
        <v>4</v>
      </c>
      <c r="C607" s="49">
        <f>SUM(GewinnDaten!E607:G607)</f>
        <v>0</v>
      </c>
      <c r="D607" s="49">
        <f>SUM(GewinnDaten!H607:J607)</f>
        <v>0</v>
      </c>
      <c r="E607" s="40">
        <f t="shared" si="52"/>
        <v>0</v>
      </c>
      <c r="F607" s="58">
        <f t="shared" si="55"/>
        <v>44013</v>
      </c>
      <c r="G607" s="49">
        <f>SUM(C$7:C607)</f>
        <v>-17.3</v>
      </c>
      <c r="H607" s="49">
        <f>SUM(D$7:D607)</f>
        <v>20</v>
      </c>
      <c r="I607" s="40">
        <f t="shared" si="53"/>
        <v>2.6999999999999993</v>
      </c>
      <c r="K607" s="36">
        <f t="shared" si="54"/>
        <v>2020</v>
      </c>
    </row>
    <row r="608" spans="1:11" ht="13">
      <c r="A608" s="39">
        <f>GewinnDaten!A608</f>
        <v>44016</v>
      </c>
      <c r="B608" s="37">
        <f t="shared" si="51"/>
        <v>7</v>
      </c>
      <c r="C608" s="49">
        <f>SUM(GewinnDaten!E608:G608)</f>
        <v>0</v>
      </c>
      <c r="D608" s="49">
        <f>SUM(GewinnDaten!H608:J608)</f>
        <v>0</v>
      </c>
      <c r="E608" s="40">
        <f t="shared" si="52"/>
        <v>0</v>
      </c>
      <c r="F608" s="58">
        <f t="shared" si="55"/>
        <v>44016</v>
      </c>
      <c r="G608" s="49">
        <f>SUM(C$7:C608)</f>
        <v>-17.3</v>
      </c>
      <c r="H608" s="49">
        <f>SUM(D$7:D608)</f>
        <v>20</v>
      </c>
      <c r="I608" s="40">
        <f t="shared" si="53"/>
        <v>2.6999999999999993</v>
      </c>
      <c r="K608" s="36">
        <f t="shared" si="54"/>
        <v>2020</v>
      </c>
    </row>
    <row r="609" spans="1:11" ht="13">
      <c r="A609" s="39">
        <f>GewinnDaten!A609</f>
        <v>44020</v>
      </c>
      <c r="B609" s="37">
        <f t="shared" si="51"/>
        <v>4</v>
      </c>
      <c r="C609" s="49">
        <f>SUM(GewinnDaten!E609:G609)</f>
        <v>0</v>
      </c>
      <c r="D609" s="49">
        <f>SUM(GewinnDaten!H609:J609)</f>
        <v>0</v>
      </c>
      <c r="E609" s="40">
        <f t="shared" si="52"/>
        <v>0</v>
      </c>
      <c r="F609" s="58">
        <f t="shared" si="55"/>
        <v>44020</v>
      </c>
      <c r="G609" s="49">
        <f>SUM(C$7:C609)</f>
        <v>-17.3</v>
      </c>
      <c r="H609" s="49">
        <f>SUM(D$7:D609)</f>
        <v>20</v>
      </c>
      <c r="I609" s="40">
        <f t="shared" si="53"/>
        <v>2.6999999999999993</v>
      </c>
      <c r="K609" s="36">
        <f t="shared" si="54"/>
        <v>2020</v>
      </c>
    </row>
    <row r="610" spans="1:11" ht="13">
      <c r="A610" s="39">
        <f>GewinnDaten!A610</f>
        <v>44023</v>
      </c>
      <c r="B610" s="37">
        <f t="shared" ref="B610:B673" si="56">WEEKDAY(A610)</f>
        <v>7</v>
      </c>
      <c r="C610" s="49">
        <f>SUM(GewinnDaten!E610:G610)</f>
        <v>0</v>
      </c>
      <c r="D610" s="49">
        <f>SUM(GewinnDaten!H610:J610)</f>
        <v>0</v>
      </c>
      <c r="E610" s="40">
        <f t="shared" ref="E610:E673" si="57">SUM(C610:D610)</f>
        <v>0</v>
      </c>
      <c r="F610" s="58">
        <f t="shared" si="55"/>
        <v>44023</v>
      </c>
      <c r="G610" s="49">
        <f>SUM(C$7:C610)</f>
        <v>-17.3</v>
      </c>
      <c r="H610" s="49">
        <f>SUM(D$7:D610)</f>
        <v>20</v>
      </c>
      <c r="I610" s="40">
        <f t="shared" ref="I610:I673" si="58">SUM(G610:H610)</f>
        <v>2.6999999999999993</v>
      </c>
      <c r="K610" s="36">
        <f t="shared" ref="K610:K673" si="59">YEAR(A610)</f>
        <v>2020</v>
      </c>
    </row>
    <row r="611" spans="1:11" ht="13">
      <c r="A611" s="39">
        <f>GewinnDaten!A611</f>
        <v>44027</v>
      </c>
      <c r="B611" s="37">
        <f t="shared" si="56"/>
        <v>4</v>
      </c>
      <c r="C611" s="49">
        <f>SUM(GewinnDaten!E611:G611)</f>
        <v>0</v>
      </c>
      <c r="D611" s="49">
        <f>SUM(GewinnDaten!H611:J611)</f>
        <v>0</v>
      </c>
      <c r="E611" s="40">
        <f t="shared" si="57"/>
        <v>0</v>
      </c>
      <c r="F611" s="58">
        <f t="shared" si="55"/>
        <v>44027</v>
      </c>
      <c r="G611" s="49">
        <f>SUM(C$7:C611)</f>
        <v>-17.3</v>
      </c>
      <c r="H611" s="49">
        <f>SUM(D$7:D611)</f>
        <v>20</v>
      </c>
      <c r="I611" s="40">
        <f t="shared" si="58"/>
        <v>2.6999999999999993</v>
      </c>
      <c r="K611" s="36">
        <f t="shared" si="59"/>
        <v>2020</v>
      </c>
    </row>
    <row r="612" spans="1:11" ht="13">
      <c r="A612" s="39">
        <f>GewinnDaten!A612</f>
        <v>44030</v>
      </c>
      <c r="B612" s="37">
        <f t="shared" si="56"/>
        <v>7</v>
      </c>
      <c r="C612" s="49">
        <f>SUM(GewinnDaten!E612:G612)</f>
        <v>0</v>
      </c>
      <c r="D612" s="49">
        <f>SUM(GewinnDaten!H612:J612)</f>
        <v>0</v>
      </c>
      <c r="E612" s="40">
        <f t="shared" si="57"/>
        <v>0</v>
      </c>
      <c r="F612" s="58">
        <f t="shared" si="55"/>
        <v>44030</v>
      </c>
      <c r="G612" s="49">
        <f>SUM(C$7:C612)</f>
        <v>-17.3</v>
      </c>
      <c r="H612" s="49">
        <f>SUM(D$7:D612)</f>
        <v>20</v>
      </c>
      <c r="I612" s="40">
        <f t="shared" si="58"/>
        <v>2.6999999999999993</v>
      </c>
      <c r="K612" s="36">
        <f t="shared" si="59"/>
        <v>2020</v>
      </c>
    </row>
    <row r="613" spans="1:11" ht="13">
      <c r="A613" s="39">
        <f>GewinnDaten!A613</f>
        <v>44034</v>
      </c>
      <c r="B613" s="37">
        <f t="shared" si="56"/>
        <v>4</v>
      </c>
      <c r="C613" s="49">
        <f>SUM(GewinnDaten!E613:G613)</f>
        <v>0</v>
      </c>
      <c r="D613" s="49">
        <f>SUM(GewinnDaten!H613:J613)</f>
        <v>0</v>
      </c>
      <c r="E613" s="40">
        <f t="shared" si="57"/>
        <v>0</v>
      </c>
      <c r="F613" s="58">
        <f t="shared" si="55"/>
        <v>44034</v>
      </c>
      <c r="G613" s="49">
        <f>SUM(C$7:C613)</f>
        <v>-17.3</v>
      </c>
      <c r="H613" s="49">
        <f>SUM(D$7:D613)</f>
        <v>20</v>
      </c>
      <c r="I613" s="40">
        <f t="shared" si="58"/>
        <v>2.6999999999999993</v>
      </c>
      <c r="K613" s="36">
        <f t="shared" si="59"/>
        <v>2020</v>
      </c>
    </row>
    <row r="614" spans="1:11" ht="13">
      <c r="A614" s="39">
        <f>GewinnDaten!A614</f>
        <v>44037</v>
      </c>
      <c r="B614" s="37">
        <f t="shared" si="56"/>
        <v>7</v>
      </c>
      <c r="C614" s="49">
        <f>SUM(GewinnDaten!E614:G614)</f>
        <v>0</v>
      </c>
      <c r="D614" s="49">
        <f>SUM(GewinnDaten!H614:J614)</f>
        <v>0</v>
      </c>
      <c r="E614" s="40">
        <f t="shared" si="57"/>
        <v>0</v>
      </c>
      <c r="F614" s="58">
        <f t="shared" si="55"/>
        <v>44037</v>
      </c>
      <c r="G614" s="49">
        <f>SUM(C$7:C614)</f>
        <v>-17.3</v>
      </c>
      <c r="H614" s="49">
        <f>SUM(D$7:D614)</f>
        <v>20</v>
      </c>
      <c r="I614" s="40">
        <f t="shared" si="58"/>
        <v>2.6999999999999993</v>
      </c>
      <c r="K614" s="36">
        <f t="shared" si="59"/>
        <v>2020</v>
      </c>
    </row>
    <row r="615" spans="1:11" ht="13">
      <c r="A615" s="39">
        <f>GewinnDaten!A615</f>
        <v>44041</v>
      </c>
      <c r="B615" s="37">
        <f t="shared" si="56"/>
        <v>4</v>
      </c>
      <c r="C615" s="49">
        <f>SUM(GewinnDaten!E615:G615)</f>
        <v>0</v>
      </c>
      <c r="D615" s="49">
        <f>SUM(GewinnDaten!H615:J615)</f>
        <v>0</v>
      </c>
      <c r="E615" s="40">
        <f t="shared" si="57"/>
        <v>0</v>
      </c>
      <c r="F615" s="58">
        <f t="shared" si="55"/>
        <v>44041</v>
      </c>
      <c r="G615" s="49">
        <f>SUM(C$7:C615)</f>
        <v>-17.3</v>
      </c>
      <c r="H615" s="49">
        <f>SUM(D$7:D615)</f>
        <v>20</v>
      </c>
      <c r="I615" s="40">
        <f t="shared" si="58"/>
        <v>2.6999999999999993</v>
      </c>
      <c r="K615" s="36">
        <f t="shared" si="59"/>
        <v>2020</v>
      </c>
    </row>
    <row r="616" spans="1:11" ht="13">
      <c r="A616" s="39">
        <f>GewinnDaten!A616</f>
        <v>44044</v>
      </c>
      <c r="B616" s="37">
        <f t="shared" si="56"/>
        <v>7</v>
      </c>
      <c r="C616" s="49">
        <f>SUM(GewinnDaten!E616:G616)</f>
        <v>0</v>
      </c>
      <c r="D616" s="49">
        <f>SUM(GewinnDaten!H616:J616)</f>
        <v>0</v>
      </c>
      <c r="E616" s="40">
        <f t="shared" si="57"/>
        <v>0</v>
      </c>
      <c r="F616" s="58">
        <f t="shared" si="55"/>
        <v>44044</v>
      </c>
      <c r="G616" s="49">
        <f>SUM(C$7:C616)</f>
        <v>-17.3</v>
      </c>
      <c r="H616" s="49">
        <f>SUM(D$7:D616)</f>
        <v>20</v>
      </c>
      <c r="I616" s="40">
        <f t="shared" si="58"/>
        <v>2.6999999999999993</v>
      </c>
      <c r="K616" s="36">
        <f t="shared" si="59"/>
        <v>2020</v>
      </c>
    </row>
    <row r="617" spans="1:11" ht="13">
      <c r="A617" s="39">
        <f>GewinnDaten!A617</f>
        <v>44048</v>
      </c>
      <c r="B617" s="37">
        <f t="shared" si="56"/>
        <v>4</v>
      </c>
      <c r="C617" s="49">
        <f>SUM(GewinnDaten!E617:G617)</f>
        <v>0</v>
      </c>
      <c r="D617" s="49">
        <f>SUM(GewinnDaten!H617:J617)</f>
        <v>0</v>
      </c>
      <c r="E617" s="40">
        <f t="shared" si="57"/>
        <v>0</v>
      </c>
      <c r="F617" s="58">
        <f t="shared" si="55"/>
        <v>44048</v>
      </c>
      <c r="G617" s="49">
        <f>SUM(C$7:C617)</f>
        <v>-17.3</v>
      </c>
      <c r="H617" s="49">
        <f>SUM(D$7:D617)</f>
        <v>20</v>
      </c>
      <c r="I617" s="40">
        <f t="shared" si="58"/>
        <v>2.6999999999999993</v>
      </c>
      <c r="K617" s="36">
        <f t="shared" si="59"/>
        <v>2020</v>
      </c>
    </row>
    <row r="618" spans="1:11" ht="13">
      <c r="A618" s="39">
        <f>GewinnDaten!A618</f>
        <v>44051</v>
      </c>
      <c r="B618" s="37">
        <f t="shared" si="56"/>
        <v>7</v>
      </c>
      <c r="C618" s="49">
        <f>SUM(GewinnDaten!E618:G618)</f>
        <v>0</v>
      </c>
      <c r="D618" s="49">
        <f>SUM(GewinnDaten!H618:J618)</f>
        <v>0</v>
      </c>
      <c r="E618" s="40">
        <f t="shared" si="57"/>
        <v>0</v>
      </c>
      <c r="F618" s="58">
        <f t="shared" si="55"/>
        <v>44051</v>
      </c>
      <c r="G618" s="49">
        <f>SUM(C$7:C618)</f>
        <v>-17.3</v>
      </c>
      <c r="H618" s="49">
        <f>SUM(D$7:D618)</f>
        <v>20</v>
      </c>
      <c r="I618" s="40">
        <f t="shared" si="58"/>
        <v>2.6999999999999993</v>
      </c>
      <c r="K618" s="36">
        <f t="shared" si="59"/>
        <v>2020</v>
      </c>
    </row>
    <row r="619" spans="1:11" ht="13">
      <c r="A619" s="39">
        <f>GewinnDaten!A619</f>
        <v>44055</v>
      </c>
      <c r="B619" s="37">
        <f t="shared" si="56"/>
        <v>4</v>
      </c>
      <c r="C619" s="49">
        <f>SUM(GewinnDaten!E619:G619)</f>
        <v>0</v>
      </c>
      <c r="D619" s="49">
        <f>SUM(GewinnDaten!H619:J619)</f>
        <v>0</v>
      </c>
      <c r="E619" s="40">
        <f t="shared" si="57"/>
        <v>0</v>
      </c>
      <c r="F619" s="58">
        <f t="shared" si="55"/>
        <v>44055</v>
      </c>
      <c r="G619" s="49">
        <f>SUM(C$7:C619)</f>
        <v>-17.3</v>
      </c>
      <c r="H619" s="49">
        <f>SUM(D$7:D619)</f>
        <v>20</v>
      </c>
      <c r="I619" s="40">
        <f t="shared" si="58"/>
        <v>2.6999999999999993</v>
      </c>
      <c r="K619" s="36">
        <f t="shared" si="59"/>
        <v>2020</v>
      </c>
    </row>
    <row r="620" spans="1:11" ht="13">
      <c r="A620" s="39">
        <f>GewinnDaten!A620</f>
        <v>44058</v>
      </c>
      <c r="B620" s="37">
        <f t="shared" si="56"/>
        <v>7</v>
      </c>
      <c r="C620" s="49">
        <f>SUM(GewinnDaten!E620:G620)</f>
        <v>0</v>
      </c>
      <c r="D620" s="49">
        <f>SUM(GewinnDaten!H620:J620)</f>
        <v>0</v>
      </c>
      <c r="E620" s="40">
        <f t="shared" si="57"/>
        <v>0</v>
      </c>
      <c r="F620" s="58">
        <f t="shared" si="55"/>
        <v>44058</v>
      </c>
      <c r="G620" s="49">
        <f>SUM(C$7:C620)</f>
        <v>-17.3</v>
      </c>
      <c r="H620" s="49">
        <f>SUM(D$7:D620)</f>
        <v>20</v>
      </c>
      <c r="I620" s="40">
        <f t="shared" si="58"/>
        <v>2.6999999999999993</v>
      </c>
      <c r="K620" s="36">
        <f t="shared" si="59"/>
        <v>2020</v>
      </c>
    </row>
    <row r="621" spans="1:11" ht="13">
      <c r="A621" s="39">
        <f>GewinnDaten!A621</f>
        <v>44062</v>
      </c>
      <c r="B621" s="37">
        <f t="shared" si="56"/>
        <v>4</v>
      </c>
      <c r="C621" s="49">
        <f>SUM(GewinnDaten!E621:G621)</f>
        <v>0</v>
      </c>
      <c r="D621" s="49">
        <f>SUM(GewinnDaten!H621:J621)</f>
        <v>0</v>
      </c>
      <c r="E621" s="40">
        <f t="shared" si="57"/>
        <v>0</v>
      </c>
      <c r="F621" s="58">
        <f t="shared" si="55"/>
        <v>44062</v>
      </c>
      <c r="G621" s="49">
        <f>SUM(C$7:C621)</f>
        <v>-17.3</v>
      </c>
      <c r="H621" s="49">
        <f>SUM(D$7:D621)</f>
        <v>20</v>
      </c>
      <c r="I621" s="40">
        <f t="shared" si="58"/>
        <v>2.6999999999999993</v>
      </c>
      <c r="K621" s="36">
        <f t="shared" si="59"/>
        <v>2020</v>
      </c>
    </row>
    <row r="622" spans="1:11" ht="13">
      <c r="A622" s="39">
        <f>GewinnDaten!A622</f>
        <v>44065</v>
      </c>
      <c r="B622" s="37">
        <f t="shared" si="56"/>
        <v>7</v>
      </c>
      <c r="C622" s="49">
        <f>SUM(GewinnDaten!E622:G622)</f>
        <v>0</v>
      </c>
      <c r="D622" s="49">
        <f>SUM(GewinnDaten!H622:J622)</f>
        <v>0</v>
      </c>
      <c r="E622" s="40">
        <f t="shared" si="57"/>
        <v>0</v>
      </c>
      <c r="F622" s="58">
        <f t="shared" si="55"/>
        <v>44065</v>
      </c>
      <c r="G622" s="49">
        <f>SUM(C$7:C622)</f>
        <v>-17.3</v>
      </c>
      <c r="H622" s="49">
        <f>SUM(D$7:D622)</f>
        <v>20</v>
      </c>
      <c r="I622" s="40">
        <f t="shared" si="58"/>
        <v>2.6999999999999993</v>
      </c>
      <c r="K622" s="36">
        <f t="shared" si="59"/>
        <v>2020</v>
      </c>
    </row>
    <row r="623" spans="1:11" ht="13">
      <c r="A623" s="39">
        <f>GewinnDaten!A623</f>
        <v>44069</v>
      </c>
      <c r="B623" s="37">
        <f t="shared" si="56"/>
        <v>4</v>
      </c>
      <c r="C623" s="49">
        <f>SUM(GewinnDaten!E623:G623)</f>
        <v>0</v>
      </c>
      <c r="D623" s="49">
        <f>SUM(GewinnDaten!H623:J623)</f>
        <v>0</v>
      </c>
      <c r="E623" s="40">
        <f t="shared" si="57"/>
        <v>0</v>
      </c>
      <c r="F623" s="58">
        <f t="shared" si="55"/>
        <v>44069</v>
      </c>
      <c r="G623" s="49">
        <f>SUM(C$7:C623)</f>
        <v>-17.3</v>
      </c>
      <c r="H623" s="49">
        <f>SUM(D$7:D623)</f>
        <v>20</v>
      </c>
      <c r="I623" s="40">
        <f t="shared" si="58"/>
        <v>2.6999999999999993</v>
      </c>
      <c r="K623" s="36">
        <f t="shared" si="59"/>
        <v>2020</v>
      </c>
    </row>
    <row r="624" spans="1:11" ht="13">
      <c r="A624" s="39">
        <f>GewinnDaten!A624</f>
        <v>44072</v>
      </c>
      <c r="B624" s="37">
        <f t="shared" si="56"/>
        <v>7</v>
      </c>
      <c r="C624" s="49">
        <f>SUM(GewinnDaten!E624:G624)</f>
        <v>0</v>
      </c>
      <c r="D624" s="49">
        <f>SUM(GewinnDaten!H624:J624)</f>
        <v>0</v>
      </c>
      <c r="E624" s="40">
        <f t="shared" si="57"/>
        <v>0</v>
      </c>
      <c r="F624" s="58">
        <f t="shared" si="55"/>
        <v>44072</v>
      </c>
      <c r="G624" s="49">
        <f>SUM(C$7:C624)</f>
        <v>-17.3</v>
      </c>
      <c r="H624" s="49">
        <f>SUM(D$7:D624)</f>
        <v>20</v>
      </c>
      <c r="I624" s="40">
        <f t="shared" si="58"/>
        <v>2.6999999999999993</v>
      </c>
      <c r="K624" s="36">
        <f t="shared" si="59"/>
        <v>2020</v>
      </c>
    </row>
    <row r="625" spans="1:11" ht="13">
      <c r="A625" s="39">
        <f>GewinnDaten!A625</f>
        <v>44076</v>
      </c>
      <c r="B625" s="37">
        <f t="shared" si="56"/>
        <v>4</v>
      </c>
      <c r="C625" s="49">
        <f>SUM(GewinnDaten!E625:G625)</f>
        <v>0</v>
      </c>
      <c r="D625" s="49">
        <f>SUM(GewinnDaten!H625:J625)</f>
        <v>0</v>
      </c>
      <c r="E625" s="40">
        <f t="shared" si="57"/>
        <v>0</v>
      </c>
      <c r="F625" s="58">
        <f t="shared" si="55"/>
        <v>44076</v>
      </c>
      <c r="G625" s="49">
        <f>SUM(C$7:C625)</f>
        <v>-17.3</v>
      </c>
      <c r="H625" s="49">
        <f>SUM(D$7:D625)</f>
        <v>20</v>
      </c>
      <c r="I625" s="40">
        <f t="shared" si="58"/>
        <v>2.6999999999999993</v>
      </c>
      <c r="K625" s="36">
        <f t="shared" si="59"/>
        <v>2020</v>
      </c>
    </row>
    <row r="626" spans="1:11" ht="13">
      <c r="A626" s="39">
        <f>GewinnDaten!A626</f>
        <v>44079</v>
      </c>
      <c r="B626" s="37">
        <f t="shared" si="56"/>
        <v>7</v>
      </c>
      <c r="C626" s="49">
        <f>SUM(GewinnDaten!E626:G626)</f>
        <v>0</v>
      </c>
      <c r="D626" s="49">
        <f>SUM(GewinnDaten!H626:J626)</f>
        <v>0</v>
      </c>
      <c r="E626" s="40">
        <f t="shared" si="57"/>
        <v>0</v>
      </c>
      <c r="F626" s="58">
        <f t="shared" si="55"/>
        <v>44079</v>
      </c>
      <c r="G626" s="49">
        <f>SUM(C$7:C626)</f>
        <v>-17.3</v>
      </c>
      <c r="H626" s="49">
        <f>SUM(D$7:D626)</f>
        <v>20</v>
      </c>
      <c r="I626" s="40">
        <f t="shared" si="58"/>
        <v>2.6999999999999993</v>
      </c>
      <c r="K626" s="36">
        <f t="shared" si="59"/>
        <v>2020</v>
      </c>
    </row>
    <row r="627" spans="1:11" ht="13">
      <c r="A627" s="39">
        <f>GewinnDaten!A627</f>
        <v>44083</v>
      </c>
      <c r="B627" s="37">
        <f t="shared" si="56"/>
        <v>4</v>
      </c>
      <c r="C627" s="49">
        <f>SUM(GewinnDaten!E627:G627)</f>
        <v>0</v>
      </c>
      <c r="D627" s="49">
        <f>SUM(GewinnDaten!H627:J627)</f>
        <v>0</v>
      </c>
      <c r="E627" s="40">
        <f t="shared" si="57"/>
        <v>0</v>
      </c>
      <c r="F627" s="58">
        <f t="shared" si="55"/>
        <v>44083</v>
      </c>
      <c r="G627" s="49">
        <f>SUM(C$7:C627)</f>
        <v>-17.3</v>
      </c>
      <c r="H627" s="49">
        <f>SUM(D$7:D627)</f>
        <v>20</v>
      </c>
      <c r="I627" s="40">
        <f t="shared" si="58"/>
        <v>2.6999999999999993</v>
      </c>
      <c r="K627" s="36">
        <f t="shared" si="59"/>
        <v>2020</v>
      </c>
    </row>
    <row r="628" spans="1:11" ht="13">
      <c r="A628" s="39">
        <f>GewinnDaten!A628</f>
        <v>44086</v>
      </c>
      <c r="B628" s="37">
        <f t="shared" si="56"/>
        <v>7</v>
      </c>
      <c r="C628" s="49">
        <f>SUM(GewinnDaten!E628:G628)</f>
        <v>0</v>
      </c>
      <c r="D628" s="49">
        <f>SUM(GewinnDaten!H628:J628)</f>
        <v>0</v>
      </c>
      <c r="E628" s="40">
        <f t="shared" si="57"/>
        <v>0</v>
      </c>
      <c r="F628" s="58">
        <f t="shared" si="55"/>
        <v>44086</v>
      </c>
      <c r="G628" s="49">
        <f>SUM(C$7:C628)</f>
        <v>-17.3</v>
      </c>
      <c r="H628" s="49">
        <f>SUM(D$7:D628)</f>
        <v>20</v>
      </c>
      <c r="I628" s="40">
        <f t="shared" si="58"/>
        <v>2.6999999999999993</v>
      </c>
      <c r="K628" s="36">
        <f t="shared" si="59"/>
        <v>2020</v>
      </c>
    </row>
    <row r="629" spans="1:11" ht="13">
      <c r="A629" s="39">
        <f>GewinnDaten!A629</f>
        <v>44090</v>
      </c>
      <c r="B629" s="37">
        <f t="shared" si="56"/>
        <v>4</v>
      </c>
      <c r="C629" s="49">
        <f>SUM(GewinnDaten!E629:G629)</f>
        <v>0</v>
      </c>
      <c r="D629" s="49">
        <f>SUM(GewinnDaten!H629:J629)</f>
        <v>0</v>
      </c>
      <c r="E629" s="40">
        <f t="shared" si="57"/>
        <v>0</v>
      </c>
      <c r="F629" s="58">
        <f t="shared" si="55"/>
        <v>44090</v>
      </c>
      <c r="G629" s="49">
        <f>SUM(C$7:C629)</f>
        <v>-17.3</v>
      </c>
      <c r="H629" s="49">
        <f>SUM(D$7:D629)</f>
        <v>20</v>
      </c>
      <c r="I629" s="40">
        <f t="shared" si="58"/>
        <v>2.6999999999999993</v>
      </c>
      <c r="K629" s="36">
        <f t="shared" si="59"/>
        <v>2020</v>
      </c>
    </row>
    <row r="630" spans="1:11" ht="13">
      <c r="A630" s="39">
        <f>GewinnDaten!A630</f>
        <v>44093</v>
      </c>
      <c r="B630" s="37">
        <f t="shared" si="56"/>
        <v>7</v>
      </c>
      <c r="C630" s="49">
        <f>SUM(GewinnDaten!E630:G630)</f>
        <v>0</v>
      </c>
      <c r="D630" s="49">
        <f>SUM(GewinnDaten!H630:J630)</f>
        <v>0</v>
      </c>
      <c r="E630" s="40">
        <f t="shared" si="57"/>
        <v>0</v>
      </c>
      <c r="F630" s="58">
        <f t="shared" si="55"/>
        <v>44093</v>
      </c>
      <c r="G630" s="49">
        <f>SUM(C$7:C630)</f>
        <v>-17.3</v>
      </c>
      <c r="H630" s="49">
        <f>SUM(D$7:D630)</f>
        <v>20</v>
      </c>
      <c r="I630" s="40">
        <f t="shared" si="58"/>
        <v>2.6999999999999993</v>
      </c>
      <c r="K630" s="36">
        <f t="shared" si="59"/>
        <v>2020</v>
      </c>
    </row>
    <row r="631" spans="1:11" ht="13">
      <c r="A631" s="39">
        <f>GewinnDaten!A631</f>
        <v>44097</v>
      </c>
      <c r="B631" s="37">
        <f t="shared" si="56"/>
        <v>4</v>
      </c>
      <c r="C631" s="49">
        <f>SUM(GewinnDaten!E631:G631)</f>
        <v>0</v>
      </c>
      <c r="D631" s="49">
        <f>SUM(GewinnDaten!H631:J631)</f>
        <v>0</v>
      </c>
      <c r="E631" s="40">
        <f t="shared" si="57"/>
        <v>0</v>
      </c>
      <c r="F631" s="58">
        <f t="shared" si="55"/>
        <v>44097</v>
      </c>
      <c r="G631" s="49">
        <f>SUM(C$7:C631)</f>
        <v>-17.3</v>
      </c>
      <c r="H631" s="49">
        <f>SUM(D$7:D631)</f>
        <v>20</v>
      </c>
      <c r="I631" s="40">
        <f t="shared" si="58"/>
        <v>2.6999999999999993</v>
      </c>
      <c r="K631" s="36">
        <f t="shared" si="59"/>
        <v>2020</v>
      </c>
    </row>
    <row r="632" spans="1:11" ht="13">
      <c r="A632" s="39">
        <f>GewinnDaten!A632</f>
        <v>44100</v>
      </c>
      <c r="B632" s="37">
        <f t="shared" si="56"/>
        <v>7</v>
      </c>
      <c r="C632" s="49">
        <f>SUM(GewinnDaten!E632:G632)</f>
        <v>0</v>
      </c>
      <c r="D632" s="49">
        <f>SUM(GewinnDaten!H632:J632)</f>
        <v>0</v>
      </c>
      <c r="E632" s="40">
        <f t="shared" si="57"/>
        <v>0</v>
      </c>
      <c r="F632" s="58">
        <f t="shared" si="55"/>
        <v>44100</v>
      </c>
      <c r="G632" s="49">
        <f>SUM(C$7:C632)</f>
        <v>-17.3</v>
      </c>
      <c r="H632" s="49">
        <f>SUM(D$7:D632)</f>
        <v>20</v>
      </c>
      <c r="I632" s="40">
        <f t="shared" si="58"/>
        <v>2.6999999999999993</v>
      </c>
      <c r="K632" s="36">
        <f t="shared" si="59"/>
        <v>2020</v>
      </c>
    </row>
    <row r="633" spans="1:11" ht="13">
      <c r="A633" s="39">
        <f>GewinnDaten!A633</f>
        <v>44104</v>
      </c>
      <c r="B633" s="37">
        <f t="shared" si="56"/>
        <v>4</v>
      </c>
      <c r="C633" s="49">
        <f>SUM(GewinnDaten!E633:G633)</f>
        <v>0</v>
      </c>
      <c r="D633" s="49">
        <f>SUM(GewinnDaten!H633:J633)</f>
        <v>0</v>
      </c>
      <c r="E633" s="40">
        <f t="shared" si="57"/>
        <v>0</v>
      </c>
      <c r="F633" s="58">
        <f t="shared" si="55"/>
        <v>44104</v>
      </c>
      <c r="G633" s="49">
        <f>SUM(C$7:C633)</f>
        <v>-17.3</v>
      </c>
      <c r="H633" s="49">
        <f>SUM(D$7:D633)</f>
        <v>20</v>
      </c>
      <c r="I633" s="40">
        <f t="shared" si="58"/>
        <v>2.6999999999999993</v>
      </c>
      <c r="K633" s="36">
        <f t="shared" si="59"/>
        <v>2020</v>
      </c>
    </row>
    <row r="634" spans="1:11" ht="13">
      <c r="A634" s="39">
        <f>GewinnDaten!A634</f>
        <v>44107</v>
      </c>
      <c r="B634" s="37">
        <f t="shared" si="56"/>
        <v>7</v>
      </c>
      <c r="C634" s="49">
        <f>SUM(GewinnDaten!E634:G634)</f>
        <v>0</v>
      </c>
      <c r="D634" s="49">
        <f>SUM(GewinnDaten!H634:J634)</f>
        <v>0</v>
      </c>
      <c r="E634" s="40">
        <f t="shared" si="57"/>
        <v>0</v>
      </c>
      <c r="F634" s="58">
        <f t="shared" si="55"/>
        <v>44107</v>
      </c>
      <c r="G634" s="49">
        <f>SUM(C$7:C634)</f>
        <v>-17.3</v>
      </c>
      <c r="H634" s="49">
        <f>SUM(D$7:D634)</f>
        <v>20</v>
      </c>
      <c r="I634" s="40">
        <f t="shared" si="58"/>
        <v>2.6999999999999993</v>
      </c>
      <c r="K634" s="36">
        <f t="shared" si="59"/>
        <v>2020</v>
      </c>
    </row>
    <row r="635" spans="1:11" ht="13">
      <c r="A635" s="39">
        <f>GewinnDaten!A635</f>
        <v>44111</v>
      </c>
      <c r="B635" s="37">
        <f t="shared" si="56"/>
        <v>4</v>
      </c>
      <c r="C635" s="49">
        <f>SUM(GewinnDaten!E635:G635)</f>
        <v>0</v>
      </c>
      <c r="D635" s="49">
        <f>SUM(GewinnDaten!H635:J635)</f>
        <v>0</v>
      </c>
      <c r="E635" s="40">
        <f t="shared" si="57"/>
        <v>0</v>
      </c>
      <c r="F635" s="58">
        <f t="shared" si="55"/>
        <v>44111</v>
      </c>
      <c r="G635" s="49">
        <f>SUM(C$7:C635)</f>
        <v>-17.3</v>
      </c>
      <c r="H635" s="49">
        <f>SUM(D$7:D635)</f>
        <v>20</v>
      </c>
      <c r="I635" s="40">
        <f t="shared" si="58"/>
        <v>2.6999999999999993</v>
      </c>
      <c r="K635" s="36">
        <f t="shared" si="59"/>
        <v>2020</v>
      </c>
    </row>
    <row r="636" spans="1:11" ht="13">
      <c r="A636" s="39">
        <f>GewinnDaten!A636</f>
        <v>44114</v>
      </c>
      <c r="B636" s="37">
        <f t="shared" si="56"/>
        <v>7</v>
      </c>
      <c r="C636" s="49">
        <f>SUM(GewinnDaten!E636:G636)</f>
        <v>0</v>
      </c>
      <c r="D636" s="49">
        <f>SUM(GewinnDaten!H636:J636)</f>
        <v>0</v>
      </c>
      <c r="E636" s="40">
        <f t="shared" si="57"/>
        <v>0</v>
      </c>
      <c r="F636" s="58">
        <f t="shared" si="55"/>
        <v>44114</v>
      </c>
      <c r="G636" s="49">
        <f>SUM(C$7:C636)</f>
        <v>-17.3</v>
      </c>
      <c r="H636" s="49">
        <f>SUM(D$7:D636)</f>
        <v>20</v>
      </c>
      <c r="I636" s="40">
        <f t="shared" si="58"/>
        <v>2.6999999999999993</v>
      </c>
      <c r="K636" s="36">
        <f t="shared" si="59"/>
        <v>2020</v>
      </c>
    </row>
    <row r="637" spans="1:11" ht="13">
      <c r="A637" s="39">
        <f>GewinnDaten!A637</f>
        <v>44118</v>
      </c>
      <c r="B637" s="37">
        <f t="shared" si="56"/>
        <v>4</v>
      </c>
      <c r="C637" s="49">
        <f>SUM(GewinnDaten!E637:G637)</f>
        <v>0</v>
      </c>
      <c r="D637" s="49">
        <f>SUM(GewinnDaten!H637:J637)</f>
        <v>0</v>
      </c>
      <c r="E637" s="40">
        <f t="shared" si="57"/>
        <v>0</v>
      </c>
      <c r="F637" s="58">
        <f t="shared" si="55"/>
        <v>44118</v>
      </c>
      <c r="G637" s="49">
        <f>SUM(C$7:C637)</f>
        <v>-17.3</v>
      </c>
      <c r="H637" s="49">
        <f>SUM(D$7:D637)</f>
        <v>20</v>
      </c>
      <c r="I637" s="40">
        <f t="shared" si="58"/>
        <v>2.6999999999999993</v>
      </c>
      <c r="K637" s="36">
        <f t="shared" si="59"/>
        <v>2020</v>
      </c>
    </row>
    <row r="638" spans="1:11" ht="13">
      <c r="A638" s="39">
        <f>GewinnDaten!A638</f>
        <v>44121</v>
      </c>
      <c r="B638" s="37">
        <f t="shared" si="56"/>
        <v>7</v>
      </c>
      <c r="C638" s="49">
        <f>SUM(GewinnDaten!E638:G638)</f>
        <v>0</v>
      </c>
      <c r="D638" s="49">
        <f>SUM(GewinnDaten!H638:J638)</f>
        <v>0</v>
      </c>
      <c r="E638" s="40">
        <f t="shared" si="57"/>
        <v>0</v>
      </c>
      <c r="F638" s="58">
        <f t="shared" si="55"/>
        <v>44121</v>
      </c>
      <c r="G638" s="49">
        <f>SUM(C$7:C638)</f>
        <v>-17.3</v>
      </c>
      <c r="H638" s="49">
        <f>SUM(D$7:D638)</f>
        <v>20</v>
      </c>
      <c r="I638" s="40">
        <f t="shared" si="58"/>
        <v>2.6999999999999993</v>
      </c>
      <c r="K638" s="36">
        <f t="shared" si="59"/>
        <v>2020</v>
      </c>
    </row>
    <row r="639" spans="1:11" ht="13">
      <c r="A639" s="39">
        <f>GewinnDaten!A639</f>
        <v>44125</v>
      </c>
      <c r="B639" s="37">
        <f t="shared" si="56"/>
        <v>4</v>
      </c>
      <c r="C639" s="49">
        <f>SUM(GewinnDaten!E639:G639)</f>
        <v>0</v>
      </c>
      <c r="D639" s="49">
        <f>SUM(GewinnDaten!H639:J639)</f>
        <v>0</v>
      </c>
      <c r="E639" s="40">
        <f t="shared" si="57"/>
        <v>0</v>
      </c>
      <c r="F639" s="58">
        <f t="shared" si="55"/>
        <v>44125</v>
      </c>
      <c r="G639" s="49">
        <f>SUM(C$7:C639)</f>
        <v>-17.3</v>
      </c>
      <c r="H639" s="49">
        <f>SUM(D$7:D639)</f>
        <v>20</v>
      </c>
      <c r="I639" s="40">
        <f t="shared" si="58"/>
        <v>2.6999999999999993</v>
      </c>
      <c r="K639" s="36">
        <f t="shared" si="59"/>
        <v>2020</v>
      </c>
    </row>
    <row r="640" spans="1:11" ht="13">
      <c r="A640" s="39">
        <f>GewinnDaten!A640</f>
        <v>44128</v>
      </c>
      <c r="B640" s="37">
        <f t="shared" si="56"/>
        <v>7</v>
      </c>
      <c r="C640" s="49">
        <f>SUM(GewinnDaten!E640:G640)</f>
        <v>0</v>
      </c>
      <c r="D640" s="49">
        <f>SUM(GewinnDaten!H640:J640)</f>
        <v>0</v>
      </c>
      <c r="E640" s="40">
        <f t="shared" si="57"/>
        <v>0</v>
      </c>
      <c r="F640" s="58">
        <f t="shared" si="55"/>
        <v>44128</v>
      </c>
      <c r="G640" s="49">
        <f>SUM(C$7:C640)</f>
        <v>-17.3</v>
      </c>
      <c r="H640" s="49">
        <f>SUM(D$7:D640)</f>
        <v>20</v>
      </c>
      <c r="I640" s="40">
        <f t="shared" si="58"/>
        <v>2.6999999999999993</v>
      </c>
      <c r="K640" s="36">
        <f t="shared" si="59"/>
        <v>2020</v>
      </c>
    </row>
    <row r="641" spans="1:11" ht="13">
      <c r="A641" s="39">
        <f>GewinnDaten!A641</f>
        <v>44132</v>
      </c>
      <c r="B641" s="37">
        <f t="shared" si="56"/>
        <v>4</v>
      </c>
      <c r="C641" s="49">
        <f>SUM(GewinnDaten!E641:G641)</f>
        <v>0</v>
      </c>
      <c r="D641" s="49">
        <f>SUM(GewinnDaten!H641:J641)</f>
        <v>0</v>
      </c>
      <c r="E641" s="40">
        <f t="shared" si="57"/>
        <v>0</v>
      </c>
      <c r="F641" s="58">
        <f t="shared" si="55"/>
        <v>44132</v>
      </c>
      <c r="G641" s="49">
        <f>SUM(C$7:C641)</f>
        <v>-17.3</v>
      </c>
      <c r="H641" s="49">
        <f>SUM(D$7:D641)</f>
        <v>20</v>
      </c>
      <c r="I641" s="40">
        <f t="shared" si="58"/>
        <v>2.6999999999999993</v>
      </c>
      <c r="K641" s="36">
        <f t="shared" si="59"/>
        <v>2020</v>
      </c>
    </row>
    <row r="642" spans="1:11" ht="13">
      <c r="A642" s="39">
        <f>GewinnDaten!A642</f>
        <v>44135</v>
      </c>
      <c r="B642" s="37">
        <f t="shared" si="56"/>
        <v>7</v>
      </c>
      <c r="C642" s="49">
        <f>SUM(GewinnDaten!E642:G642)</f>
        <v>0</v>
      </c>
      <c r="D642" s="49">
        <f>SUM(GewinnDaten!H642:J642)</f>
        <v>0</v>
      </c>
      <c r="E642" s="40">
        <f t="shared" si="57"/>
        <v>0</v>
      </c>
      <c r="F642" s="58">
        <f t="shared" si="55"/>
        <v>44135</v>
      </c>
      <c r="G642" s="49">
        <f>SUM(C$7:C642)</f>
        <v>-17.3</v>
      </c>
      <c r="H642" s="49">
        <f>SUM(D$7:D642)</f>
        <v>20</v>
      </c>
      <c r="I642" s="40">
        <f t="shared" si="58"/>
        <v>2.6999999999999993</v>
      </c>
      <c r="K642" s="36">
        <f t="shared" si="59"/>
        <v>2020</v>
      </c>
    </row>
    <row r="643" spans="1:11" ht="13">
      <c r="A643" s="39">
        <f>GewinnDaten!A643</f>
        <v>44139</v>
      </c>
      <c r="B643" s="37">
        <f t="shared" si="56"/>
        <v>4</v>
      </c>
      <c r="C643" s="49">
        <f>SUM(GewinnDaten!E643:G643)</f>
        <v>0</v>
      </c>
      <c r="D643" s="49">
        <f>SUM(GewinnDaten!H643:J643)</f>
        <v>0</v>
      </c>
      <c r="E643" s="40">
        <f t="shared" si="57"/>
        <v>0</v>
      </c>
      <c r="F643" s="58">
        <f t="shared" si="55"/>
        <v>44139</v>
      </c>
      <c r="G643" s="49">
        <f>SUM(C$7:C643)</f>
        <v>-17.3</v>
      </c>
      <c r="H643" s="49">
        <f>SUM(D$7:D643)</f>
        <v>20</v>
      </c>
      <c r="I643" s="40">
        <f t="shared" si="58"/>
        <v>2.6999999999999993</v>
      </c>
      <c r="K643" s="36">
        <f t="shared" si="59"/>
        <v>2020</v>
      </c>
    </row>
    <row r="644" spans="1:11" ht="13">
      <c r="A644" s="39">
        <f>GewinnDaten!A644</f>
        <v>44142</v>
      </c>
      <c r="B644" s="37">
        <f t="shared" si="56"/>
        <v>7</v>
      </c>
      <c r="C644" s="49">
        <f>SUM(GewinnDaten!E644:G644)</f>
        <v>0</v>
      </c>
      <c r="D644" s="49">
        <f>SUM(GewinnDaten!H644:J644)</f>
        <v>0</v>
      </c>
      <c r="E644" s="40">
        <f t="shared" si="57"/>
        <v>0</v>
      </c>
      <c r="F644" s="58">
        <f t="shared" si="55"/>
        <v>44142</v>
      </c>
      <c r="G644" s="49">
        <f>SUM(C$7:C644)</f>
        <v>-17.3</v>
      </c>
      <c r="H644" s="49">
        <f>SUM(D$7:D644)</f>
        <v>20</v>
      </c>
      <c r="I644" s="40">
        <f t="shared" si="58"/>
        <v>2.6999999999999993</v>
      </c>
      <c r="K644" s="36">
        <f t="shared" si="59"/>
        <v>2020</v>
      </c>
    </row>
    <row r="645" spans="1:11" ht="13">
      <c r="A645" s="39">
        <f>GewinnDaten!A645</f>
        <v>44146</v>
      </c>
      <c r="B645" s="37">
        <f t="shared" si="56"/>
        <v>4</v>
      </c>
      <c r="C645" s="49">
        <f>SUM(GewinnDaten!E645:G645)</f>
        <v>0</v>
      </c>
      <c r="D645" s="49">
        <f>SUM(GewinnDaten!H645:J645)</f>
        <v>0</v>
      </c>
      <c r="E645" s="40">
        <f t="shared" si="57"/>
        <v>0</v>
      </c>
      <c r="F645" s="58">
        <f t="shared" si="55"/>
        <v>44146</v>
      </c>
      <c r="G645" s="49">
        <f>SUM(C$7:C645)</f>
        <v>-17.3</v>
      </c>
      <c r="H645" s="49">
        <f>SUM(D$7:D645)</f>
        <v>20</v>
      </c>
      <c r="I645" s="40">
        <f t="shared" si="58"/>
        <v>2.6999999999999993</v>
      </c>
      <c r="K645" s="36">
        <f t="shared" si="59"/>
        <v>2020</v>
      </c>
    </row>
    <row r="646" spans="1:11" ht="13">
      <c r="A646" s="39">
        <f>GewinnDaten!A646</f>
        <v>44149</v>
      </c>
      <c r="B646" s="37">
        <f t="shared" si="56"/>
        <v>7</v>
      </c>
      <c r="C646" s="49">
        <f>SUM(GewinnDaten!E646:G646)</f>
        <v>0</v>
      </c>
      <c r="D646" s="49">
        <f>SUM(GewinnDaten!H646:J646)</f>
        <v>0</v>
      </c>
      <c r="E646" s="40">
        <f t="shared" si="57"/>
        <v>0</v>
      </c>
      <c r="F646" s="58">
        <f t="shared" si="55"/>
        <v>44149</v>
      </c>
      <c r="G646" s="49">
        <f>SUM(C$7:C646)</f>
        <v>-17.3</v>
      </c>
      <c r="H646" s="49">
        <f>SUM(D$7:D646)</f>
        <v>20</v>
      </c>
      <c r="I646" s="40">
        <f t="shared" si="58"/>
        <v>2.6999999999999993</v>
      </c>
      <c r="K646" s="36">
        <f t="shared" si="59"/>
        <v>2020</v>
      </c>
    </row>
    <row r="647" spans="1:11" ht="13">
      <c r="A647" s="39">
        <f>GewinnDaten!A647</f>
        <v>44153</v>
      </c>
      <c r="B647" s="37">
        <f t="shared" si="56"/>
        <v>4</v>
      </c>
      <c r="C647" s="49">
        <f>SUM(GewinnDaten!E647:G647)</f>
        <v>0</v>
      </c>
      <c r="D647" s="49">
        <f>SUM(GewinnDaten!H647:J647)</f>
        <v>0</v>
      </c>
      <c r="E647" s="40">
        <f t="shared" si="57"/>
        <v>0</v>
      </c>
      <c r="F647" s="58">
        <f t="shared" si="55"/>
        <v>44153</v>
      </c>
      <c r="G647" s="49">
        <f>SUM(C$7:C647)</f>
        <v>-17.3</v>
      </c>
      <c r="H647" s="49">
        <f>SUM(D$7:D647)</f>
        <v>20</v>
      </c>
      <c r="I647" s="40">
        <f t="shared" si="58"/>
        <v>2.6999999999999993</v>
      </c>
      <c r="K647" s="36">
        <f t="shared" si="59"/>
        <v>2020</v>
      </c>
    </row>
    <row r="648" spans="1:11" ht="13">
      <c r="A648" s="39">
        <f>GewinnDaten!A648</f>
        <v>44156</v>
      </c>
      <c r="B648" s="37">
        <f t="shared" si="56"/>
        <v>7</v>
      </c>
      <c r="C648" s="49">
        <f>SUM(GewinnDaten!E648:G648)</f>
        <v>0</v>
      </c>
      <c r="D648" s="49">
        <f>SUM(GewinnDaten!H648:J648)</f>
        <v>0</v>
      </c>
      <c r="E648" s="40">
        <f t="shared" si="57"/>
        <v>0</v>
      </c>
      <c r="F648" s="58">
        <f t="shared" ref="F648:F711" si="60">A648</f>
        <v>44156</v>
      </c>
      <c r="G648" s="49">
        <f>SUM(C$7:C648)</f>
        <v>-17.3</v>
      </c>
      <c r="H648" s="49">
        <f>SUM(D$7:D648)</f>
        <v>20</v>
      </c>
      <c r="I648" s="40">
        <f t="shared" si="58"/>
        <v>2.6999999999999993</v>
      </c>
      <c r="K648" s="36">
        <f t="shared" si="59"/>
        <v>2020</v>
      </c>
    </row>
    <row r="649" spans="1:11" ht="13">
      <c r="A649" s="39">
        <f>GewinnDaten!A649</f>
        <v>44160</v>
      </c>
      <c r="B649" s="37">
        <f t="shared" si="56"/>
        <v>4</v>
      </c>
      <c r="C649" s="49">
        <f>SUM(GewinnDaten!E649:G649)</f>
        <v>0</v>
      </c>
      <c r="D649" s="49">
        <f>SUM(GewinnDaten!H649:J649)</f>
        <v>0</v>
      </c>
      <c r="E649" s="40">
        <f t="shared" si="57"/>
        <v>0</v>
      </c>
      <c r="F649" s="58">
        <f t="shared" si="60"/>
        <v>44160</v>
      </c>
      <c r="G649" s="49">
        <f>SUM(C$7:C649)</f>
        <v>-17.3</v>
      </c>
      <c r="H649" s="49">
        <f>SUM(D$7:D649)</f>
        <v>20</v>
      </c>
      <c r="I649" s="40">
        <f t="shared" si="58"/>
        <v>2.6999999999999993</v>
      </c>
      <c r="K649" s="36">
        <f t="shared" si="59"/>
        <v>2020</v>
      </c>
    </row>
    <row r="650" spans="1:11" ht="13">
      <c r="A650" s="39">
        <f>GewinnDaten!A650</f>
        <v>44163</v>
      </c>
      <c r="B650" s="37">
        <f t="shared" si="56"/>
        <v>7</v>
      </c>
      <c r="C650" s="49">
        <f>SUM(GewinnDaten!E650:G650)</f>
        <v>0</v>
      </c>
      <c r="D650" s="49">
        <f>SUM(GewinnDaten!H650:J650)</f>
        <v>0</v>
      </c>
      <c r="E650" s="40">
        <f t="shared" si="57"/>
        <v>0</v>
      </c>
      <c r="F650" s="58">
        <f t="shared" si="60"/>
        <v>44163</v>
      </c>
      <c r="G650" s="49">
        <f>SUM(C$7:C650)</f>
        <v>-17.3</v>
      </c>
      <c r="H650" s="49">
        <f>SUM(D$7:D650)</f>
        <v>20</v>
      </c>
      <c r="I650" s="40">
        <f t="shared" si="58"/>
        <v>2.6999999999999993</v>
      </c>
      <c r="K650" s="36">
        <f t="shared" si="59"/>
        <v>2020</v>
      </c>
    </row>
    <row r="651" spans="1:11" ht="13">
      <c r="A651" s="39">
        <f>GewinnDaten!A651</f>
        <v>44167</v>
      </c>
      <c r="B651" s="37">
        <f t="shared" si="56"/>
        <v>4</v>
      </c>
      <c r="C651" s="49">
        <f>SUM(GewinnDaten!E651:G651)</f>
        <v>0</v>
      </c>
      <c r="D651" s="49">
        <f>SUM(GewinnDaten!H651:J651)</f>
        <v>0</v>
      </c>
      <c r="E651" s="40">
        <f t="shared" si="57"/>
        <v>0</v>
      </c>
      <c r="F651" s="58">
        <f t="shared" si="60"/>
        <v>44167</v>
      </c>
      <c r="G651" s="49">
        <f>SUM(C$7:C651)</f>
        <v>-17.3</v>
      </c>
      <c r="H651" s="49">
        <f>SUM(D$7:D651)</f>
        <v>20</v>
      </c>
      <c r="I651" s="40">
        <f t="shared" si="58"/>
        <v>2.6999999999999993</v>
      </c>
      <c r="K651" s="36">
        <f t="shared" si="59"/>
        <v>2020</v>
      </c>
    </row>
    <row r="652" spans="1:11" ht="13">
      <c r="A652" s="39">
        <f>GewinnDaten!A652</f>
        <v>44170</v>
      </c>
      <c r="B652" s="37">
        <f t="shared" si="56"/>
        <v>7</v>
      </c>
      <c r="C652" s="49">
        <f>SUM(GewinnDaten!E652:G652)</f>
        <v>0</v>
      </c>
      <c r="D652" s="49">
        <f>SUM(GewinnDaten!H652:J652)</f>
        <v>0</v>
      </c>
      <c r="E652" s="40">
        <f t="shared" si="57"/>
        <v>0</v>
      </c>
      <c r="F652" s="58">
        <f t="shared" si="60"/>
        <v>44170</v>
      </c>
      <c r="G652" s="49">
        <f>SUM(C$7:C652)</f>
        <v>-17.3</v>
      </c>
      <c r="H652" s="49">
        <f>SUM(D$7:D652)</f>
        <v>20</v>
      </c>
      <c r="I652" s="40">
        <f t="shared" si="58"/>
        <v>2.6999999999999993</v>
      </c>
      <c r="K652" s="36">
        <f t="shared" si="59"/>
        <v>2020</v>
      </c>
    </row>
    <row r="653" spans="1:11" ht="13">
      <c r="A653" s="39">
        <f>GewinnDaten!A653</f>
        <v>44174</v>
      </c>
      <c r="B653" s="37">
        <f t="shared" si="56"/>
        <v>4</v>
      </c>
      <c r="C653" s="49">
        <f>SUM(GewinnDaten!E653:G653)</f>
        <v>0</v>
      </c>
      <c r="D653" s="49">
        <f>SUM(GewinnDaten!H653:J653)</f>
        <v>0</v>
      </c>
      <c r="E653" s="40">
        <f t="shared" si="57"/>
        <v>0</v>
      </c>
      <c r="F653" s="58">
        <f t="shared" si="60"/>
        <v>44174</v>
      </c>
      <c r="G653" s="49">
        <f>SUM(C$7:C653)</f>
        <v>-17.3</v>
      </c>
      <c r="H653" s="49">
        <f>SUM(D$7:D653)</f>
        <v>20</v>
      </c>
      <c r="I653" s="40">
        <f t="shared" si="58"/>
        <v>2.6999999999999993</v>
      </c>
      <c r="K653" s="36">
        <f t="shared" si="59"/>
        <v>2020</v>
      </c>
    </row>
    <row r="654" spans="1:11" ht="13">
      <c r="A654" s="39">
        <f>GewinnDaten!A654</f>
        <v>44177</v>
      </c>
      <c r="B654" s="37">
        <f t="shared" si="56"/>
        <v>7</v>
      </c>
      <c r="C654" s="49">
        <f>SUM(GewinnDaten!E654:G654)</f>
        <v>0</v>
      </c>
      <c r="D654" s="49">
        <f>SUM(GewinnDaten!H654:J654)</f>
        <v>0</v>
      </c>
      <c r="E654" s="40">
        <f t="shared" si="57"/>
        <v>0</v>
      </c>
      <c r="F654" s="58">
        <f t="shared" si="60"/>
        <v>44177</v>
      </c>
      <c r="G654" s="49">
        <f>SUM(C$7:C654)</f>
        <v>-17.3</v>
      </c>
      <c r="H654" s="49">
        <f>SUM(D$7:D654)</f>
        <v>20</v>
      </c>
      <c r="I654" s="40">
        <f t="shared" si="58"/>
        <v>2.6999999999999993</v>
      </c>
      <c r="K654" s="36">
        <f t="shared" si="59"/>
        <v>2020</v>
      </c>
    </row>
    <row r="655" spans="1:11" ht="13">
      <c r="A655" s="39">
        <f>GewinnDaten!A655</f>
        <v>44181</v>
      </c>
      <c r="B655" s="37">
        <f t="shared" si="56"/>
        <v>4</v>
      </c>
      <c r="C655" s="49">
        <f>SUM(GewinnDaten!E655:G655)</f>
        <v>0</v>
      </c>
      <c r="D655" s="49">
        <f>SUM(GewinnDaten!H655:J655)</f>
        <v>0</v>
      </c>
      <c r="E655" s="40">
        <f t="shared" si="57"/>
        <v>0</v>
      </c>
      <c r="F655" s="58">
        <f t="shared" si="60"/>
        <v>44181</v>
      </c>
      <c r="G655" s="49">
        <f>SUM(C$7:C655)</f>
        <v>-17.3</v>
      </c>
      <c r="H655" s="49">
        <f>SUM(D$7:D655)</f>
        <v>20</v>
      </c>
      <c r="I655" s="40">
        <f t="shared" si="58"/>
        <v>2.6999999999999993</v>
      </c>
      <c r="K655" s="36">
        <f t="shared" si="59"/>
        <v>2020</v>
      </c>
    </row>
    <row r="656" spans="1:11" ht="13">
      <c r="A656" s="39">
        <f>GewinnDaten!A656</f>
        <v>44184</v>
      </c>
      <c r="B656" s="37">
        <f t="shared" si="56"/>
        <v>7</v>
      </c>
      <c r="C656" s="49">
        <f>SUM(GewinnDaten!E656:G656)</f>
        <v>0</v>
      </c>
      <c r="D656" s="49">
        <f>SUM(GewinnDaten!H656:J656)</f>
        <v>0</v>
      </c>
      <c r="E656" s="40">
        <f t="shared" si="57"/>
        <v>0</v>
      </c>
      <c r="F656" s="58">
        <f t="shared" si="60"/>
        <v>44184</v>
      </c>
      <c r="G656" s="49">
        <f>SUM(C$7:C656)</f>
        <v>-17.3</v>
      </c>
      <c r="H656" s="49">
        <f>SUM(D$7:D656)</f>
        <v>20</v>
      </c>
      <c r="I656" s="40">
        <f t="shared" si="58"/>
        <v>2.6999999999999993</v>
      </c>
      <c r="K656" s="36">
        <f t="shared" si="59"/>
        <v>2020</v>
      </c>
    </row>
    <row r="657" spans="1:11" ht="13">
      <c r="A657" s="39">
        <f>GewinnDaten!A657</f>
        <v>44188</v>
      </c>
      <c r="B657" s="37">
        <f t="shared" si="56"/>
        <v>4</v>
      </c>
      <c r="C657" s="49">
        <f>SUM(GewinnDaten!E657:G657)</f>
        <v>0</v>
      </c>
      <c r="D657" s="49">
        <f>SUM(GewinnDaten!H657:J657)</f>
        <v>0</v>
      </c>
      <c r="E657" s="40">
        <f t="shared" si="57"/>
        <v>0</v>
      </c>
      <c r="F657" s="58">
        <f t="shared" si="60"/>
        <v>44188</v>
      </c>
      <c r="G657" s="49">
        <f>SUM(C$7:C657)</f>
        <v>-17.3</v>
      </c>
      <c r="H657" s="49">
        <f>SUM(D$7:D657)</f>
        <v>20</v>
      </c>
      <c r="I657" s="40">
        <f t="shared" si="58"/>
        <v>2.6999999999999993</v>
      </c>
      <c r="K657" s="36">
        <f t="shared" si="59"/>
        <v>2020</v>
      </c>
    </row>
    <row r="658" spans="1:11" ht="13">
      <c r="A658" s="39">
        <f>GewinnDaten!A658</f>
        <v>44191</v>
      </c>
      <c r="B658" s="37">
        <f t="shared" si="56"/>
        <v>7</v>
      </c>
      <c r="C658" s="49">
        <f>SUM(GewinnDaten!E658:G658)</f>
        <v>0</v>
      </c>
      <c r="D658" s="49">
        <f>SUM(GewinnDaten!H658:J658)</f>
        <v>0</v>
      </c>
      <c r="E658" s="40">
        <f t="shared" si="57"/>
        <v>0</v>
      </c>
      <c r="F658" s="58">
        <f t="shared" si="60"/>
        <v>44191</v>
      </c>
      <c r="G658" s="49">
        <f>SUM(C$7:C658)</f>
        <v>-17.3</v>
      </c>
      <c r="H658" s="49">
        <f>SUM(D$7:D658)</f>
        <v>20</v>
      </c>
      <c r="I658" s="40">
        <f t="shared" si="58"/>
        <v>2.6999999999999993</v>
      </c>
      <c r="K658" s="36">
        <f t="shared" si="59"/>
        <v>2020</v>
      </c>
    </row>
    <row r="659" spans="1:11" ht="13">
      <c r="A659" s="39">
        <f>GewinnDaten!A659</f>
        <v>44195</v>
      </c>
      <c r="B659" s="37">
        <f t="shared" si="56"/>
        <v>4</v>
      </c>
      <c r="C659" s="49">
        <f>SUM(GewinnDaten!E659:G659)</f>
        <v>0</v>
      </c>
      <c r="D659" s="49">
        <f>SUM(GewinnDaten!H659:J659)</f>
        <v>0</v>
      </c>
      <c r="E659" s="40">
        <f t="shared" si="57"/>
        <v>0</v>
      </c>
      <c r="F659" s="58">
        <f t="shared" si="60"/>
        <v>44195</v>
      </c>
      <c r="G659" s="49">
        <f>SUM(C$7:C659)</f>
        <v>-17.3</v>
      </c>
      <c r="H659" s="49">
        <f>SUM(D$7:D659)</f>
        <v>20</v>
      </c>
      <c r="I659" s="40">
        <f t="shared" si="58"/>
        <v>2.6999999999999993</v>
      </c>
      <c r="K659" s="36">
        <f t="shared" si="59"/>
        <v>2020</v>
      </c>
    </row>
    <row r="660" spans="1:11" ht="13">
      <c r="A660" s="39">
        <f>GewinnDaten!A660</f>
        <v>44198</v>
      </c>
      <c r="B660" s="37">
        <f t="shared" si="56"/>
        <v>7</v>
      </c>
      <c r="C660" s="49">
        <f>SUM(GewinnDaten!E660:G660)</f>
        <v>0</v>
      </c>
      <c r="D660" s="49">
        <f>SUM(GewinnDaten!H660:J660)</f>
        <v>0</v>
      </c>
      <c r="E660" s="40">
        <f t="shared" si="57"/>
        <v>0</v>
      </c>
      <c r="F660" s="58">
        <f t="shared" si="60"/>
        <v>44198</v>
      </c>
      <c r="G660" s="49">
        <f>SUM(C$7:C660)</f>
        <v>-17.3</v>
      </c>
      <c r="H660" s="49">
        <f>SUM(D$7:D660)</f>
        <v>20</v>
      </c>
      <c r="I660" s="40">
        <f t="shared" si="58"/>
        <v>2.6999999999999993</v>
      </c>
      <c r="K660" s="36">
        <f t="shared" si="59"/>
        <v>2021</v>
      </c>
    </row>
    <row r="661" spans="1:11" ht="13">
      <c r="A661" s="39">
        <f>GewinnDaten!A661</f>
        <v>44202</v>
      </c>
      <c r="B661" s="37">
        <f t="shared" si="56"/>
        <v>4</v>
      </c>
      <c r="C661" s="49">
        <f>SUM(GewinnDaten!E661:G661)</f>
        <v>0</v>
      </c>
      <c r="D661" s="49">
        <f>SUM(GewinnDaten!H661:J661)</f>
        <v>0</v>
      </c>
      <c r="E661" s="40">
        <f t="shared" si="57"/>
        <v>0</v>
      </c>
      <c r="F661" s="58">
        <f t="shared" si="60"/>
        <v>44202</v>
      </c>
      <c r="G661" s="49">
        <f>SUM(C$7:C661)</f>
        <v>-17.3</v>
      </c>
      <c r="H661" s="49">
        <f>SUM(D$7:D661)</f>
        <v>20</v>
      </c>
      <c r="I661" s="40">
        <f t="shared" si="58"/>
        <v>2.6999999999999993</v>
      </c>
      <c r="K661" s="36">
        <f t="shared" si="59"/>
        <v>2021</v>
      </c>
    </row>
    <row r="662" spans="1:11" ht="13">
      <c r="A662" s="39">
        <f>GewinnDaten!A662</f>
        <v>44205</v>
      </c>
      <c r="B662" s="37">
        <f t="shared" si="56"/>
        <v>7</v>
      </c>
      <c r="C662" s="49">
        <f>SUM(GewinnDaten!E662:G662)</f>
        <v>0</v>
      </c>
      <c r="D662" s="49">
        <f>SUM(GewinnDaten!H662:J662)</f>
        <v>0</v>
      </c>
      <c r="E662" s="40">
        <f t="shared" si="57"/>
        <v>0</v>
      </c>
      <c r="F662" s="58">
        <f t="shared" si="60"/>
        <v>44205</v>
      </c>
      <c r="G662" s="49">
        <f>SUM(C$7:C662)</f>
        <v>-17.3</v>
      </c>
      <c r="H662" s="49">
        <f>SUM(D$7:D662)</f>
        <v>20</v>
      </c>
      <c r="I662" s="40">
        <f t="shared" si="58"/>
        <v>2.6999999999999993</v>
      </c>
      <c r="K662" s="36">
        <f t="shared" si="59"/>
        <v>2021</v>
      </c>
    </row>
    <row r="663" spans="1:11" ht="13">
      <c r="A663" s="39">
        <f>GewinnDaten!A663</f>
        <v>44209</v>
      </c>
      <c r="B663" s="37">
        <f t="shared" si="56"/>
        <v>4</v>
      </c>
      <c r="C663" s="49">
        <f>SUM(GewinnDaten!E663:G663)</f>
        <v>0</v>
      </c>
      <c r="D663" s="49">
        <f>SUM(GewinnDaten!H663:J663)</f>
        <v>0</v>
      </c>
      <c r="E663" s="40">
        <f t="shared" si="57"/>
        <v>0</v>
      </c>
      <c r="F663" s="58">
        <f t="shared" si="60"/>
        <v>44209</v>
      </c>
      <c r="G663" s="49">
        <f>SUM(C$7:C663)</f>
        <v>-17.3</v>
      </c>
      <c r="H663" s="49">
        <f>SUM(D$7:D663)</f>
        <v>20</v>
      </c>
      <c r="I663" s="40">
        <f t="shared" si="58"/>
        <v>2.6999999999999993</v>
      </c>
      <c r="K663" s="36">
        <f t="shared" si="59"/>
        <v>2021</v>
      </c>
    </row>
    <row r="664" spans="1:11" ht="13">
      <c r="A664" s="39">
        <f>GewinnDaten!A664</f>
        <v>44212</v>
      </c>
      <c r="B664" s="37">
        <f t="shared" si="56"/>
        <v>7</v>
      </c>
      <c r="C664" s="49">
        <f>SUM(GewinnDaten!E664:G664)</f>
        <v>0</v>
      </c>
      <c r="D664" s="49">
        <f>SUM(GewinnDaten!H664:J664)</f>
        <v>0</v>
      </c>
      <c r="E664" s="40">
        <f t="shared" si="57"/>
        <v>0</v>
      </c>
      <c r="F664" s="58">
        <f t="shared" si="60"/>
        <v>44212</v>
      </c>
      <c r="G664" s="49">
        <f>SUM(C$7:C664)</f>
        <v>-17.3</v>
      </c>
      <c r="H664" s="49">
        <f>SUM(D$7:D664)</f>
        <v>20</v>
      </c>
      <c r="I664" s="40">
        <f t="shared" si="58"/>
        <v>2.6999999999999993</v>
      </c>
      <c r="K664" s="36">
        <f t="shared" si="59"/>
        <v>2021</v>
      </c>
    </row>
    <row r="665" spans="1:11" ht="13">
      <c r="A665" s="39">
        <f>GewinnDaten!A665</f>
        <v>44216</v>
      </c>
      <c r="B665" s="37">
        <f t="shared" si="56"/>
        <v>4</v>
      </c>
      <c r="C665" s="49">
        <f>SUM(GewinnDaten!E665:G665)</f>
        <v>0</v>
      </c>
      <c r="D665" s="49">
        <f>SUM(GewinnDaten!H665:J665)</f>
        <v>0</v>
      </c>
      <c r="E665" s="40">
        <f t="shared" si="57"/>
        <v>0</v>
      </c>
      <c r="F665" s="58">
        <f t="shared" si="60"/>
        <v>44216</v>
      </c>
      <c r="G665" s="49">
        <f>SUM(C$7:C665)</f>
        <v>-17.3</v>
      </c>
      <c r="H665" s="49">
        <f>SUM(D$7:D665)</f>
        <v>20</v>
      </c>
      <c r="I665" s="40">
        <f t="shared" si="58"/>
        <v>2.6999999999999993</v>
      </c>
      <c r="K665" s="36">
        <f t="shared" si="59"/>
        <v>2021</v>
      </c>
    </row>
    <row r="666" spans="1:11" ht="13">
      <c r="A666" s="39">
        <f>GewinnDaten!A666</f>
        <v>44219</v>
      </c>
      <c r="B666" s="37">
        <f t="shared" si="56"/>
        <v>7</v>
      </c>
      <c r="C666" s="49">
        <f>SUM(GewinnDaten!E666:G666)</f>
        <v>0</v>
      </c>
      <c r="D666" s="49">
        <f>SUM(GewinnDaten!H666:J666)</f>
        <v>0</v>
      </c>
      <c r="E666" s="40">
        <f t="shared" si="57"/>
        <v>0</v>
      </c>
      <c r="F666" s="58">
        <f t="shared" si="60"/>
        <v>44219</v>
      </c>
      <c r="G666" s="49">
        <f>SUM(C$7:C666)</f>
        <v>-17.3</v>
      </c>
      <c r="H666" s="49">
        <f>SUM(D$7:D666)</f>
        <v>20</v>
      </c>
      <c r="I666" s="40">
        <f t="shared" si="58"/>
        <v>2.6999999999999993</v>
      </c>
      <c r="K666" s="36">
        <f t="shared" si="59"/>
        <v>2021</v>
      </c>
    </row>
    <row r="667" spans="1:11" ht="13">
      <c r="A667" s="39">
        <f>GewinnDaten!A667</f>
        <v>44223</v>
      </c>
      <c r="B667" s="37">
        <f t="shared" si="56"/>
        <v>4</v>
      </c>
      <c r="C667" s="49">
        <f>SUM(GewinnDaten!E667:G667)</f>
        <v>0</v>
      </c>
      <c r="D667" s="49">
        <f>SUM(GewinnDaten!H667:J667)</f>
        <v>0</v>
      </c>
      <c r="E667" s="40">
        <f t="shared" si="57"/>
        <v>0</v>
      </c>
      <c r="F667" s="58">
        <f t="shared" si="60"/>
        <v>44223</v>
      </c>
      <c r="G667" s="49">
        <f>SUM(C$7:C667)</f>
        <v>-17.3</v>
      </c>
      <c r="H667" s="49">
        <f>SUM(D$7:D667)</f>
        <v>20</v>
      </c>
      <c r="I667" s="40">
        <f t="shared" si="58"/>
        <v>2.6999999999999993</v>
      </c>
      <c r="K667" s="36">
        <f t="shared" si="59"/>
        <v>2021</v>
      </c>
    </row>
    <row r="668" spans="1:11" ht="13">
      <c r="A668" s="39">
        <f>GewinnDaten!A668</f>
        <v>44226</v>
      </c>
      <c r="B668" s="37">
        <f t="shared" si="56"/>
        <v>7</v>
      </c>
      <c r="C668" s="49">
        <f>SUM(GewinnDaten!E668:G668)</f>
        <v>0</v>
      </c>
      <c r="D668" s="49">
        <f>SUM(GewinnDaten!H668:J668)</f>
        <v>0</v>
      </c>
      <c r="E668" s="40">
        <f t="shared" si="57"/>
        <v>0</v>
      </c>
      <c r="F668" s="58">
        <f t="shared" si="60"/>
        <v>44226</v>
      </c>
      <c r="G668" s="49">
        <f>SUM(C$7:C668)</f>
        <v>-17.3</v>
      </c>
      <c r="H668" s="49">
        <f>SUM(D$7:D668)</f>
        <v>20</v>
      </c>
      <c r="I668" s="40">
        <f t="shared" si="58"/>
        <v>2.6999999999999993</v>
      </c>
      <c r="K668" s="36">
        <f t="shared" si="59"/>
        <v>2021</v>
      </c>
    </row>
    <row r="669" spans="1:11" ht="13">
      <c r="A669" s="39">
        <f>GewinnDaten!A669</f>
        <v>44230</v>
      </c>
      <c r="B669" s="37">
        <f t="shared" si="56"/>
        <v>4</v>
      </c>
      <c r="C669" s="49">
        <f>SUM(GewinnDaten!E669:G669)</f>
        <v>0</v>
      </c>
      <c r="D669" s="49">
        <f>SUM(GewinnDaten!H669:J669)</f>
        <v>0</v>
      </c>
      <c r="E669" s="40">
        <f t="shared" si="57"/>
        <v>0</v>
      </c>
      <c r="F669" s="58">
        <f t="shared" si="60"/>
        <v>44230</v>
      </c>
      <c r="G669" s="49">
        <f>SUM(C$7:C669)</f>
        <v>-17.3</v>
      </c>
      <c r="H669" s="49">
        <f>SUM(D$7:D669)</f>
        <v>20</v>
      </c>
      <c r="I669" s="40">
        <f t="shared" si="58"/>
        <v>2.6999999999999993</v>
      </c>
      <c r="K669" s="36">
        <f t="shared" si="59"/>
        <v>2021</v>
      </c>
    </row>
    <row r="670" spans="1:11" ht="13">
      <c r="A670" s="39">
        <f>GewinnDaten!A670</f>
        <v>44233</v>
      </c>
      <c r="B670" s="37">
        <f t="shared" si="56"/>
        <v>7</v>
      </c>
      <c r="C670" s="49">
        <f>SUM(GewinnDaten!E670:G670)</f>
        <v>0</v>
      </c>
      <c r="D670" s="49">
        <f>SUM(GewinnDaten!H670:J670)</f>
        <v>0</v>
      </c>
      <c r="E670" s="40">
        <f t="shared" si="57"/>
        <v>0</v>
      </c>
      <c r="F670" s="58">
        <f t="shared" si="60"/>
        <v>44233</v>
      </c>
      <c r="G670" s="49">
        <f>SUM(C$7:C670)</f>
        <v>-17.3</v>
      </c>
      <c r="H670" s="49">
        <f>SUM(D$7:D670)</f>
        <v>20</v>
      </c>
      <c r="I670" s="40">
        <f t="shared" si="58"/>
        <v>2.6999999999999993</v>
      </c>
      <c r="K670" s="36">
        <f t="shared" si="59"/>
        <v>2021</v>
      </c>
    </row>
    <row r="671" spans="1:11" ht="13">
      <c r="A671" s="39">
        <f>GewinnDaten!A671</f>
        <v>44237</v>
      </c>
      <c r="B671" s="37">
        <f t="shared" si="56"/>
        <v>4</v>
      </c>
      <c r="C671" s="49">
        <f>SUM(GewinnDaten!E671:G671)</f>
        <v>0</v>
      </c>
      <c r="D671" s="49">
        <f>SUM(GewinnDaten!H671:J671)</f>
        <v>0</v>
      </c>
      <c r="E671" s="40">
        <f t="shared" si="57"/>
        <v>0</v>
      </c>
      <c r="F671" s="58">
        <f t="shared" si="60"/>
        <v>44237</v>
      </c>
      <c r="G671" s="49">
        <f>SUM(C$7:C671)</f>
        <v>-17.3</v>
      </c>
      <c r="H671" s="49">
        <f>SUM(D$7:D671)</f>
        <v>20</v>
      </c>
      <c r="I671" s="40">
        <f t="shared" si="58"/>
        <v>2.6999999999999993</v>
      </c>
      <c r="K671" s="36">
        <f t="shared" si="59"/>
        <v>2021</v>
      </c>
    </row>
    <row r="672" spans="1:11" ht="13">
      <c r="A672" s="39">
        <f>GewinnDaten!A672</f>
        <v>44240</v>
      </c>
      <c r="B672" s="37">
        <f t="shared" si="56"/>
        <v>7</v>
      </c>
      <c r="C672" s="49">
        <f>SUM(GewinnDaten!E672:G672)</f>
        <v>0</v>
      </c>
      <c r="D672" s="49">
        <f>SUM(GewinnDaten!H672:J672)</f>
        <v>0</v>
      </c>
      <c r="E672" s="40">
        <f t="shared" si="57"/>
        <v>0</v>
      </c>
      <c r="F672" s="58">
        <f t="shared" si="60"/>
        <v>44240</v>
      </c>
      <c r="G672" s="49">
        <f>SUM(C$7:C672)</f>
        <v>-17.3</v>
      </c>
      <c r="H672" s="49">
        <f>SUM(D$7:D672)</f>
        <v>20</v>
      </c>
      <c r="I672" s="40">
        <f t="shared" si="58"/>
        <v>2.6999999999999993</v>
      </c>
      <c r="K672" s="36">
        <f t="shared" si="59"/>
        <v>2021</v>
      </c>
    </row>
    <row r="673" spans="1:11" ht="13">
      <c r="A673" s="39">
        <f>GewinnDaten!A673</f>
        <v>44244</v>
      </c>
      <c r="B673" s="37">
        <f t="shared" si="56"/>
        <v>4</v>
      </c>
      <c r="C673" s="49">
        <f>SUM(GewinnDaten!E673:G673)</f>
        <v>0</v>
      </c>
      <c r="D673" s="49">
        <f>SUM(GewinnDaten!H673:J673)</f>
        <v>0</v>
      </c>
      <c r="E673" s="40">
        <f t="shared" si="57"/>
        <v>0</v>
      </c>
      <c r="F673" s="58">
        <f t="shared" si="60"/>
        <v>44244</v>
      </c>
      <c r="G673" s="49">
        <f>SUM(C$7:C673)</f>
        <v>-17.3</v>
      </c>
      <c r="H673" s="49">
        <f>SUM(D$7:D673)</f>
        <v>20</v>
      </c>
      <c r="I673" s="40">
        <f t="shared" si="58"/>
        <v>2.6999999999999993</v>
      </c>
      <c r="K673" s="36">
        <f t="shared" si="59"/>
        <v>2021</v>
      </c>
    </row>
    <row r="674" spans="1:11" ht="13">
      <c r="A674" s="39">
        <f>GewinnDaten!A674</f>
        <v>44247</v>
      </c>
      <c r="B674" s="37">
        <f t="shared" ref="B674:B737" si="61">WEEKDAY(A674)</f>
        <v>7</v>
      </c>
      <c r="C674" s="49">
        <f>SUM(GewinnDaten!E674:G674)</f>
        <v>0</v>
      </c>
      <c r="D674" s="49">
        <f>SUM(GewinnDaten!H674:J674)</f>
        <v>0</v>
      </c>
      <c r="E674" s="40">
        <f t="shared" ref="E674:E737" si="62">SUM(C674:D674)</f>
        <v>0</v>
      </c>
      <c r="F674" s="58">
        <f t="shared" si="60"/>
        <v>44247</v>
      </c>
      <c r="G674" s="49">
        <f>SUM(C$7:C674)</f>
        <v>-17.3</v>
      </c>
      <c r="H674" s="49">
        <f>SUM(D$7:D674)</f>
        <v>20</v>
      </c>
      <c r="I674" s="40">
        <f t="shared" ref="I674:I737" si="63">SUM(G674:H674)</f>
        <v>2.6999999999999993</v>
      </c>
      <c r="K674" s="36">
        <f t="shared" ref="K674:K737" si="64">YEAR(A674)</f>
        <v>2021</v>
      </c>
    </row>
    <row r="675" spans="1:11" ht="13">
      <c r="A675" s="39">
        <f>GewinnDaten!A675</f>
        <v>44251</v>
      </c>
      <c r="B675" s="37">
        <f t="shared" si="61"/>
        <v>4</v>
      </c>
      <c r="C675" s="49">
        <f>SUM(GewinnDaten!E675:G675)</f>
        <v>0</v>
      </c>
      <c r="D675" s="49">
        <f>SUM(GewinnDaten!H675:J675)</f>
        <v>0</v>
      </c>
      <c r="E675" s="40">
        <f t="shared" si="62"/>
        <v>0</v>
      </c>
      <c r="F675" s="58">
        <f t="shared" si="60"/>
        <v>44251</v>
      </c>
      <c r="G675" s="49">
        <f>SUM(C$7:C675)</f>
        <v>-17.3</v>
      </c>
      <c r="H675" s="49">
        <f>SUM(D$7:D675)</f>
        <v>20</v>
      </c>
      <c r="I675" s="40">
        <f t="shared" si="63"/>
        <v>2.6999999999999993</v>
      </c>
      <c r="K675" s="36">
        <f t="shared" si="64"/>
        <v>2021</v>
      </c>
    </row>
    <row r="676" spans="1:11" ht="13">
      <c r="A676" s="39">
        <f>GewinnDaten!A676</f>
        <v>44254</v>
      </c>
      <c r="B676" s="37">
        <f t="shared" si="61"/>
        <v>7</v>
      </c>
      <c r="C676" s="49">
        <f>SUM(GewinnDaten!E676:G676)</f>
        <v>0</v>
      </c>
      <c r="D676" s="49">
        <f>SUM(GewinnDaten!H676:J676)</f>
        <v>0</v>
      </c>
      <c r="E676" s="40">
        <f t="shared" si="62"/>
        <v>0</v>
      </c>
      <c r="F676" s="58">
        <f t="shared" si="60"/>
        <v>44254</v>
      </c>
      <c r="G676" s="49">
        <f>SUM(C$7:C676)</f>
        <v>-17.3</v>
      </c>
      <c r="H676" s="49">
        <f>SUM(D$7:D676)</f>
        <v>20</v>
      </c>
      <c r="I676" s="40">
        <f t="shared" si="63"/>
        <v>2.6999999999999993</v>
      </c>
      <c r="K676" s="36">
        <f t="shared" si="64"/>
        <v>2021</v>
      </c>
    </row>
    <row r="677" spans="1:11" ht="13">
      <c r="A677" s="39">
        <f>GewinnDaten!A677</f>
        <v>44258</v>
      </c>
      <c r="B677" s="37">
        <f t="shared" si="61"/>
        <v>4</v>
      </c>
      <c r="C677" s="49">
        <f>SUM(GewinnDaten!E677:G677)</f>
        <v>0</v>
      </c>
      <c r="D677" s="49">
        <f>SUM(GewinnDaten!H677:J677)</f>
        <v>0</v>
      </c>
      <c r="E677" s="40">
        <f t="shared" si="62"/>
        <v>0</v>
      </c>
      <c r="F677" s="58">
        <f t="shared" si="60"/>
        <v>44258</v>
      </c>
      <c r="G677" s="49">
        <f>SUM(C$7:C677)</f>
        <v>-17.3</v>
      </c>
      <c r="H677" s="49">
        <f>SUM(D$7:D677)</f>
        <v>20</v>
      </c>
      <c r="I677" s="40">
        <f t="shared" si="63"/>
        <v>2.6999999999999993</v>
      </c>
      <c r="K677" s="36">
        <f t="shared" si="64"/>
        <v>2021</v>
      </c>
    </row>
    <row r="678" spans="1:11" ht="13">
      <c r="A678" s="39">
        <f>GewinnDaten!A678</f>
        <v>44261</v>
      </c>
      <c r="B678" s="37">
        <f t="shared" si="61"/>
        <v>7</v>
      </c>
      <c r="C678" s="49">
        <f>SUM(GewinnDaten!E678:G678)</f>
        <v>0</v>
      </c>
      <c r="D678" s="49">
        <f>SUM(GewinnDaten!H678:J678)</f>
        <v>0</v>
      </c>
      <c r="E678" s="40">
        <f t="shared" si="62"/>
        <v>0</v>
      </c>
      <c r="F678" s="58">
        <f t="shared" si="60"/>
        <v>44261</v>
      </c>
      <c r="G678" s="49">
        <f>SUM(C$7:C678)</f>
        <v>-17.3</v>
      </c>
      <c r="H678" s="49">
        <f>SUM(D$7:D678)</f>
        <v>20</v>
      </c>
      <c r="I678" s="40">
        <f t="shared" si="63"/>
        <v>2.6999999999999993</v>
      </c>
      <c r="K678" s="36">
        <f t="shared" si="64"/>
        <v>2021</v>
      </c>
    </row>
    <row r="679" spans="1:11" ht="13">
      <c r="A679" s="39">
        <f>GewinnDaten!A679</f>
        <v>44265</v>
      </c>
      <c r="B679" s="37">
        <f t="shared" si="61"/>
        <v>4</v>
      </c>
      <c r="C679" s="49">
        <f>SUM(GewinnDaten!E679:G679)</f>
        <v>0</v>
      </c>
      <c r="D679" s="49">
        <f>SUM(GewinnDaten!H679:J679)</f>
        <v>0</v>
      </c>
      <c r="E679" s="40">
        <f t="shared" si="62"/>
        <v>0</v>
      </c>
      <c r="F679" s="58">
        <f t="shared" si="60"/>
        <v>44265</v>
      </c>
      <c r="G679" s="49">
        <f>SUM(C$7:C679)</f>
        <v>-17.3</v>
      </c>
      <c r="H679" s="49">
        <f>SUM(D$7:D679)</f>
        <v>20</v>
      </c>
      <c r="I679" s="40">
        <f t="shared" si="63"/>
        <v>2.6999999999999993</v>
      </c>
      <c r="K679" s="36">
        <f t="shared" si="64"/>
        <v>2021</v>
      </c>
    </row>
    <row r="680" spans="1:11" ht="13">
      <c r="A680" s="39">
        <f>GewinnDaten!A680</f>
        <v>44268</v>
      </c>
      <c r="B680" s="37">
        <f t="shared" si="61"/>
        <v>7</v>
      </c>
      <c r="C680" s="49">
        <f>SUM(GewinnDaten!E680:G680)</f>
        <v>0</v>
      </c>
      <c r="D680" s="49">
        <f>SUM(GewinnDaten!H680:J680)</f>
        <v>0</v>
      </c>
      <c r="E680" s="40">
        <f t="shared" si="62"/>
        <v>0</v>
      </c>
      <c r="F680" s="58">
        <f t="shared" si="60"/>
        <v>44268</v>
      </c>
      <c r="G680" s="49">
        <f>SUM(C$7:C680)</f>
        <v>-17.3</v>
      </c>
      <c r="H680" s="49">
        <f>SUM(D$7:D680)</f>
        <v>20</v>
      </c>
      <c r="I680" s="40">
        <f t="shared" si="63"/>
        <v>2.6999999999999993</v>
      </c>
      <c r="K680" s="36">
        <f t="shared" si="64"/>
        <v>2021</v>
      </c>
    </row>
    <row r="681" spans="1:11" ht="13">
      <c r="A681" s="39">
        <f>GewinnDaten!A681</f>
        <v>44272</v>
      </c>
      <c r="B681" s="37">
        <f t="shared" si="61"/>
        <v>4</v>
      </c>
      <c r="C681" s="49">
        <f>SUM(GewinnDaten!E681:G681)</f>
        <v>0</v>
      </c>
      <c r="D681" s="49">
        <f>SUM(GewinnDaten!H681:J681)</f>
        <v>0</v>
      </c>
      <c r="E681" s="40">
        <f t="shared" si="62"/>
        <v>0</v>
      </c>
      <c r="F681" s="58">
        <f t="shared" si="60"/>
        <v>44272</v>
      </c>
      <c r="G681" s="49">
        <f>SUM(C$7:C681)</f>
        <v>-17.3</v>
      </c>
      <c r="H681" s="49">
        <f>SUM(D$7:D681)</f>
        <v>20</v>
      </c>
      <c r="I681" s="40">
        <f t="shared" si="63"/>
        <v>2.6999999999999993</v>
      </c>
      <c r="K681" s="36">
        <f t="shared" si="64"/>
        <v>2021</v>
      </c>
    </row>
    <row r="682" spans="1:11" ht="13">
      <c r="A682" s="39">
        <f>GewinnDaten!A682</f>
        <v>44275</v>
      </c>
      <c r="B682" s="37">
        <f t="shared" si="61"/>
        <v>7</v>
      </c>
      <c r="C682" s="49">
        <f>SUM(GewinnDaten!E682:G682)</f>
        <v>0</v>
      </c>
      <c r="D682" s="49">
        <f>SUM(GewinnDaten!H682:J682)</f>
        <v>0</v>
      </c>
      <c r="E682" s="40">
        <f t="shared" si="62"/>
        <v>0</v>
      </c>
      <c r="F682" s="58">
        <f t="shared" si="60"/>
        <v>44275</v>
      </c>
      <c r="G682" s="49">
        <f>SUM(C$7:C682)</f>
        <v>-17.3</v>
      </c>
      <c r="H682" s="49">
        <f>SUM(D$7:D682)</f>
        <v>20</v>
      </c>
      <c r="I682" s="40">
        <f t="shared" si="63"/>
        <v>2.6999999999999993</v>
      </c>
      <c r="K682" s="36">
        <f t="shared" si="64"/>
        <v>2021</v>
      </c>
    </row>
    <row r="683" spans="1:11" ht="13">
      <c r="A683" s="39">
        <f>GewinnDaten!A683</f>
        <v>44279</v>
      </c>
      <c r="B683" s="37">
        <f t="shared" si="61"/>
        <v>4</v>
      </c>
      <c r="C683" s="49">
        <f>SUM(GewinnDaten!E683:G683)</f>
        <v>0</v>
      </c>
      <c r="D683" s="49">
        <f>SUM(GewinnDaten!H683:J683)</f>
        <v>0</v>
      </c>
      <c r="E683" s="40">
        <f t="shared" si="62"/>
        <v>0</v>
      </c>
      <c r="F683" s="58">
        <f t="shared" si="60"/>
        <v>44279</v>
      </c>
      <c r="G683" s="49">
        <f>SUM(C$7:C683)</f>
        <v>-17.3</v>
      </c>
      <c r="H683" s="49">
        <f>SUM(D$7:D683)</f>
        <v>20</v>
      </c>
      <c r="I683" s="40">
        <f t="shared" si="63"/>
        <v>2.6999999999999993</v>
      </c>
      <c r="K683" s="36">
        <f t="shared" si="64"/>
        <v>2021</v>
      </c>
    </row>
    <row r="684" spans="1:11" ht="13">
      <c r="A684" s="39">
        <f>GewinnDaten!A684</f>
        <v>44282</v>
      </c>
      <c r="B684" s="37">
        <f t="shared" si="61"/>
        <v>7</v>
      </c>
      <c r="C684" s="49">
        <f>SUM(GewinnDaten!E684:G684)</f>
        <v>0</v>
      </c>
      <c r="D684" s="49">
        <f>SUM(GewinnDaten!H684:J684)</f>
        <v>0</v>
      </c>
      <c r="E684" s="40">
        <f t="shared" si="62"/>
        <v>0</v>
      </c>
      <c r="F684" s="58">
        <f t="shared" si="60"/>
        <v>44282</v>
      </c>
      <c r="G684" s="49">
        <f>SUM(C$7:C684)</f>
        <v>-17.3</v>
      </c>
      <c r="H684" s="49">
        <f>SUM(D$7:D684)</f>
        <v>20</v>
      </c>
      <c r="I684" s="40">
        <f t="shared" si="63"/>
        <v>2.6999999999999993</v>
      </c>
      <c r="K684" s="36">
        <f t="shared" si="64"/>
        <v>2021</v>
      </c>
    </row>
    <row r="685" spans="1:11" ht="13">
      <c r="A685" s="39">
        <f>GewinnDaten!A685</f>
        <v>44286</v>
      </c>
      <c r="B685" s="37">
        <f t="shared" si="61"/>
        <v>4</v>
      </c>
      <c r="C685" s="49">
        <f>SUM(GewinnDaten!E685:G685)</f>
        <v>0</v>
      </c>
      <c r="D685" s="49">
        <f>SUM(GewinnDaten!H685:J685)</f>
        <v>0</v>
      </c>
      <c r="E685" s="40">
        <f t="shared" si="62"/>
        <v>0</v>
      </c>
      <c r="F685" s="58">
        <f t="shared" si="60"/>
        <v>44286</v>
      </c>
      <c r="G685" s="49">
        <f>SUM(C$7:C685)</f>
        <v>-17.3</v>
      </c>
      <c r="H685" s="49">
        <f>SUM(D$7:D685)</f>
        <v>20</v>
      </c>
      <c r="I685" s="40">
        <f t="shared" si="63"/>
        <v>2.6999999999999993</v>
      </c>
      <c r="K685" s="36">
        <f t="shared" si="64"/>
        <v>2021</v>
      </c>
    </row>
    <row r="686" spans="1:11" ht="13">
      <c r="A686" s="39">
        <f>GewinnDaten!A686</f>
        <v>44289</v>
      </c>
      <c r="B686" s="37">
        <f t="shared" si="61"/>
        <v>7</v>
      </c>
      <c r="C686" s="49">
        <f>SUM(GewinnDaten!E686:G686)</f>
        <v>0</v>
      </c>
      <c r="D686" s="49">
        <f>SUM(GewinnDaten!H686:J686)</f>
        <v>0</v>
      </c>
      <c r="E686" s="40">
        <f t="shared" si="62"/>
        <v>0</v>
      </c>
      <c r="F686" s="58">
        <f t="shared" si="60"/>
        <v>44289</v>
      </c>
      <c r="G686" s="49">
        <f>SUM(C$7:C686)</f>
        <v>-17.3</v>
      </c>
      <c r="H686" s="49">
        <f>SUM(D$7:D686)</f>
        <v>20</v>
      </c>
      <c r="I686" s="40">
        <f t="shared" si="63"/>
        <v>2.6999999999999993</v>
      </c>
      <c r="K686" s="36">
        <f t="shared" si="64"/>
        <v>2021</v>
      </c>
    </row>
    <row r="687" spans="1:11" ht="13">
      <c r="A687" s="39">
        <f>GewinnDaten!A687</f>
        <v>44293</v>
      </c>
      <c r="B687" s="37">
        <f t="shared" si="61"/>
        <v>4</v>
      </c>
      <c r="C687" s="49">
        <f>SUM(GewinnDaten!E687:G687)</f>
        <v>0</v>
      </c>
      <c r="D687" s="49">
        <f>SUM(GewinnDaten!H687:J687)</f>
        <v>0</v>
      </c>
      <c r="E687" s="40">
        <f t="shared" si="62"/>
        <v>0</v>
      </c>
      <c r="F687" s="58">
        <f t="shared" si="60"/>
        <v>44293</v>
      </c>
      <c r="G687" s="49">
        <f>SUM(C$7:C687)</f>
        <v>-17.3</v>
      </c>
      <c r="H687" s="49">
        <f>SUM(D$7:D687)</f>
        <v>20</v>
      </c>
      <c r="I687" s="40">
        <f t="shared" si="63"/>
        <v>2.6999999999999993</v>
      </c>
      <c r="K687" s="36">
        <f t="shared" si="64"/>
        <v>2021</v>
      </c>
    </row>
    <row r="688" spans="1:11" ht="13">
      <c r="A688" s="39">
        <f>GewinnDaten!A688</f>
        <v>44296</v>
      </c>
      <c r="B688" s="37">
        <f t="shared" si="61"/>
        <v>7</v>
      </c>
      <c r="C688" s="49">
        <f>SUM(GewinnDaten!E688:G688)</f>
        <v>0</v>
      </c>
      <c r="D688" s="49">
        <f>SUM(GewinnDaten!H688:J688)</f>
        <v>0</v>
      </c>
      <c r="E688" s="40">
        <f t="shared" si="62"/>
        <v>0</v>
      </c>
      <c r="F688" s="58">
        <f t="shared" si="60"/>
        <v>44296</v>
      </c>
      <c r="G688" s="49">
        <f>SUM(C$7:C688)</f>
        <v>-17.3</v>
      </c>
      <c r="H688" s="49">
        <f>SUM(D$7:D688)</f>
        <v>20</v>
      </c>
      <c r="I688" s="40">
        <f t="shared" si="63"/>
        <v>2.6999999999999993</v>
      </c>
      <c r="K688" s="36">
        <f t="shared" si="64"/>
        <v>2021</v>
      </c>
    </row>
    <row r="689" spans="1:11" ht="13">
      <c r="A689" s="39">
        <f>GewinnDaten!A689</f>
        <v>44300</v>
      </c>
      <c r="B689" s="37">
        <f t="shared" si="61"/>
        <v>4</v>
      </c>
      <c r="C689" s="49">
        <f>SUM(GewinnDaten!E689:G689)</f>
        <v>0</v>
      </c>
      <c r="D689" s="49">
        <f>SUM(GewinnDaten!H689:J689)</f>
        <v>0</v>
      </c>
      <c r="E689" s="40">
        <f t="shared" si="62"/>
        <v>0</v>
      </c>
      <c r="F689" s="58">
        <f t="shared" si="60"/>
        <v>44300</v>
      </c>
      <c r="G689" s="49">
        <f>SUM(C$7:C689)</f>
        <v>-17.3</v>
      </c>
      <c r="H689" s="49">
        <f>SUM(D$7:D689)</f>
        <v>20</v>
      </c>
      <c r="I689" s="40">
        <f t="shared" si="63"/>
        <v>2.6999999999999993</v>
      </c>
      <c r="K689" s="36">
        <f t="shared" si="64"/>
        <v>2021</v>
      </c>
    </row>
    <row r="690" spans="1:11" ht="13">
      <c r="A690" s="39">
        <f>GewinnDaten!A690</f>
        <v>44303</v>
      </c>
      <c r="B690" s="37">
        <f t="shared" si="61"/>
        <v>7</v>
      </c>
      <c r="C690" s="49">
        <f>SUM(GewinnDaten!E690:G690)</f>
        <v>0</v>
      </c>
      <c r="D690" s="49">
        <f>SUM(GewinnDaten!H690:J690)</f>
        <v>0</v>
      </c>
      <c r="E690" s="40">
        <f t="shared" si="62"/>
        <v>0</v>
      </c>
      <c r="F690" s="58">
        <f t="shared" si="60"/>
        <v>44303</v>
      </c>
      <c r="G690" s="49">
        <f>SUM(C$7:C690)</f>
        <v>-17.3</v>
      </c>
      <c r="H690" s="49">
        <f>SUM(D$7:D690)</f>
        <v>20</v>
      </c>
      <c r="I690" s="40">
        <f t="shared" si="63"/>
        <v>2.6999999999999993</v>
      </c>
      <c r="K690" s="36">
        <f t="shared" si="64"/>
        <v>2021</v>
      </c>
    </row>
    <row r="691" spans="1:11" ht="13">
      <c r="A691" s="39">
        <f>GewinnDaten!A691</f>
        <v>44307</v>
      </c>
      <c r="B691" s="37">
        <f t="shared" si="61"/>
        <v>4</v>
      </c>
      <c r="C691" s="49">
        <f>SUM(GewinnDaten!E691:G691)</f>
        <v>0</v>
      </c>
      <c r="D691" s="49">
        <f>SUM(GewinnDaten!H691:J691)</f>
        <v>0</v>
      </c>
      <c r="E691" s="40">
        <f t="shared" si="62"/>
        <v>0</v>
      </c>
      <c r="F691" s="58">
        <f t="shared" si="60"/>
        <v>44307</v>
      </c>
      <c r="G691" s="49">
        <f>SUM(C$7:C691)</f>
        <v>-17.3</v>
      </c>
      <c r="H691" s="49">
        <f>SUM(D$7:D691)</f>
        <v>20</v>
      </c>
      <c r="I691" s="40">
        <f t="shared" si="63"/>
        <v>2.6999999999999993</v>
      </c>
      <c r="K691" s="36">
        <f t="shared" si="64"/>
        <v>2021</v>
      </c>
    </row>
    <row r="692" spans="1:11" ht="13">
      <c r="A692" s="39">
        <f>GewinnDaten!A692</f>
        <v>44310</v>
      </c>
      <c r="B692" s="37">
        <f t="shared" si="61"/>
        <v>7</v>
      </c>
      <c r="C692" s="49">
        <f>SUM(GewinnDaten!E692:G692)</f>
        <v>0</v>
      </c>
      <c r="D692" s="49">
        <f>SUM(GewinnDaten!H692:J692)</f>
        <v>0</v>
      </c>
      <c r="E692" s="40">
        <f t="shared" si="62"/>
        <v>0</v>
      </c>
      <c r="F692" s="58">
        <f t="shared" si="60"/>
        <v>44310</v>
      </c>
      <c r="G692" s="49">
        <f>SUM(C$7:C692)</f>
        <v>-17.3</v>
      </c>
      <c r="H692" s="49">
        <f>SUM(D$7:D692)</f>
        <v>20</v>
      </c>
      <c r="I692" s="40">
        <f t="shared" si="63"/>
        <v>2.6999999999999993</v>
      </c>
      <c r="K692" s="36">
        <f t="shared" si="64"/>
        <v>2021</v>
      </c>
    </row>
    <row r="693" spans="1:11" ht="13">
      <c r="A693" s="39">
        <f>GewinnDaten!A693</f>
        <v>44314</v>
      </c>
      <c r="B693" s="37">
        <f t="shared" si="61"/>
        <v>4</v>
      </c>
      <c r="C693" s="49">
        <f>SUM(GewinnDaten!E693:G693)</f>
        <v>0</v>
      </c>
      <c r="D693" s="49">
        <f>SUM(GewinnDaten!H693:J693)</f>
        <v>0</v>
      </c>
      <c r="E693" s="40">
        <f t="shared" si="62"/>
        <v>0</v>
      </c>
      <c r="F693" s="58">
        <f t="shared" si="60"/>
        <v>44314</v>
      </c>
      <c r="G693" s="49">
        <f>SUM(C$7:C693)</f>
        <v>-17.3</v>
      </c>
      <c r="H693" s="49">
        <f>SUM(D$7:D693)</f>
        <v>20</v>
      </c>
      <c r="I693" s="40">
        <f t="shared" si="63"/>
        <v>2.6999999999999993</v>
      </c>
      <c r="K693" s="36">
        <f t="shared" si="64"/>
        <v>2021</v>
      </c>
    </row>
    <row r="694" spans="1:11" ht="13">
      <c r="A694" s="39">
        <f>GewinnDaten!A694</f>
        <v>44317</v>
      </c>
      <c r="B694" s="37">
        <f t="shared" si="61"/>
        <v>7</v>
      </c>
      <c r="C694" s="49">
        <f>SUM(GewinnDaten!E694:G694)</f>
        <v>0</v>
      </c>
      <c r="D694" s="49">
        <f>SUM(GewinnDaten!H694:J694)</f>
        <v>0</v>
      </c>
      <c r="E694" s="40">
        <f t="shared" si="62"/>
        <v>0</v>
      </c>
      <c r="F694" s="58">
        <f t="shared" si="60"/>
        <v>44317</v>
      </c>
      <c r="G694" s="49">
        <f>SUM(C$7:C694)</f>
        <v>-17.3</v>
      </c>
      <c r="H694" s="49">
        <f>SUM(D$7:D694)</f>
        <v>20</v>
      </c>
      <c r="I694" s="40">
        <f t="shared" si="63"/>
        <v>2.6999999999999993</v>
      </c>
      <c r="K694" s="36">
        <f t="shared" si="64"/>
        <v>2021</v>
      </c>
    </row>
    <row r="695" spans="1:11" ht="13">
      <c r="A695" s="39">
        <f>GewinnDaten!A695</f>
        <v>44321</v>
      </c>
      <c r="B695" s="37">
        <f t="shared" si="61"/>
        <v>4</v>
      </c>
      <c r="C695" s="49">
        <f>SUM(GewinnDaten!E695:G695)</f>
        <v>0</v>
      </c>
      <c r="D695" s="49">
        <f>SUM(GewinnDaten!H695:J695)</f>
        <v>0</v>
      </c>
      <c r="E695" s="40">
        <f t="shared" si="62"/>
        <v>0</v>
      </c>
      <c r="F695" s="58">
        <f t="shared" si="60"/>
        <v>44321</v>
      </c>
      <c r="G695" s="49">
        <f>SUM(C$7:C695)</f>
        <v>-17.3</v>
      </c>
      <c r="H695" s="49">
        <f>SUM(D$7:D695)</f>
        <v>20</v>
      </c>
      <c r="I695" s="40">
        <f t="shared" si="63"/>
        <v>2.6999999999999993</v>
      </c>
      <c r="K695" s="36">
        <f t="shared" si="64"/>
        <v>2021</v>
      </c>
    </row>
    <row r="696" spans="1:11" ht="13">
      <c r="A696" s="39">
        <f>GewinnDaten!A696</f>
        <v>44324</v>
      </c>
      <c r="B696" s="37">
        <f t="shared" si="61"/>
        <v>7</v>
      </c>
      <c r="C696" s="49">
        <f>SUM(GewinnDaten!E696:G696)</f>
        <v>0</v>
      </c>
      <c r="D696" s="49">
        <f>SUM(GewinnDaten!H696:J696)</f>
        <v>0</v>
      </c>
      <c r="E696" s="40">
        <f t="shared" si="62"/>
        <v>0</v>
      </c>
      <c r="F696" s="58">
        <f t="shared" si="60"/>
        <v>44324</v>
      </c>
      <c r="G696" s="49">
        <f>SUM(C$7:C696)</f>
        <v>-17.3</v>
      </c>
      <c r="H696" s="49">
        <f>SUM(D$7:D696)</f>
        <v>20</v>
      </c>
      <c r="I696" s="40">
        <f t="shared" si="63"/>
        <v>2.6999999999999993</v>
      </c>
      <c r="K696" s="36">
        <f t="shared" si="64"/>
        <v>2021</v>
      </c>
    </row>
    <row r="697" spans="1:11" ht="13">
      <c r="A697" s="39">
        <f>GewinnDaten!A697</f>
        <v>44328</v>
      </c>
      <c r="B697" s="37">
        <f t="shared" si="61"/>
        <v>4</v>
      </c>
      <c r="C697" s="49">
        <f>SUM(GewinnDaten!E697:G697)</f>
        <v>0</v>
      </c>
      <c r="D697" s="49">
        <f>SUM(GewinnDaten!H697:J697)</f>
        <v>0</v>
      </c>
      <c r="E697" s="40">
        <f t="shared" si="62"/>
        <v>0</v>
      </c>
      <c r="F697" s="58">
        <f t="shared" si="60"/>
        <v>44328</v>
      </c>
      <c r="G697" s="49">
        <f>SUM(C$7:C697)</f>
        <v>-17.3</v>
      </c>
      <c r="H697" s="49">
        <f>SUM(D$7:D697)</f>
        <v>20</v>
      </c>
      <c r="I697" s="40">
        <f t="shared" si="63"/>
        <v>2.6999999999999993</v>
      </c>
      <c r="K697" s="36">
        <f t="shared" si="64"/>
        <v>2021</v>
      </c>
    </row>
    <row r="698" spans="1:11" ht="13">
      <c r="A698" s="39">
        <f>GewinnDaten!A698</f>
        <v>44331</v>
      </c>
      <c r="B698" s="37">
        <f t="shared" si="61"/>
        <v>7</v>
      </c>
      <c r="C698" s="49">
        <f>SUM(GewinnDaten!E698:G698)</f>
        <v>0</v>
      </c>
      <c r="D698" s="49">
        <f>SUM(GewinnDaten!H698:J698)</f>
        <v>0</v>
      </c>
      <c r="E698" s="40">
        <f t="shared" si="62"/>
        <v>0</v>
      </c>
      <c r="F698" s="58">
        <f t="shared" si="60"/>
        <v>44331</v>
      </c>
      <c r="G698" s="49">
        <f>SUM(C$7:C698)</f>
        <v>-17.3</v>
      </c>
      <c r="H698" s="49">
        <f>SUM(D$7:D698)</f>
        <v>20</v>
      </c>
      <c r="I698" s="40">
        <f t="shared" si="63"/>
        <v>2.6999999999999993</v>
      </c>
      <c r="K698" s="36">
        <f t="shared" si="64"/>
        <v>2021</v>
      </c>
    </row>
    <row r="699" spans="1:11" ht="13">
      <c r="A699" s="39">
        <f>GewinnDaten!A699</f>
        <v>44335</v>
      </c>
      <c r="B699" s="37">
        <f t="shared" si="61"/>
        <v>4</v>
      </c>
      <c r="C699" s="49">
        <f>SUM(GewinnDaten!E699:G699)</f>
        <v>0</v>
      </c>
      <c r="D699" s="49">
        <f>SUM(GewinnDaten!H699:J699)</f>
        <v>0</v>
      </c>
      <c r="E699" s="40">
        <f t="shared" si="62"/>
        <v>0</v>
      </c>
      <c r="F699" s="58">
        <f t="shared" si="60"/>
        <v>44335</v>
      </c>
      <c r="G699" s="49">
        <f>SUM(C$7:C699)</f>
        <v>-17.3</v>
      </c>
      <c r="H699" s="49">
        <f>SUM(D$7:D699)</f>
        <v>20</v>
      </c>
      <c r="I699" s="40">
        <f t="shared" si="63"/>
        <v>2.6999999999999993</v>
      </c>
      <c r="K699" s="36">
        <f t="shared" si="64"/>
        <v>2021</v>
      </c>
    </row>
    <row r="700" spans="1:11" ht="13">
      <c r="A700" s="39">
        <f>GewinnDaten!A700</f>
        <v>44338</v>
      </c>
      <c r="B700" s="37">
        <f t="shared" si="61"/>
        <v>7</v>
      </c>
      <c r="C700" s="49">
        <f>SUM(GewinnDaten!E700:G700)</f>
        <v>0</v>
      </c>
      <c r="D700" s="49">
        <f>SUM(GewinnDaten!H700:J700)</f>
        <v>0</v>
      </c>
      <c r="E700" s="40">
        <f t="shared" si="62"/>
        <v>0</v>
      </c>
      <c r="F700" s="58">
        <f t="shared" si="60"/>
        <v>44338</v>
      </c>
      <c r="G700" s="49">
        <f>SUM(C$7:C700)</f>
        <v>-17.3</v>
      </c>
      <c r="H700" s="49">
        <f>SUM(D$7:D700)</f>
        <v>20</v>
      </c>
      <c r="I700" s="40">
        <f t="shared" si="63"/>
        <v>2.6999999999999993</v>
      </c>
      <c r="K700" s="36">
        <f t="shared" si="64"/>
        <v>2021</v>
      </c>
    </row>
    <row r="701" spans="1:11" ht="13">
      <c r="A701" s="39">
        <f>GewinnDaten!A701</f>
        <v>44342</v>
      </c>
      <c r="B701" s="37">
        <f t="shared" si="61"/>
        <v>4</v>
      </c>
      <c r="C701" s="49">
        <f>SUM(GewinnDaten!E701:G701)</f>
        <v>0</v>
      </c>
      <c r="D701" s="49">
        <f>SUM(GewinnDaten!H701:J701)</f>
        <v>0</v>
      </c>
      <c r="E701" s="40">
        <f t="shared" si="62"/>
        <v>0</v>
      </c>
      <c r="F701" s="58">
        <f t="shared" si="60"/>
        <v>44342</v>
      </c>
      <c r="G701" s="49">
        <f>SUM(C$7:C701)</f>
        <v>-17.3</v>
      </c>
      <c r="H701" s="49">
        <f>SUM(D$7:D701)</f>
        <v>20</v>
      </c>
      <c r="I701" s="40">
        <f t="shared" si="63"/>
        <v>2.6999999999999993</v>
      </c>
      <c r="K701" s="36">
        <f t="shared" si="64"/>
        <v>2021</v>
      </c>
    </row>
    <row r="702" spans="1:11" ht="13">
      <c r="A702" s="39">
        <f>GewinnDaten!A702</f>
        <v>44345</v>
      </c>
      <c r="B702" s="37">
        <f t="shared" si="61"/>
        <v>7</v>
      </c>
      <c r="C702" s="49">
        <f>SUM(GewinnDaten!E702:G702)</f>
        <v>0</v>
      </c>
      <c r="D702" s="49">
        <f>SUM(GewinnDaten!H702:J702)</f>
        <v>0</v>
      </c>
      <c r="E702" s="40">
        <f t="shared" si="62"/>
        <v>0</v>
      </c>
      <c r="F702" s="58">
        <f t="shared" si="60"/>
        <v>44345</v>
      </c>
      <c r="G702" s="49">
        <f>SUM(C$7:C702)</f>
        <v>-17.3</v>
      </c>
      <c r="H702" s="49">
        <f>SUM(D$7:D702)</f>
        <v>20</v>
      </c>
      <c r="I702" s="40">
        <f t="shared" si="63"/>
        <v>2.6999999999999993</v>
      </c>
      <c r="K702" s="36">
        <f t="shared" si="64"/>
        <v>2021</v>
      </c>
    </row>
    <row r="703" spans="1:11" ht="13">
      <c r="A703" s="39">
        <f>GewinnDaten!A703</f>
        <v>44349</v>
      </c>
      <c r="B703" s="37">
        <f t="shared" si="61"/>
        <v>4</v>
      </c>
      <c r="C703" s="49">
        <f>SUM(GewinnDaten!E703:G703)</f>
        <v>0</v>
      </c>
      <c r="D703" s="49">
        <f>SUM(GewinnDaten!H703:J703)</f>
        <v>0</v>
      </c>
      <c r="E703" s="40">
        <f t="shared" si="62"/>
        <v>0</v>
      </c>
      <c r="F703" s="58">
        <f t="shared" si="60"/>
        <v>44349</v>
      </c>
      <c r="G703" s="49">
        <f>SUM(C$7:C703)</f>
        <v>-17.3</v>
      </c>
      <c r="H703" s="49">
        <f>SUM(D$7:D703)</f>
        <v>20</v>
      </c>
      <c r="I703" s="40">
        <f t="shared" si="63"/>
        <v>2.6999999999999993</v>
      </c>
      <c r="K703" s="36">
        <f t="shared" si="64"/>
        <v>2021</v>
      </c>
    </row>
    <row r="704" spans="1:11" ht="13">
      <c r="A704" s="39">
        <f>GewinnDaten!A704</f>
        <v>44352</v>
      </c>
      <c r="B704" s="37">
        <f t="shared" si="61"/>
        <v>7</v>
      </c>
      <c r="C704" s="49">
        <f>SUM(GewinnDaten!E704:G704)</f>
        <v>0</v>
      </c>
      <c r="D704" s="49">
        <f>SUM(GewinnDaten!H704:J704)</f>
        <v>0</v>
      </c>
      <c r="E704" s="40">
        <f t="shared" si="62"/>
        <v>0</v>
      </c>
      <c r="F704" s="58">
        <f t="shared" si="60"/>
        <v>44352</v>
      </c>
      <c r="G704" s="49">
        <f>SUM(C$7:C704)</f>
        <v>-17.3</v>
      </c>
      <c r="H704" s="49">
        <f>SUM(D$7:D704)</f>
        <v>20</v>
      </c>
      <c r="I704" s="40">
        <f t="shared" si="63"/>
        <v>2.6999999999999993</v>
      </c>
      <c r="K704" s="36">
        <f t="shared" si="64"/>
        <v>2021</v>
      </c>
    </row>
    <row r="705" spans="1:11" ht="13">
      <c r="A705" s="39">
        <f>GewinnDaten!A705</f>
        <v>44356</v>
      </c>
      <c r="B705" s="37">
        <f t="shared" si="61"/>
        <v>4</v>
      </c>
      <c r="C705" s="49">
        <f>SUM(GewinnDaten!E705:G705)</f>
        <v>0</v>
      </c>
      <c r="D705" s="49">
        <f>SUM(GewinnDaten!H705:J705)</f>
        <v>0</v>
      </c>
      <c r="E705" s="40">
        <f t="shared" si="62"/>
        <v>0</v>
      </c>
      <c r="F705" s="58">
        <f t="shared" si="60"/>
        <v>44356</v>
      </c>
      <c r="G705" s="49">
        <f>SUM(C$7:C705)</f>
        <v>-17.3</v>
      </c>
      <c r="H705" s="49">
        <f>SUM(D$7:D705)</f>
        <v>20</v>
      </c>
      <c r="I705" s="40">
        <f t="shared" si="63"/>
        <v>2.6999999999999993</v>
      </c>
      <c r="K705" s="36">
        <f t="shared" si="64"/>
        <v>2021</v>
      </c>
    </row>
    <row r="706" spans="1:11" ht="13">
      <c r="A706" s="39">
        <f>GewinnDaten!A706</f>
        <v>44359</v>
      </c>
      <c r="B706" s="37">
        <f t="shared" si="61"/>
        <v>7</v>
      </c>
      <c r="C706" s="49">
        <f>SUM(GewinnDaten!E706:G706)</f>
        <v>0</v>
      </c>
      <c r="D706" s="49">
        <f>SUM(GewinnDaten!H706:J706)</f>
        <v>0</v>
      </c>
      <c r="E706" s="40">
        <f t="shared" si="62"/>
        <v>0</v>
      </c>
      <c r="F706" s="58">
        <f t="shared" si="60"/>
        <v>44359</v>
      </c>
      <c r="G706" s="49">
        <f>SUM(C$7:C706)</f>
        <v>-17.3</v>
      </c>
      <c r="H706" s="49">
        <f>SUM(D$7:D706)</f>
        <v>20</v>
      </c>
      <c r="I706" s="40">
        <f t="shared" si="63"/>
        <v>2.6999999999999993</v>
      </c>
      <c r="K706" s="36">
        <f t="shared" si="64"/>
        <v>2021</v>
      </c>
    </row>
    <row r="707" spans="1:11" ht="13">
      <c r="A707" s="39">
        <f>GewinnDaten!A707</f>
        <v>44363</v>
      </c>
      <c r="B707" s="37">
        <f t="shared" si="61"/>
        <v>4</v>
      </c>
      <c r="C707" s="49">
        <f>SUM(GewinnDaten!E707:G707)</f>
        <v>0</v>
      </c>
      <c r="D707" s="49">
        <f>SUM(GewinnDaten!H707:J707)</f>
        <v>0</v>
      </c>
      <c r="E707" s="40">
        <f t="shared" si="62"/>
        <v>0</v>
      </c>
      <c r="F707" s="58">
        <f t="shared" si="60"/>
        <v>44363</v>
      </c>
      <c r="G707" s="49">
        <f>SUM(C$7:C707)</f>
        <v>-17.3</v>
      </c>
      <c r="H707" s="49">
        <f>SUM(D$7:D707)</f>
        <v>20</v>
      </c>
      <c r="I707" s="40">
        <f t="shared" si="63"/>
        <v>2.6999999999999993</v>
      </c>
      <c r="K707" s="36">
        <f t="shared" si="64"/>
        <v>2021</v>
      </c>
    </row>
    <row r="708" spans="1:11" ht="13">
      <c r="A708" s="39">
        <f>GewinnDaten!A708</f>
        <v>44366</v>
      </c>
      <c r="B708" s="37">
        <f t="shared" si="61"/>
        <v>7</v>
      </c>
      <c r="C708" s="49">
        <f>SUM(GewinnDaten!E708:G708)</f>
        <v>0</v>
      </c>
      <c r="D708" s="49">
        <f>SUM(GewinnDaten!H708:J708)</f>
        <v>0</v>
      </c>
      <c r="E708" s="40">
        <f t="shared" si="62"/>
        <v>0</v>
      </c>
      <c r="F708" s="58">
        <f t="shared" si="60"/>
        <v>44366</v>
      </c>
      <c r="G708" s="49">
        <f>SUM(C$7:C708)</f>
        <v>-17.3</v>
      </c>
      <c r="H708" s="49">
        <f>SUM(D$7:D708)</f>
        <v>20</v>
      </c>
      <c r="I708" s="40">
        <f t="shared" si="63"/>
        <v>2.6999999999999993</v>
      </c>
      <c r="K708" s="36">
        <f t="shared" si="64"/>
        <v>2021</v>
      </c>
    </row>
    <row r="709" spans="1:11" ht="13">
      <c r="A709" s="39">
        <f>GewinnDaten!A709</f>
        <v>44370</v>
      </c>
      <c r="B709" s="37">
        <f t="shared" si="61"/>
        <v>4</v>
      </c>
      <c r="C709" s="49">
        <f>SUM(GewinnDaten!E709:G709)</f>
        <v>0</v>
      </c>
      <c r="D709" s="49">
        <f>SUM(GewinnDaten!H709:J709)</f>
        <v>0</v>
      </c>
      <c r="E709" s="40">
        <f t="shared" si="62"/>
        <v>0</v>
      </c>
      <c r="F709" s="58">
        <f t="shared" si="60"/>
        <v>44370</v>
      </c>
      <c r="G709" s="49">
        <f>SUM(C$7:C709)</f>
        <v>-17.3</v>
      </c>
      <c r="H709" s="49">
        <f>SUM(D$7:D709)</f>
        <v>20</v>
      </c>
      <c r="I709" s="40">
        <f t="shared" si="63"/>
        <v>2.6999999999999993</v>
      </c>
      <c r="K709" s="36">
        <f t="shared" si="64"/>
        <v>2021</v>
      </c>
    </row>
    <row r="710" spans="1:11" ht="13">
      <c r="A710" s="39">
        <f>GewinnDaten!A710</f>
        <v>44373</v>
      </c>
      <c r="B710" s="37">
        <f t="shared" si="61"/>
        <v>7</v>
      </c>
      <c r="C710" s="49">
        <f>SUM(GewinnDaten!E710:G710)</f>
        <v>0</v>
      </c>
      <c r="D710" s="49">
        <f>SUM(GewinnDaten!H710:J710)</f>
        <v>0</v>
      </c>
      <c r="E710" s="40">
        <f t="shared" si="62"/>
        <v>0</v>
      </c>
      <c r="F710" s="58">
        <f t="shared" si="60"/>
        <v>44373</v>
      </c>
      <c r="G710" s="49">
        <f>SUM(C$7:C710)</f>
        <v>-17.3</v>
      </c>
      <c r="H710" s="49">
        <f>SUM(D$7:D710)</f>
        <v>20</v>
      </c>
      <c r="I710" s="40">
        <f t="shared" si="63"/>
        <v>2.6999999999999993</v>
      </c>
      <c r="K710" s="36">
        <f t="shared" si="64"/>
        <v>2021</v>
      </c>
    </row>
    <row r="711" spans="1:11" ht="13">
      <c r="A711" s="39">
        <f>GewinnDaten!A711</f>
        <v>44377</v>
      </c>
      <c r="B711" s="37">
        <f t="shared" si="61"/>
        <v>4</v>
      </c>
      <c r="C711" s="49">
        <f>SUM(GewinnDaten!E711:G711)</f>
        <v>0</v>
      </c>
      <c r="D711" s="49">
        <f>SUM(GewinnDaten!H711:J711)</f>
        <v>0</v>
      </c>
      <c r="E711" s="40">
        <f t="shared" si="62"/>
        <v>0</v>
      </c>
      <c r="F711" s="58">
        <f t="shared" si="60"/>
        <v>44377</v>
      </c>
      <c r="G711" s="49">
        <f>SUM(C$7:C711)</f>
        <v>-17.3</v>
      </c>
      <c r="H711" s="49">
        <f>SUM(D$7:D711)</f>
        <v>20</v>
      </c>
      <c r="I711" s="40">
        <f t="shared" si="63"/>
        <v>2.6999999999999993</v>
      </c>
      <c r="K711" s="36">
        <f t="shared" si="64"/>
        <v>2021</v>
      </c>
    </row>
    <row r="712" spans="1:11" ht="13">
      <c r="A712" s="39">
        <f>GewinnDaten!A712</f>
        <v>44380</v>
      </c>
      <c r="B712" s="37">
        <f t="shared" si="61"/>
        <v>7</v>
      </c>
      <c r="C712" s="49">
        <f>SUM(GewinnDaten!E712:G712)</f>
        <v>0</v>
      </c>
      <c r="D712" s="49">
        <f>SUM(GewinnDaten!H712:J712)</f>
        <v>0</v>
      </c>
      <c r="E712" s="40">
        <f t="shared" si="62"/>
        <v>0</v>
      </c>
      <c r="F712" s="58">
        <f t="shared" ref="F712:F775" si="65">A712</f>
        <v>44380</v>
      </c>
      <c r="G712" s="49">
        <f>SUM(C$7:C712)</f>
        <v>-17.3</v>
      </c>
      <c r="H712" s="49">
        <f>SUM(D$7:D712)</f>
        <v>20</v>
      </c>
      <c r="I712" s="40">
        <f t="shared" si="63"/>
        <v>2.6999999999999993</v>
      </c>
      <c r="K712" s="36">
        <f t="shared" si="64"/>
        <v>2021</v>
      </c>
    </row>
    <row r="713" spans="1:11" ht="13">
      <c r="A713" s="39">
        <f>GewinnDaten!A713</f>
        <v>44384</v>
      </c>
      <c r="B713" s="37">
        <f t="shared" si="61"/>
        <v>4</v>
      </c>
      <c r="C713" s="49">
        <f>SUM(GewinnDaten!E713:G713)</f>
        <v>0</v>
      </c>
      <c r="D713" s="49">
        <f>SUM(GewinnDaten!H713:J713)</f>
        <v>0</v>
      </c>
      <c r="E713" s="40">
        <f t="shared" si="62"/>
        <v>0</v>
      </c>
      <c r="F713" s="58">
        <f t="shared" si="65"/>
        <v>44384</v>
      </c>
      <c r="G713" s="49">
        <f>SUM(C$7:C713)</f>
        <v>-17.3</v>
      </c>
      <c r="H713" s="49">
        <f>SUM(D$7:D713)</f>
        <v>20</v>
      </c>
      <c r="I713" s="40">
        <f t="shared" si="63"/>
        <v>2.6999999999999993</v>
      </c>
      <c r="K713" s="36">
        <f t="shared" si="64"/>
        <v>2021</v>
      </c>
    </row>
    <row r="714" spans="1:11" ht="13">
      <c r="A714" s="39">
        <f>GewinnDaten!A714</f>
        <v>44387</v>
      </c>
      <c r="B714" s="37">
        <f t="shared" si="61"/>
        <v>7</v>
      </c>
      <c r="C714" s="49">
        <f>SUM(GewinnDaten!E714:G714)</f>
        <v>0</v>
      </c>
      <c r="D714" s="49">
        <f>SUM(GewinnDaten!H714:J714)</f>
        <v>0</v>
      </c>
      <c r="E714" s="40">
        <f t="shared" si="62"/>
        <v>0</v>
      </c>
      <c r="F714" s="58">
        <f t="shared" si="65"/>
        <v>44387</v>
      </c>
      <c r="G714" s="49">
        <f>SUM(C$7:C714)</f>
        <v>-17.3</v>
      </c>
      <c r="H714" s="49">
        <f>SUM(D$7:D714)</f>
        <v>20</v>
      </c>
      <c r="I714" s="40">
        <f t="shared" si="63"/>
        <v>2.6999999999999993</v>
      </c>
      <c r="K714" s="36">
        <f t="shared" si="64"/>
        <v>2021</v>
      </c>
    </row>
    <row r="715" spans="1:11" ht="13">
      <c r="A715" s="39">
        <f>GewinnDaten!A715</f>
        <v>44391</v>
      </c>
      <c r="B715" s="37">
        <f t="shared" si="61"/>
        <v>4</v>
      </c>
      <c r="C715" s="49">
        <f>SUM(GewinnDaten!E715:G715)</f>
        <v>0</v>
      </c>
      <c r="D715" s="49">
        <f>SUM(GewinnDaten!H715:J715)</f>
        <v>0</v>
      </c>
      <c r="E715" s="40">
        <f t="shared" si="62"/>
        <v>0</v>
      </c>
      <c r="F715" s="58">
        <f t="shared" si="65"/>
        <v>44391</v>
      </c>
      <c r="G715" s="49">
        <f>SUM(C$7:C715)</f>
        <v>-17.3</v>
      </c>
      <c r="H715" s="49">
        <f>SUM(D$7:D715)</f>
        <v>20</v>
      </c>
      <c r="I715" s="40">
        <f t="shared" si="63"/>
        <v>2.6999999999999993</v>
      </c>
      <c r="K715" s="36">
        <f t="shared" si="64"/>
        <v>2021</v>
      </c>
    </row>
    <row r="716" spans="1:11" ht="13">
      <c r="A716" s="39">
        <f>GewinnDaten!A716</f>
        <v>44394</v>
      </c>
      <c r="B716" s="37">
        <f t="shared" si="61"/>
        <v>7</v>
      </c>
      <c r="C716" s="49">
        <f>SUM(GewinnDaten!E716:G716)</f>
        <v>0</v>
      </c>
      <c r="D716" s="49">
        <f>SUM(GewinnDaten!H716:J716)</f>
        <v>0</v>
      </c>
      <c r="E716" s="40">
        <f t="shared" si="62"/>
        <v>0</v>
      </c>
      <c r="F716" s="58">
        <f t="shared" si="65"/>
        <v>44394</v>
      </c>
      <c r="G716" s="49">
        <f>SUM(C$7:C716)</f>
        <v>-17.3</v>
      </c>
      <c r="H716" s="49">
        <f>SUM(D$7:D716)</f>
        <v>20</v>
      </c>
      <c r="I716" s="40">
        <f t="shared" si="63"/>
        <v>2.6999999999999993</v>
      </c>
      <c r="K716" s="36">
        <f t="shared" si="64"/>
        <v>2021</v>
      </c>
    </row>
    <row r="717" spans="1:11" ht="13">
      <c r="A717" s="39">
        <f>GewinnDaten!A717</f>
        <v>44398</v>
      </c>
      <c r="B717" s="37">
        <f t="shared" si="61"/>
        <v>4</v>
      </c>
      <c r="C717" s="49">
        <f>SUM(GewinnDaten!E717:G717)</f>
        <v>0</v>
      </c>
      <c r="D717" s="49">
        <f>SUM(GewinnDaten!H717:J717)</f>
        <v>0</v>
      </c>
      <c r="E717" s="40">
        <f t="shared" si="62"/>
        <v>0</v>
      </c>
      <c r="F717" s="58">
        <f t="shared" si="65"/>
        <v>44398</v>
      </c>
      <c r="G717" s="49">
        <f>SUM(C$7:C717)</f>
        <v>-17.3</v>
      </c>
      <c r="H717" s="49">
        <f>SUM(D$7:D717)</f>
        <v>20</v>
      </c>
      <c r="I717" s="40">
        <f t="shared" si="63"/>
        <v>2.6999999999999993</v>
      </c>
      <c r="K717" s="36">
        <f t="shared" si="64"/>
        <v>2021</v>
      </c>
    </row>
    <row r="718" spans="1:11" ht="13">
      <c r="A718" s="39">
        <f>GewinnDaten!A718</f>
        <v>44401</v>
      </c>
      <c r="B718" s="37">
        <f t="shared" si="61"/>
        <v>7</v>
      </c>
      <c r="C718" s="49">
        <f>SUM(GewinnDaten!E718:G718)</f>
        <v>0</v>
      </c>
      <c r="D718" s="49">
        <f>SUM(GewinnDaten!H718:J718)</f>
        <v>0</v>
      </c>
      <c r="E718" s="40">
        <f t="shared" si="62"/>
        <v>0</v>
      </c>
      <c r="F718" s="58">
        <f t="shared" si="65"/>
        <v>44401</v>
      </c>
      <c r="G718" s="49">
        <f>SUM(C$7:C718)</f>
        <v>-17.3</v>
      </c>
      <c r="H718" s="49">
        <f>SUM(D$7:D718)</f>
        <v>20</v>
      </c>
      <c r="I718" s="40">
        <f t="shared" si="63"/>
        <v>2.6999999999999993</v>
      </c>
      <c r="K718" s="36">
        <f t="shared" si="64"/>
        <v>2021</v>
      </c>
    </row>
    <row r="719" spans="1:11" ht="13">
      <c r="A719" s="39">
        <f>GewinnDaten!A719</f>
        <v>44405</v>
      </c>
      <c r="B719" s="37">
        <f t="shared" si="61"/>
        <v>4</v>
      </c>
      <c r="C719" s="49">
        <f>SUM(GewinnDaten!E719:G719)</f>
        <v>0</v>
      </c>
      <c r="D719" s="49">
        <f>SUM(GewinnDaten!H719:J719)</f>
        <v>0</v>
      </c>
      <c r="E719" s="40">
        <f t="shared" si="62"/>
        <v>0</v>
      </c>
      <c r="F719" s="58">
        <f t="shared" si="65"/>
        <v>44405</v>
      </c>
      <c r="G719" s="49">
        <f>SUM(C$7:C719)</f>
        <v>-17.3</v>
      </c>
      <c r="H719" s="49">
        <f>SUM(D$7:D719)</f>
        <v>20</v>
      </c>
      <c r="I719" s="40">
        <f t="shared" si="63"/>
        <v>2.6999999999999993</v>
      </c>
      <c r="K719" s="36">
        <f t="shared" si="64"/>
        <v>2021</v>
      </c>
    </row>
    <row r="720" spans="1:11" ht="13">
      <c r="A720" s="39">
        <f>GewinnDaten!A720</f>
        <v>44408</v>
      </c>
      <c r="B720" s="37">
        <f t="shared" si="61"/>
        <v>7</v>
      </c>
      <c r="C720" s="49">
        <f>SUM(GewinnDaten!E720:G720)</f>
        <v>0</v>
      </c>
      <c r="D720" s="49">
        <f>SUM(GewinnDaten!H720:J720)</f>
        <v>0</v>
      </c>
      <c r="E720" s="40">
        <f t="shared" si="62"/>
        <v>0</v>
      </c>
      <c r="F720" s="58">
        <f t="shared" si="65"/>
        <v>44408</v>
      </c>
      <c r="G720" s="49">
        <f>SUM(C$7:C720)</f>
        <v>-17.3</v>
      </c>
      <c r="H720" s="49">
        <f>SUM(D$7:D720)</f>
        <v>20</v>
      </c>
      <c r="I720" s="40">
        <f t="shared" si="63"/>
        <v>2.6999999999999993</v>
      </c>
      <c r="K720" s="36">
        <f t="shared" si="64"/>
        <v>2021</v>
      </c>
    </row>
    <row r="721" spans="1:11" ht="13">
      <c r="A721" s="39">
        <f>GewinnDaten!A721</f>
        <v>44412</v>
      </c>
      <c r="B721" s="37">
        <f t="shared" si="61"/>
        <v>4</v>
      </c>
      <c r="C721" s="49">
        <f>SUM(GewinnDaten!E721:G721)</f>
        <v>0</v>
      </c>
      <c r="D721" s="49">
        <f>SUM(GewinnDaten!H721:J721)</f>
        <v>0</v>
      </c>
      <c r="E721" s="40">
        <f t="shared" si="62"/>
        <v>0</v>
      </c>
      <c r="F721" s="58">
        <f t="shared" si="65"/>
        <v>44412</v>
      </c>
      <c r="G721" s="49">
        <f>SUM(C$7:C721)</f>
        <v>-17.3</v>
      </c>
      <c r="H721" s="49">
        <f>SUM(D$7:D721)</f>
        <v>20</v>
      </c>
      <c r="I721" s="40">
        <f t="shared" si="63"/>
        <v>2.6999999999999993</v>
      </c>
      <c r="K721" s="36">
        <f t="shared" si="64"/>
        <v>2021</v>
      </c>
    </row>
    <row r="722" spans="1:11" ht="13">
      <c r="A722" s="39">
        <f>GewinnDaten!A722</f>
        <v>44415</v>
      </c>
      <c r="B722" s="37">
        <f t="shared" si="61"/>
        <v>7</v>
      </c>
      <c r="C722" s="49">
        <f>SUM(GewinnDaten!E722:G722)</f>
        <v>0</v>
      </c>
      <c r="D722" s="49">
        <f>SUM(GewinnDaten!H722:J722)</f>
        <v>0</v>
      </c>
      <c r="E722" s="40">
        <f t="shared" si="62"/>
        <v>0</v>
      </c>
      <c r="F722" s="58">
        <f t="shared" si="65"/>
        <v>44415</v>
      </c>
      <c r="G722" s="49">
        <f>SUM(C$7:C722)</f>
        <v>-17.3</v>
      </c>
      <c r="H722" s="49">
        <f>SUM(D$7:D722)</f>
        <v>20</v>
      </c>
      <c r="I722" s="40">
        <f t="shared" si="63"/>
        <v>2.6999999999999993</v>
      </c>
      <c r="K722" s="36">
        <f t="shared" si="64"/>
        <v>2021</v>
      </c>
    </row>
    <row r="723" spans="1:11" ht="13">
      <c r="A723" s="39">
        <f>GewinnDaten!A723</f>
        <v>44419</v>
      </c>
      <c r="B723" s="37">
        <f t="shared" si="61"/>
        <v>4</v>
      </c>
      <c r="C723" s="49">
        <f>SUM(GewinnDaten!E723:G723)</f>
        <v>0</v>
      </c>
      <c r="D723" s="49">
        <f>SUM(GewinnDaten!H723:J723)</f>
        <v>0</v>
      </c>
      <c r="E723" s="40">
        <f t="shared" si="62"/>
        <v>0</v>
      </c>
      <c r="F723" s="58">
        <f t="shared" si="65"/>
        <v>44419</v>
      </c>
      <c r="G723" s="49">
        <f>SUM(C$7:C723)</f>
        <v>-17.3</v>
      </c>
      <c r="H723" s="49">
        <f>SUM(D$7:D723)</f>
        <v>20</v>
      </c>
      <c r="I723" s="40">
        <f t="shared" si="63"/>
        <v>2.6999999999999993</v>
      </c>
      <c r="K723" s="36">
        <f t="shared" si="64"/>
        <v>2021</v>
      </c>
    </row>
    <row r="724" spans="1:11" ht="13">
      <c r="A724" s="39">
        <f>GewinnDaten!A724</f>
        <v>44422</v>
      </c>
      <c r="B724" s="37">
        <f t="shared" si="61"/>
        <v>7</v>
      </c>
      <c r="C724" s="49">
        <f>SUM(GewinnDaten!E724:G724)</f>
        <v>0</v>
      </c>
      <c r="D724" s="49">
        <f>SUM(GewinnDaten!H724:J724)</f>
        <v>0</v>
      </c>
      <c r="E724" s="40">
        <f t="shared" si="62"/>
        <v>0</v>
      </c>
      <c r="F724" s="58">
        <f t="shared" si="65"/>
        <v>44422</v>
      </c>
      <c r="G724" s="49">
        <f>SUM(C$7:C724)</f>
        <v>-17.3</v>
      </c>
      <c r="H724" s="49">
        <f>SUM(D$7:D724)</f>
        <v>20</v>
      </c>
      <c r="I724" s="40">
        <f t="shared" si="63"/>
        <v>2.6999999999999993</v>
      </c>
      <c r="K724" s="36">
        <f t="shared" si="64"/>
        <v>2021</v>
      </c>
    </row>
    <row r="725" spans="1:11" ht="13">
      <c r="A725" s="39">
        <f>GewinnDaten!A725</f>
        <v>44426</v>
      </c>
      <c r="B725" s="37">
        <f t="shared" si="61"/>
        <v>4</v>
      </c>
      <c r="C725" s="49">
        <f>SUM(GewinnDaten!E725:G725)</f>
        <v>0</v>
      </c>
      <c r="D725" s="49">
        <f>SUM(GewinnDaten!H725:J725)</f>
        <v>0</v>
      </c>
      <c r="E725" s="40">
        <f t="shared" si="62"/>
        <v>0</v>
      </c>
      <c r="F725" s="58">
        <f t="shared" si="65"/>
        <v>44426</v>
      </c>
      <c r="G725" s="49">
        <f>SUM(C$7:C725)</f>
        <v>-17.3</v>
      </c>
      <c r="H725" s="49">
        <f>SUM(D$7:D725)</f>
        <v>20</v>
      </c>
      <c r="I725" s="40">
        <f t="shared" si="63"/>
        <v>2.6999999999999993</v>
      </c>
      <c r="K725" s="36">
        <f t="shared" si="64"/>
        <v>2021</v>
      </c>
    </row>
    <row r="726" spans="1:11" ht="13">
      <c r="A726" s="39">
        <f>GewinnDaten!A726</f>
        <v>44429</v>
      </c>
      <c r="B726" s="37">
        <f t="shared" si="61"/>
        <v>7</v>
      </c>
      <c r="C726" s="49">
        <f>SUM(GewinnDaten!E726:G726)</f>
        <v>0</v>
      </c>
      <c r="D726" s="49">
        <f>SUM(GewinnDaten!H726:J726)</f>
        <v>0</v>
      </c>
      <c r="E726" s="40">
        <f t="shared" si="62"/>
        <v>0</v>
      </c>
      <c r="F726" s="58">
        <f t="shared" si="65"/>
        <v>44429</v>
      </c>
      <c r="G726" s="49">
        <f>SUM(C$7:C726)</f>
        <v>-17.3</v>
      </c>
      <c r="H726" s="49">
        <f>SUM(D$7:D726)</f>
        <v>20</v>
      </c>
      <c r="I726" s="40">
        <f t="shared" si="63"/>
        <v>2.6999999999999993</v>
      </c>
      <c r="K726" s="36">
        <f t="shared" si="64"/>
        <v>2021</v>
      </c>
    </row>
    <row r="727" spans="1:11" ht="13">
      <c r="A727" s="39">
        <f>GewinnDaten!A727</f>
        <v>44433</v>
      </c>
      <c r="B727" s="37">
        <f t="shared" si="61"/>
        <v>4</v>
      </c>
      <c r="C727" s="49">
        <f>SUM(GewinnDaten!E727:G727)</f>
        <v>0</v>
      </c>
      <c r="D727" s="49">
        <f>SUM(GewinnDaten!H727:J727)</f>
        <v>0</v>
      </c>
      <c r="E727" s="40">
        <f t="shared" si="62"/>
        <v>0</v>
      </c>
      <c r="F727" s="58">
        <f t="shared" si="65"/>
        <v>44433</v>
      </c>
      <c r="G727" s="49">
        <f>SUM(C$7:C727)</f>
        <v>-17.3</v>
      </c>
      <c r="H727" s="49">
        <f>SUM(D$7:D727)</f>
        <v>20</v>
      </c>
      <c r="I727" s="40">
        <f t="shared" si="63"/>
        <v>2.6999999999999993</v>
      </c>
      <c r="K727" s="36">
        <f t="shared" si="64"/>
        <v>2021</v>
      </c>
    </row>
    <row r="728" spans="1:11" ht="13">
      <c r="A728" s="39">
        <f>GewinnDaten!A728</f>
        <v>44436</v>
      </c>
      <c r="B728" s="37">
        <f t="shared" si="61"/>
        <v>7</v>
      </c>
      <c r="C728" s="49">
        <f>SUM(GewinnDaten!E728:G728)</f>
        <v>0</v>
      </c>
      <c r="D728" s="49">
        <f>SUM(GewinnDaten!H728:J728)</f>
        <v>0</v>
      </c>
      <c r="E728" s="40">
        <f t="shared" si="62"/>
        <v>0</v>
      </c>
      <c r="F728" s="58">
        <f t="shared" si="65"/>
        <v>44436</v>
      </c>
      <c r="G728" s="49">
        <f>SUM(C$7:C728)</f>
        <v>-17.3</v>
      </c>
      <c r="H728" s="49">
        <f>SUM(D$7:D728)</f>
        <v>20</v>
      </c>
      <c r="I728" s="40">
        <f t="shared" si="63"/>
        <v>2.6999999999999993</v>
      </c>
      <c r="K728" s="36">
        <f t="shared" si="64"/>
        <v>2021</v>
      </c>
    </row>
    <row r="729" spans="1:11" ht="13">
      <c r="A729" s="39">
        <f>GewinnDaten!A729</f>
        <v>44440</v>
      </c>
      <c r="B729" s="37">
        <f t="shared" si="61"/>
        <v>4</v>
      </c>
      <c r="C729" s="49">
        <f>SUM(GewinnDaten!E729:G729)</f>
        <v>0</v>
      </c>
      <c r="D729" s="49">
        <f>SUM(GewinnDaten!H729:J729)</f>
        <v>0</v>
      </c>
      <c r="E729" s="40">
        <f t="shared" si="62"/>
        <v>0</v>
      </c>
      <c r="F729" s="58">
        <f t="shared" si="65"/>
        <v>44440</v>
      </c>
      <c r="G729" s="49">
        <f>SUM(C$7:C729)</f>
        <v>-17.3</v>
      </c>
      <c r="H729" s="49">
        <f>SUM(D$7:D729)</f>
        <v>20</v>
      </c>
      <c r="I729" s="40">
        <f t="shared" si="63"/>
        <v>2.6999999999999993</v>
      </c>
      <c r="K729" s="36">
        <f t="shared" si="64"/>
        <v>2021</v>
      </c>
    </row>
    <row r="730" spans="1:11" ht="13">
      <c r="A730" s="39">
        <f>GewinnDaten!A730</f>
        <v>44443</v>
      </c>
      <c r="B730" s="37">
        <f t="shared" si="61"/>
        <v>7</v>
      </c>
      <c r="C730" s="49">
        <f>SUM(GewinnDaten!E730:G730)</f>
        <v>0</v>
      </c>
      <c r="D730" s="49">
        <f>SUM(GewinnDaten!H730:J730)</f>
        <v>0</v>
      </c>
      <c r="E730" s="40">
        <f t="shared" si="62"/>
        <v>0</v>
      </c>
      <c r="F730" s="58">
        <f t="shared" si="65"/>
        <v>44443</v>
      </c>
      <c r="G730" s="49">
        <f>SUM(C$7:C730)</f>
        <v>-17.3</v>
      </c>
      <c r="H730" s="49">
        <f>SUM(D$7:D730)</f>
        <v>20</v>
      </c>
      <c r="I730" s="40">
        <f t="shared" si="63"/>
        <v>2.6999999999999993</v>
      </c>
      <c r="K730" s="36">
        <f t="shared" si="64"/>
        <v>2021</v>
      </c>
    </row>
    <row r="731" spans="1:11" ht="13">
      <c r="A731" s="39">
        <f>GewinnDaten!A731</f>
        <v>44447</v>
      </c>
      <c r="B731" s="37">
        <f t="shared" si="61"/>
        <v>4</v>
      </c>
      <c r="C731" s="49">
        <f>SUM(GewinnDaten!E731:G731)</f>
        <v>0</v>
      </c>
      <c r="D731" s="49">
        <f>SUM(GewinnDaten!H731:J731)</f>
        <v>0</v>
      </c>
      <c r="E731" s="40">
        <f t="shared" si="62"/>
        <v>0</v>
      </c>
      <c r="F731" s="58">
        <f t="shared" si="65"/>
        <v>44447</v>
      </c>
      <c r="G731" s="49">
        <f>SUM(C$7:C731)</f>
        <v>-17.3</v>
      </c>
      <c r="H731" s="49">
        <f>SUM(D$7:D731)</f>
        <v>20</v>
      </c>
      <c r="I731" s="40">
        <f t="shared" si="63"/>
        <v>2.6999999999999993</v>
      </c>
      <c r="K731" s="36">
        <f t="shared" si="64"/>
        <v>2021</v>
      </c>
    </row>
    <row r="732" spans="1:11" ht="13">
      <c r="A732" s="39">
        <f>GewinnDaten!A732</f>
        <v>44450</v>
      </c>
      <c r="B732" s="37">
        <f t="shared" si="61"/>
        <v>7</v>
      </c>
      <c r="C732" s="49">
        <f>SUM(GewinnDaten!E732:G732)</f>
        <v>0</v>
      </c>
      <c r="D732" s="49">
        <f>SUM(GewinnDaten!H732:J732)</f>
        <v>0</v>
      </c>
      <c r="E732" s="40">
        <f t="shared" si="62"/>
        <v>0</v>
      </c>
      <c r="F732" s="58">
        <f t="shared" si="65"/>
        <v>44450</v>
      </c>
      <c r="G732" s="49">
        <f>SUM(C$7:C732)</f>
        <v>-17.3</v>
      </c>
      <c r="H732" s="49">
        <f>SUM(D$7:D732)</f>
        <v>20</v>
      </c>
      <c r="I732" s="40">
        <f t="shared" si="63"/>
        <v>2.6999999999999993</v>
      </c>
      <c r="K732" s="36">
        <f t="shared" si="64"/>
        <v>2021</v>
      </c>
    </row>
    <row r="733" spans="1:11" ht="13">
      <c r="A733" s="39">
        <f>GewinnDaten!A733</f>
        <v>44454</v>
      </c>
      <c r="B733" s="37">
        <f t="shared" si="61"/>
        <v>4</v>
      </c>
      <c r="C733" s="49">
        <f>SUM(GewinnDaten!E733:G733)</f>
        <v>0</v>
      </c>
      <c r="D733" s="49">
        <f>SUM(GewinnDaten!H733:J733)</f>
        <v>0</v>
      </c>
      <c r="E733" s="40">
        <f t="shared" si="62"/>
        <v>0</v>
      </c>
      <c r="F733" s="58">
        <f t="shared" si="65"/>
        <v>44454</v>
      </c>
      <c r="G733" s="49">
        <f>SUM(C$7:C733)</f>
        <v>-17.3</v>
      </c>
      <c r="H733" s="49">
        <f>SUM(D$7:D733)</f>
        <v>20</v>
      </c>
      <c r="I733" s="40">
        <f t="shared" si="63"/>
        <v>2.6999999999999993</v>
      </c>
      <c r="K733" s="36">
        <f t="shared" si="64"/>
        <v>2021</v>
      </c>
    </row>
    <row r="734" spans="1:11" ht="13">
      <c r="A734" s="39">
        <f>GewinnDaten!A734</f>
        <v>44457</v>
      </c>
      <c r="B734" s="37">
        <f t="shared" si="61"/>
        <v>7</v>
      </c>
      <c r="C734" s="49">
        <f>SUM(GewinnDaten!E734:G734)</f>
        <v>0</v>
      </c>
      <c r="D734" s="49">
        <f>SUM(GewinnDaten!H734:J734)</f>
        <v>0</v>
      </c>
      <c r="E734" s="40">
        <f t="shared" si="62"/>
        <v>0</v>
      </c>
      <c r="F734" s="58">
        <f t="shared" si="65"/>
        <v>44457</v>
      </c>
      <c r="G734" s="49">
        <f>SUM(C$7:C734)</f>
        <v>-17.3</v>
      </c>
      <c r="H734" s="49">
        <f>SUM(D$7:D734)</f>
        <v>20</v>
      </c>
      <c r="I734" s="40">
        <f t="shared" si="63"/>
        <v>2.6999999999999993</v>
      </c>
      <c r="K734" s="36">
        <f t="shared" si="64"/>
        <v>2021</v>
      </c>
    </row>
    <row r="735" spans="1:11" ht="13">
      <c r="A735" s="39">
        <f>GewinnDaten!A735</f>
        <v>44461</v>
      </c>
      <c r="B735" s="37">
        <f t="shared" si="61"/>
        <v>4</v>
      </c>
      <c r="C735" s="49">
        <f>SUM(GewinnDaten!E735:G735)</f>
        <v>0</v>
      </c>
      <c r="D735" s="49">
        <f>SUM(GewinnDaten!H735:J735)</f>
        <v>0</v>
      </c>
      <c r="E735" s="40">
        <f t="shared" si="62"/>
        <v>0</v>
      </c>
      <c r="F735" s="58">
        <f t="shared" si="65"/>
        <v>44461</v>
      </c>
      <c r="G735" s="49">
        <f>SUM(C$7:C735)</f>
        <v>-17.3</v>
      </c>
      <c r="H735" s="49">
        <f>SUM(D$7:D735)</f>
        <v>20</v>
      </c>
      <c r="I735" s="40">
        <f t="shared" si="63"/>
        <v>2.6999999999999993</v>
      </c>
      <c r="K735" s="36">
        <f t="shared" si="64"/>
        <v>2021</v>
      </c>
    </row>
    <row r="736" spans="1:11" ht="13">
      <c r="A736" s="39">
        <f>GewinnDaten!A736</f>
        <v>44464</v>
      </c>
      <c r="B736" s="37">
        <f t="shared" si="61"/>
        <v>7</v>
      </c>
      <c r="C736" s="49">
        <f>SUM(GewinnDaten!E736:G736)</f>
        <v>0</v>
      </c>
      <c r="D736" s="49">
        <f>SUM(GewinnDaten!H736:J736)</f>
        <v>0</v>
      </c>
      <c r="E736" s="40">
        <f t="shared" si="62"/>
        <v>0</v>
      </c>
      <c r="F736" s="58">
        <f t="shared" si="65"/>
        <v>44464</v>
      </c>
      <c r="G736" s="49">
        <f>SUM(C$7:C736)</f>
        <v>-17.3</v>
      </c>
      <c r="H736" s="49">
        <f>SUM(D$7:D736)</f>
        <v>20</v>
      </c>
      <c r="I736" s="40">
        <f t="shared" si="63"/>
        <v>2.6999999999999993</v>
      </c>
      <c r="K736" s="36">
        <f t="shared" si="64"/>
        <v>2021</v>
      </c>
    </row>
    <row r="737" spans="1:11" ht="13">
      <c r="A737" s="39">
        <f>GewinnDaten!A737</f>
        <v>44468</v>
      </c>
      <c r="B737" s="37">
        <f t="shared" si="61"/>
        <v>4</v>
      </c>
      <c r="C737" s="49">
        <f>SUM(GewinnDaten!E737:G737)</f>
        <v>0</v>
      </c>
      <c r="D737" s="49">
        <f>SUM(GewinnDaten!H737:J737)</f>
        <v>0</v>
      </c>
      <c r="E737" s="40">
        <f t="shared" si="62"/>
        <v>0</v>
      </c>
      <c r="F737" s="58">
        <f t="shared" si="65"/>
        <v>44468</v>
      </c>
      <c r="G737" s="49">
        <f>SUM(C$7:C737)</f>
        <v>-17.3</v>
      </c>
      <c r="H737" s="49">
        <f>SUM(D$7:D737)</f>
        <v>20</v>
      </c>
      <c r="I737" s="40">
        <f t="shared" si="63"/>
        <v>2.6999999999999993</v>
      </c>
      <c r="K737" s="36">
        <f t="shared" si="64"/>
        <v>2021</v>
      </c>
    </row>
    <row r="738" spans="1:11" ht="13">
      <c r="A738" s="39">
        <f>GewinnDaten!A738</f>
        <v>44471</v>
      </c>
      <c r="B738" s="37">
        <f t="shared" ref="B738:B801" si="66">WEEKDAY(A738)</f>
        <v>7</v>
      </c>
      <c r="C738" s="49">
        <f>SUM(GewinnDaten!E738:G738)</f>
        <v>0</v>
      </c>
      <c r="D738" s="49">
        <f>SUM(GewinnDaten!H738:J738)</f>
        <v>0</v>
      </c>
      <c r="E738" s="40">
        <f t="shared" ref="E738:E801" si="67">SUM(C738:D738)</f>
        <v>0</v>
      </c>
      <c r="F738" s="58">
        <f t="shared" si="65"/>
        <v>44471</v>
      </c>
      <c r="G738" s="49">
        <f>SUM(C$7:C738)</f>
        <v>-17.3</v>
      </c>
      <c r="H738" s="49">
        <f>SUM(D$7:D738)</f>
        <v>20</v>
      </c>
      <c r="I738" s="40">
        <f t="shared" ref="I738:I801" si="68">SUM(G738:H738)</f>
        <v>2.6999999999999993</v>
      </c>
      <c r="K738" s="36">
        <f t="shared" ref="K738:K801" si="69">YEAR(A738)</f>
        <v>2021</v>
      </c>
    </row>
    <row r="739" spans="1:11" ht="13">
      <c r="A739" s="39">
        <f>GewinnDaten!A739</f>
        <v>44475</v>
      </c>
      <c r="B739" s="37">
        <f t="shared" si="66"/>
        <v>4</v>
      </c>
      <c r="C739" s="49">
        <f>SUM(GewinnDaten!E739:G739)</f>
        <v>0</v>
      </c>
      <c r="D739" s="49">
        <f>SUM(GewinnDaten!H739:J739)</f>
        <v>0</v>
      </c>
      <c r="E739" s="40">
        <f t="shared" si="67"/>
        <v>0</v>
      </c>
      <c r="F739" s="58">
        <f t="shared" si="65"/>
        <v>44475</v>
      </c>
      <c r="G739" s="49">
        <f>SUM(C$7:C739)</f>
        <v>-17.3</v>
      </c>
      <c r="H739" s="49">
        <f>SUM(D$7:D739)</f>
        <v>20</v>
      </c>
      <c r="I739" s="40">
        <f t="shared" si="68"/>
        <v>2.6999999999999993</v>
      </c>
      <c r="K739" s="36">
        <f t="shared" si="69"/>
        <v>2021</v>
      </c>
    </row>
    <row r="740" spans="1:11" ht="13">
      <c r="A740" s="39">
        <f>GewinnDaten!A740</f>
        <v>44478</v>
      </c>
      <c r="B740" s="37">
        <f t="shared" si="66"/>
        <v>7</v>
      </c>
      <c r="C740" s="49">
        <f>SUM(GewinnDaten!E740:G740)</f>
        <v>0</v>
      </c>
      <c r="D740" s="49">
        <f>SUM(GewinnDaten!H740:J740)</f>
        <v>0</v>
      </c>
      <c r="E740" s="40">
        <f t="shared" si="67"/>
        <v>0</v>
      </c>
      <c r="F740" s="58">
        <f t="shared" si="65"/>
        <v>44478</v>
      </c>
      <c r="G740" s="49">
        <f>SUM(C$7:C740)</f>
        <v>-17.3</v>
      </c>
      <c r="H740" s="49">
        <f>SUM(D$7:D740)</f>
        <v>20</v>
      </c>
      <c r="I740" s="40">
        <f t="shared" si="68"/>
        <v>2.6999999999999993</v>
      </c>
      <c r="K740" s="36">
        <f t="shared" si="69"/>
        <v>2021</v>
      </c>
    </row>
    <row r="741" spans="1:11" ht="13">
      <c r="A741" s="39">
        <f>GewinnDaten!A741</f>
        <v>44482</v>
      </c>
      <c r="B741" s="37">
        <f t="shared" si="66"/>
        <v>4</v>
      </c>
      <c r="C741" s="49">
        <f>SUM(GewinnDaten!E741:G741)</f>
        <v>0</v>
      </c>
      <c r="D741" s="49">
        <f>SUM(GewinnDaten!H741:J741)</f>
        <v>0</v>
      </c>
      <c r="E741" s="40">
        <f t="shared" si="67"/>
        <v>0</v>
      </c>
      <c r="F741" s="58">
        <f t="shared" si="65"/>
        <v>44482</v>
      </c>
      <c r="G741" s="49">
        <f>SUM(C$7:C741)</f>
        <v>-17.3</v>
      </c>
      <c r="H741" s="49">
        <f>SUM(D$7:D741)</f>
        <v>20</v>
      </c>
      <c r="I741" s="40">
        <f t="shared" si="68"/>
        <v>2.6999999999999993</v>
      </c>
      <c r="K741" s="36">
        <f t="shared" si="69"/>
        <v>2021</v>
      </c>
    </row>
    <row r="742" spans="1:11" ht="13">
      <c r="A742" s="39">
        <f>GewinnDaten!A742</f>
        <v>44485</v>
      </c>
      <c r="B742" s="37">
        <f t="shared" si="66"/>
        <v>7</v>
      </c>
      <c r="C742" s="49">
        <f>SUM(GewinnDaten!E742:G742)</f>
        <v>0</v>
      </c>
      <c r="D742" s="49">
        <f>SUM(GewinnDaten!H742:J742)</f>
        <v>0</v>
      </c>
      <c r="E742" s="40">
        <f t="shared" si="67"/>
        <v>0</v>
      </c>
      <c r="F742" s="58">
        <f t="shared" si="65"/>
        <v>44485</v>
      </c>
      <c r="G742" s="49">
        <f>SUM(C$7:C742)</f>
        <v>-17.3</v>
      </c>
      <c r="H742" s="49">
        <f>SUM(D$7:D742)</f>
        <v>20</v>
      </c>
      <c r="I742" s="40">
        <f t="shared" si="68"/>
        <v>2.6999999999999993</v>
      </c>
      <c r="K742" s="36">
        <f t="shared" si="69"/>
        <v>2021</v>
      </c>
    </row>
    <row r="743" spans="1:11" ht="13">
      <c r="A743" s="39">
        <f>GewinnDaten!A743</f>
        <v>44489</v>
      </c>
      <c r="B743" s="37">
        <f t="shared" si="66"/>
        <v>4</v>
      </c>
      <c r="C743" s="49">
        <f>SUM(GewinnDaten!E743:G743)</f>
        <v>0</v>
      </c>
      <c r="D743" s="49">
        <f>SUM(GewinnDaten!H743:J743)</f>
        <v>0</v>
      </c>
      <c r="E743" s="40">
        <f t="shared" si="67"/>
        <v>0</v>
      </c>
      <c r="F743" s="58">
        <f t="shared" si="65"/>
        <v>44489</v>
      </c>
      <c r="G743" s="49">
        <f>SUM(C$7:C743)</f>
        <v>-17.3</v>
      </c>
      <c r="H743" s="49">
        <f>SUM(D$7:D743)</f>
        <v>20</v>
      </c>
      <c r="I743" s="40">
        <f t="shared" si="68"/>
        <v>2.6999999999999993</v>
      </c>
      <c r="K743" s="36">
        <f t="shared" si="69"/>
        <v>2021</v>
      </c>
    </row>
    <row r="744" spans="1:11" ht="13">
      <c r="A744" s="39">
        <f>GewinnDaten!A744</f>
        <v>44492</v>
      </c>
      <c r="B744" s="37">
        <f t="shared" si="66"/>
        <v>7</v>
      </c>
      <c r="C744" s="49">
        <f>SUM(GewinnDaten!E744:G744)</f>
        <v>0</v>
      </c>
      <c r="D744" s="49">
        <f>SUM(GewinnDaten!H744:J744)</f>
        <v>0</v>
      </c>
      <c r="E744" s="40">
        <f t="shared" si="67"/>
        <v>0</v>
      </c>
      <c r="F744" s="58">
        <f t="shared" si="65"/>
        <v>44492</v>
      </c>
      <c r="G744" s="49">
        <f>SUM(C$7:C744)</f>
        <v>-17.3</v>
      </c>
      <c r="H744" s="49">
        <f>SUM(D$7:D744)</f>
        <v>20</v>
      </c>
      <c r="I744" s="40">
        <f t="shared" si="68"/>
        <v>2.6999999999999993</v>
      </c>
      <c r="K744" s="36">
        <f t="shared" si="69"/>
        <v>2021</v>
      </c>
    </row>
    <row r="745" spans="1:11" ht="13">
      <c r="A745" s="39">
        <f>GewinnDaten!A745</f>
        <v>44496</v>
      </c>
      <c r="B745" s="37">
        <f t="shared" si="66"/>
        <v>4</v>
      </c>
      <c r="C745" s="49">
        <f>SUM(GewinnDaten!E745:G745)</f>
        <v>0</v>
      </c>
      <c r="D745" s="49">
        <f>SUM(GewinnDaten!H745:J745)</f>
        <v>0</v>
      </c>
      <c r="E745" s="40">
        <f t="shared" si="67"/>
        <v>0</v>
      </c>
      <c r="F745" s="58">
        <f t="shared" si="65"/>
        <v>44496</v>
      </c>
      <c r="G745" s="49">
        <f>SUM(C$7:C745)</f>
        <v>-17.3</v>
      </c>
      <c r="H745" s="49">
        <f>SUM(D$7:D745)</f>
        <v>20</v>
      </c>
      <c r="I745" s="40">
        <f t="shared" si="68"/>
        <v>2.6999999999999993</v>
      </c>
      <c r="K745" s="36">
        <f t="shared" si="69"/>
        <v>2021</v>
      </c>
    </row>
    <row r="746" spans="1:11" ht="13">
      <c r="A746" s="39">
        <f>GewinnDaten!A746</f>
        <v>44499</v>
      </c>
      <c r="B746" s="37">
        <f t="shared" si="66"/>
        <v>7</v>
      </c>
      <c r="C746" s="49">
        <f>SUM(GewinnDaten!E746:G746)</f>
        <v>0</v>
      </c>
      <c r="D746" s="49">
        <f>SUM(GewinnDaten!H746:J746)</f>
        <v>0</v>
      </c>
      <c r="E746" s="40">
        <f t="shared" si="67"/>
        <v>0</v>
      </c>
      <c r="F746" s="58">
        <f t="shared" si="65"/>
        <v>44499</v>
      </c>
      <c r="G746" s="49">
        <f>SUM(C$7:C746)</f>
        <v>-17.3</v>
      </c>
      <c r="H746" s="49">
        <f>SUM(D$7:D746)</f>
        <v>20</v>
      </c>
      <c r="I746" s="40">
        <f t="shared" si="68"/>
        <v>2.6999999999999993</v>
      </c>
      <c r="K746" s="36">
        <f t="shared" si="69"/>
        <v>2021</v>
      </c>
    </row>
    <row r="747" spans="1:11" ht="13">
      <c r="A747" s="39">
        <f>GewinnDaten!A747</f>
        <v>44503</v>
      </c>
      <c r="B747" s="37">
        <f t="shared" si="66"/>
        <v>4</v>
      </c>
      <c r="C747" s="49">
        <f>SUM(GewinnDaten!E747:G747)</f>
        <v>0</v>
      </c>
      <c r="D747" s="49">
        <f>SUM(GewinnDaten!H747:J747)</f>
        <v>0</v>
      </c>
      <c r="E747" s="40">
        <f t="shared" si="67"/>
        <v>0</v>
      </c>
      <c r="F747" s="58">
        <f t="shared" si="65"/>
        <v>44503</v>
      </c>
      <c r="G747" s="49">
        <f>SUM(C$7:C747)</f>
        <v>-17.3</v>
      </c>
      <c r="H747" s="49">
        <f>SUM(D$7:D747)</f>
        <v>20</v>
      </c>
      <c r="I747" s="40">
        <f t="shared" si="68"/>
        <v>2.6999999999999993</v>
      </c>
      <c r="K747" s="36">
        <f t="shared" si="69"/>
        <v>2021</v>
      </c>
    </row>
    <row r="748" spans="1:11" ht="13">
      <c r="A748" s="39">
        <f>GewinnDaten!A748</f>
        <v>44506</v>
      </c>
      <c r="B748" s="37">
        <f t="shared" si="66"/>
        <v>7</v>
      </c>
      <c r="C748" s="49">
        <f>SUM(GewinnDaten!E748:G748)</f>
        <v>0</v>
      </c>
      <c r="D748" s="49">
        <f>SUM(GewinnDaten!H748:J748)</f>
        <v>0</v>
      </c>
      <c r="E748" s="40">
        <f t="shared" si="67"/>
        <v>0</v>
      </c>
      <c r="F748" s="58">
        <f t="shared" si="65"/>
        <v>44506</v>
      </c>
      <c r="G748" s="49">
        <f>SUM(C$7:C748)</f>
        <v>-17.3</v>
      </c>
      <c r="H748" s="49">
        <f>SUM(D$7:D748)</f>
        <v>20</v>
      </c>
      <c r="I748" s="40">
        <f t="shared" si="68"/>
        <v>2.6999999999999993</v>
      </c>
      <c r="K748" s="36">
        <f t="shared" si="69"/>
        <v>2021</v>
      </c>
    </row>
    <row r="749" spans="1:11" ht="13">
      <c r="A749" s="39">
        <f>GewinnDaten!A749</f>
        <v>44510</v>
      </c>
      <c r="B749" s="37">
        <f t="shared" si="66"/>
        <v>4</v>
      </c>
      <c r="C749" s="49">
        <f>SUM(GewinnDaten!E749:G749)</f>
        <v>0</v>
      </c>
      <c r="D749" s="49">
        <f>SUM(GewinnDaten!H749:J749)</f>
        <v>0</v>
      </c>
      <c r="E749" s="40">
        <f t="shared" si="67"/>
        <v>0</v>
      </c>
      <c r="F749" s="58">
        <f t="shared" si="65"/>
        <v>44510</v>
      </c>
      <c r="G749" s="49">
        <f>SUM(C$7:C749)</f>
        <v>-17.3</v>
      </c>
      <c r="H749" s="49">
        <f>SUM(D$7:D749)</f>
        <v>20</v>
      </c>
      <c r="I749" s="40">
        <f t="shared" si="68"/>
        <v>2.6999999999999993</v>
      </c>
      <c r="K749" s="36">
        <f t="shared" si="69"/>
        <v>2021</v>
      </c>
    </row>
    <row r="750" spans="1:11" ht="13">
      <c r="A750" s="39">
        <f>GewinnDaten!A750</f>
        <v>44513</v>
      </c>
      <c r="B750" s="37">
        <f t="shared" si="66"/>
        <v>7</v>
      </c>
      <c r="C750" s="49">
        <f>SUM(GewinnDaten!E750:G750)</f>
        <v>0</v>
      </c>
      <c r="D750" s="49">
        <f>SUM(GewinnDaten!H750:J750)</f>
        <v>0</v>
      </c>
      <c r="E750" s="40">
        <f t="shared" si="67"/>
        <v>0</v>
      </c>
      <c r="F750" s="58">
        <f t="shared" si="65"/>
        <v>44513</v>
      </c>
      <c r="G750" s="49">
        <f>SUM(C$7:C750)</f>
        <v>-17.3</v>
      </c>
      <c r="H750" s="49">
        <f>SUM(D$7:D750)</f>
        <v>20</v>
      </c>
      <c r="I750" s="40">
        <f t="shared" si="68"/>
        <v>2.6999999999999993</v>
      </c>
      <c r="K750" s="36">
        <f t="shared" si="69"/>
        <v>2021</v>
      </c>
    </row>
    <row r="751" spans="1:11" ht="13">
      <c r="A751" s="39">
        <f>GewinnDaten!A751</f>
        <v>44517</v>
      </c>
      <c r="B751" s="37">
        <f t="shared" si="66"/>
        <v>4</v>
      </c>
      <c r="C751" s="49">
        <f>SUM(GewinnDaten!E751:G751)</f>
        <v>0</v>
      </c>
      <c r="D751" s="49">
        <f>SUM(GewinnDaten!H751:J751)</f>
        <v>0</v>
      </c>
      <c r="E751" s="40">
        <f t="shared" si="67"/>
        <v>0</v>
      </c>
      <c r="F751" s="58">
        <f t="shared" si="65"/>
        <v>44517</v>
      </c>
      <c r="G751" s="49">
        <f>SUM(C$7:C751)</f>
        <v>-17.3</v>
      </c>
      <c r="H751" s="49">
        <f>SUM(D$7:D751)</f>
        <v>20</v>
      </c>
      <c r="I751" s="40">
        <f t="shared" si="68"/>
        <v>2.6999999999999993</v>
      </c>
      <c r="K751" s="36">
        <f t="shared" si="69"/>
        <v>2021</v>
      </c>
    </row>
    <row r="752" spans="1:11" ht="13">
      <c r="A752" s="39">
        <f>GewinnDaten!A752</f>
        <v>44520</v>
      </c>
      <c r="B752" s="37">
        <f t="shared" si="66"/>
        <v>7</v>
      </c>
      <c r="C752" s="49">
        <f>SUM(GewinnDaten!E752:G752)</f>
        <v>0</v>
      </c>
      <c r="D752" s="49">
        <f>SUM(GewinnDaten!H752:J752)</f>
        <v>0</v>
      </c>
      <c r="E752" s="40">
        <f t="shared" si="67"/>
        <v>0</v>
      </c>
      <c r="F752" s="58">
        <f t="shared" si="65"/>
        <v>44520</v>
      </c>
      <c r="G752" s="49">
        <f>SUM(C$7:C752)</f>
        <v>-17.3</v>
      </c>
      <c r="H752" s="49">
        <f>SUM(D$7:D752)</f>
        <v>20</v>
      </c>
      <c r="I752" s="40">
        <f t="shared" si="68"/>
        <v>2.6999999999999993</v>
      </c>
      <c r="K752" s="36">
        <f t="shared" si="69"/>
        <v>2021</v>
      </c>
    </row>
    <row r="753" spans="1:11" ht="13">
      <c r="A753" s="39">
        <f>GewinnDaten!A753</f>
        <v>44524</v>
      </c>
      <c r="B753" s="37">
        <f t="shared" si="66"/>
        <v>4</v>
      </c>
      <c r="C753" s="49">
        <f>SUM(GewinnDaten!E753:G753)</f>
        <v>0</v>
      </c>
      <c r="D753" s="49">
        <f>SUM(GewinnDaten!H753:J753)</f>
        <v>0</v>
      </c>
      <c r="E753" s="40">
        <f t="shared" si="67"/>
        <v>0</v>
      </c>
      <c r="F753" s="58">
        <f t="shared" si="65"/>
        <v>44524</v>
      </c>
      <c r="G753" s="49">
        <f>SUM(C$7:C753)</f>
        <v>-17.3</v>
      </c>
      <c r="H753" s="49">
        <f>SUM(D$7:D753)</f>
        <v>20</v>
      </c>
      <c r="I753" s="40">
        <f t="shared" si="68"/>
        <v>2.6999999999999993</v>
      </c>
      <c r="K753" s="36">
        <f t="shared" si="69"/>
        <v>2021</v>
      </c>
    </row>
    <row r="754" spans="1:11" ht="13">
      <c r="A754" s="39">
        <f>GewinnDaten!A754</f>
        <v>44527</v>
      </c>
      <c r="B754" s="37">
        <f t="shared" si="66"/>
        <v>7</v>
      </c>
      <c r="C754" s="49">
        <f>SUM(GewinnDaten!E754:G754)</f>
        <v>0</v>
      </c>
      <c r="D754" s="49">
        <f>SUM(GewinnDaten!H754:J754)</f>
        <v>0</v>
      </c>
      <c r="E754" s="40">
        <f t="shared" si="67"/>
        <v>0</v>
      </c>
      <c r="F754" s="58">
        <f t="shared" si="65"/>
        <v>44527</v>
      </c>
      <c r="G754" s="49">
        <f>SUM(C$7:C754)</f>
        <v>-17.3</v>
      </c>
      <c r="H754" s="49">
        <f>SUM(D$7:D754)</f>
        <v>20</v>
      </c>
      <c r="I754" s="40">
        <f t="shared" si="68"/>
        <v>2.6999999999999993</v>
      </c>
      <c r="K754" s="36">
        <f t="shared" si="69"/>
        <v>2021</v>
      </c>
    </row>
    <row r="755" spans="1:11" ht="13">
      <c r="A755" s="39">
        <f>GewinnDaten!A755</f>
        <v>44531</v>
      </c>
      <c r="B755" s="37">
        <f t="shared" si="66"/>
        <v>4</v>
      </c>
      <c r="C755" s="49">
        <f>SUM(GewinnDaten!E755:G755)</f>
        <v>0</v>
      </c>
      <c r="D755" s="49">
        <f>SUM(GewinnDaten!H755:J755)</f>
        <v>0</v>
      </c>
      <c r="E755" s="40">
        <f t="shared" si="67"/>
        <v>0</v>
      </c>
      <c r="F755" s="58">
        <f t="shared" si="65"/>
        <v>44531</v>
      </c>
      <c r="G755" s="49">
        <f>SUM(C$7:C755)</f>
        <v>-17.3</v>
      </c>
      <c r="H755" s="49">
        <f>SUM(D$7:D755)</f>
        <v>20</v>
      </c>
      <c r="I755" s="40">
        <f t="shared" si="68"/>
        <v>2.6999999999999993</v>
      </c>
      <c r="K755" s="36">
        <f t="shared" si="69"/>
        <v>2021</v>
      </c>
    </row>
    <row r="756" spans="1:11" ht="13">
      <c r="A756" s="39">
        <f>GewinnDaten!A756</f>
        <v>44534</v>
      </c>
      <c r="B756" s="37">
        <f t="shared" si="66"/>
        <v>7</v>
      </c>
      <c r="C756" s="49">
        <f>SUM(GewinnDaten!E756:G756)</f>
        <v>0</v>
      </c>
      <c r="D756" s="49">
        <f>SUM(GewinnDaten!H756:J756)</f>
        <v>0</v>
      </c>
      <c r="E756" s="40">
        <f t="shared" si="67"/>
        <v>0</v>
      </c>
      <c r="F756" s="58">
        <f t="shared" si="65"/>
        <v>44534</v>
      </c>
      <c r="G756" s="49">
        <f>SUM(C$7:C756)</f>
        <v>-17.3</v>
      </c>
      <c r="H756" s="49">
        <f>SUM(D$7:D756)</f>
        <v>20</v>
      </c>
      <c r="I756" s="40">
        <f t="shared" si="68"/>
        <v>2.6999999999999993</v>
      </c>
      <c r="K756" s="36">
        <f t="shared" si="69"/>
        <v>2021</v>
      </c>
    </row>
    <row r="757" spans="1:11" ht="13">
      <c r="A757" s="39">
        <f>GewinnDaten!A757</f>
        <v>44538</v>
      </c>
      <c r="B757" s="37">
        <f t="shared" si="66"/>
        <v>4</v>
      </c>
      <c r="C757" s="49">
        <f>SUM(GewinnDaten!E757:G757)</f>
        <v>0</v>
      </c>
      <c r="D757" s="49">
        <f>SUM(GewinnDaten!H757:J757)</f>
        <v>0</v>
      </c>
      <c r="E757" s="40">
        <f t="shared" si="67"/>
        <v>0</v>
      </c>
      <c r="F757" s="58">
        <f t="shared" si="65"/>
        <v>44538</v>
      </c>
      <c r="G757" s="49">
        <f>SUM(C$7:C757)</f>
        <v>-17.3</v>
      </c>
      <c r="H757" s="49">
        <f>SUM(D$7:D757)</f>
        <v>20</v>
      </c>
      <c r="I757" s="40">
        <f t="shared" si="68"/>
        <v>2.6999999999999993</v>
      </c>
      <c r="K757" s="36">
        <f t="shared" si="69"/>
        <v>2021</v>
      </c>
    </row>
    <row r="758" spans="1:11" ht="13">
      <c r="A758" s="39">
        <f>GewinnDaten!A758</f>
        <v>44541</v>
      </c>
      <c r="B758" s="37">
        <f t="shared" si="66"/>
        <v>7</v>
      </c>
      <c r="C758" s="49">
        <f>SUM(GewinnDaten!E758:G758)</f>
        <v>0</v>
      </c>
      <c r="D758" s="49">
        <f>SUM(GewinnDaten!H758:J758)</f>
        <v>0</v>
      </c>
      <c r="E758" s="40">
        <f t="shared" si="67"/>
        <v>0</v>
      </c>
      <c r="F758" s="58">
        <f t="shared" si="65"/>
        <v>44541</v>
      </c>
      <c r="G758" s="49">
        <f>SUM(C$7:C758)</f>
        <v>-17.3</v>
      </c>
      <c r="H758" s="49">
        <f>SUM(D$7:D758)</f>
        <v>20</v>
      </c>
      <c r="I758" s="40">
        <f t="shared" si="68"/>
        <v>2.6999999999999993</v>
      </c>
      <c r="K758" s="36">
        <f t="shared" si="69"/>
        <v>2021</v>
      </c>
    </row>
    <row r="759" spans="1:11" ht="13">
      <c r="A759" s="39">
        <f>GewinnDaten!A759</f>
        <v>44545</v>
      </c>
      <c r="B759" s="37">
        <f t="shared" si="66"/>
        <v>4</v>
      </c>
      <c r="C759" s="49">
        <f>SUM(GewinnDaten!E759:G759)</f>
        <v>0</v>
      </c>
      <c r="D759" s="49">
        <f>SUM(GewinnDaten!H759:J759)</f>
        <v>0</v>
      </c>
      <c r="E759" s="40">
        <f t="shared" si="67"/>
        <v>0</v>
      </c>
      <c r="F759" s="58">
        <f t="shared" si="65"/>
        <v>44545</v>
      </c>
      <c r="G759" s="49">
        <f>SUM(C$7:C759)</f>
        <v>-17.3</v>
      </c>
      <c r="H759" s="49">
        <f>SUM(D$7:D759)</f>
        <v>20</v>
      </c>
      <c r="I759" s="40">
        <f t="shared" si="68"/>
        <v>2.6999999999999993</v>
      </c>
      <c r="K759" s="36">
        <f t="shared" si="69"/>
        <v>2021</v>
      </c>
    </row>
    <row r="760" spans="1:11" ht="13">
      <c r="A760" s="39">
        <f>GewinnDaten!A760</f>
        <v>44548</v>
      </c>
      <c r="B760" s="37">
        <f t="shared" si="66"/>
        <v>7</v>
      </c>
      <c r="C760" s="49">
        <f>SUM(GewinnDaten!E760:G760)</f>
        <v>0</v>
      </c>
      <c r="D760" s="49">
        <f>SUM(GewinnDaten!H760:J760)</f>
        <v>0</v>
      </c>
      <c r="E760" s="40">
        <f t="shared" si="67"/>
        <v>0</v>
      </c>
      <c r="F760" s="58">
        <f t="shared" si="65"/>
        <v>44548</v>
      </c>
      <c r="G760" s="49">
        <f>SUM(C$7:C760)</f>
        <v>-17.3</v>
      </c>
      <c r="H760" s="49">
        <f>SUM(D$7:D760)</f>
        <v>20</v>
      </c>
      <c r="I760" s="40">
        <f t="shared" si="68"/>
        <v>2.6999999999999993</v>
      </c>
      <c r="K760" s="36">
        <f t="shared" si="69"/>
        <v>2021</v>
      </c>
    </row>
    <row r="761" spans="1:11" ht="13">
      <c r="A761" s="39">
        <f>GewinnDaten!A761</f>
        <v>44552</v>
      </c>
      <c r="B761" s="37">
        <f t="shared" si="66"/>
        <v>4</v>
      </c>
      <c r="C761" s="49">
        <f>SUM(GewinnDaten!E761:G761)</f>
        <v>0</v>
      </c>
      <c r="D761" s="49">
        <f>SUM(GewinnDaten!H761:J761)</f>
        <v>0</v>
      </c>
      <c r="E761" s="40">
        <f t="shared" si="67"/>
        <v>0</v>
      </c>
      <c r="F761" s="58">
        <f t="shared" si="65"/>
        <v>44552</v>
      </c>
      <c r="G761" s="49">
        <f>SUM(C$7:C761)</f>
        <v>-17.3</v>
      </c>
      <c r="H761" s="49">
        <f>SUM(D$7:D761)</f>
        <v>20</v>
      </c>
      <c r="I761" s="40">
        <f t="shared" si="68"/>
        <v>2.6999999999999993</v>
      </c>
      <c r="K761" s="36">
        <f t="shared" si="69"/>
        <v>2021</v>
      </c>
    </row>
    <row r="762" spans="1:11" ht="13">
      <c r="A762" s="39">
        <f>GewinnDaten!A762</f>
        <v>44555</v>
      </c>
      <c r="B762" s="37">
        <f t="shared" si="66"/>
        <v>7</v>
      </c>
      <c r="C762" s="49">
        <f>SUM(GewinnDaten!E762:G762)</f>
        <v>0</v>
      </c>
      <c r="D762" s="49">
        <f>SUM(GewinnDaten!H762:J762)</f>
        <v>0</v>
      </c>
      <c r="E762" s="40">
        <f t="shared" si="67"/>
        <v>0</v>
      </c>
      <c r="F762" s="58">
        <f t="shared" si="65"/>
        <v>44555</v>
      </c>
      <c r="G762" s="49">
        <f>SUM(C$7:C762)</f>
        <v>-17.3</v>
      </c>
      <c r="H762" s="49">
        <f>SUM(D$7:D762)</f>
        <v>20</v>
      </c>
      <c r="I762" s="40">
        <f t="shared" si="68"/>
        <v>2.6999999999999993</v>
      </c>
      <c r="K762" s="36">
        <f t="shared" si="69"/>
        <v>2021</v>
      </c>
    </row>
    <row r="763" spans="1:11" ht="13">
      <c r="A763" s="39">
        <f>GewinnDaten!A763</f>
        <v>44559</v>
      </c>
      <c r="B763" s="37">
        <f t="shared" si="66"/>
        <v>4</v>
      </c>
      <c r="C763" s="49">
        <f>SUM(GewinnDaten!E763:G763)</f>
        <v>0</v>
      </c>
      <c r="D763" s="49">
        <f>SUM(GewinnDaten!H763:J763)</f>
        <v>0</v>
      </c>
      <c r="E763" s="40">
        <f t="shared" si="67"/>
        <v>0</v>
      </c>
      <c r="F763" s="58">
        <f t="shared" si="65"/>
        <v>44559</v>
      </c>
      <c r="G763" s="49">
        <f>SUM(C$7:C763)</f>
        <v>-17.3</v>
      </c>
      <c r="H763" s="49">
        <f>SUM(D$7:D763)</f>
        <v>20</v>
      </c>
      <c r="I763" s="40">
        <f t="shared" si="68"/>
        <v>2.6999999999999993</v>
      </c>
      <c r="K763" s="36">
        <f t="shared" si="69"/>
        <v>2021</v>
      </c>
    </row>
    <row r="764" spans="1:11" ht="13">
      <c r="A764" s="39">
        <f>GewinnDaten!A764</f>
        <v>44562</v>
      </c>
      <c r="B764" s="37">
        <f t="shared" si="66"/>
        <v>7</v>
      </c>
      <c r="C764" s="49">
        <f>SUM(GewinnDaten!E764:G764)</f>
        <v>0</v>
      </c>
      <c r="D764" s="49">
        <f>SUM(GewinnDaten!H764:J764)</f>
        <v>0</v>
      </c>
      <c r="E764" s="40">
        <f t="shared" si="67"/>
        <v>0</v>
      </c>
      <c r="F764" s="58">
        <f t="shared" si="65"/>
        <v>44562</v>
      </c>
      <c r="G764" s="49">
        <f>SUM(C$7:C764)</f>
        <v>-17.3</v>
      </c>
      <c r="H764" s="49">
        <f>SUM(D$7:D764)</f>
        <v>20</v>
      </c>
      <c r="I764" s="40">
        <f t="shared" si="68"/>
        <v>2.6999999999999993</v>
      </c>
      <c r="K764" s="36">
        <f t="shared" si="69"/>
        <v>2022</v>
      </c>
    </row>
    <row r="765" spans="1:11" ht="13">
      <c r="A765" s="39">
        <f>GewinnDaten!A765</f>
        <v>44566</v>
      </c>
      <c r="B765" s="37">
        <f t="shared" si="66"/>
        <v>4</v>
      </c>
      <c r="C765" s="49">
        <f>SUM(GewinnDaten!E765:G765)</f>
        <v>0</v>
      </c>
      <c r="D765" s="49">
        <f>SUM(GewinnDaten!H765:J765)</f>
        <v>0</v>
      </c>
      <c r="E765" s="40">
        <f t="shared" si="67"/>
        <v>0</v>
      </c>
      <c r="F765" s="58">
        <f t="shared" si="65"/>
        <v>44566</v>
      </c>
      <c r="G765" s="49">
        <f>SUM(C$7:C765)</f>
        <v>-17.3</v>
      </c>
      <c r="H765" s="49">
        <f>SUM(D$7:D765)</f>
        <v>20</v>
      </c>
      <c r="I765" s="40">
        <f t="shared" si="68"/>
        <v>2.6999999999999993</v>
      </c>
      <c r="K765" s="36">
        <f t="shared" si="69"/>
        <v>2022</v>
      </c>
    </row>
    <row r="766" spans="1:11" ht="13">
      <c r="A766" s="39">
        <f>GewinnDaten!A766</f>
        <v>44569</v>
      </c>
      <c r="B766" s="37">
        <f t="shared" si="66"/>
        <v>7</v>
      </c>
      <c r="C766" s="49">
        <f>SUM(GewinnDaten!E766:G766)</f>
        <v>0</v>
      </c>
      <c r="D766" s="49">
        <f>SUM(GewinnDaten!H766:J766)</f>
        <v>0</v>
      </c>
      <c r="E766" s="40">
        <f t="shared" si="67"/>
        <v>0</v>
      </c>
      <c r="F766" s="58">
        <f t="shared" si="65"/>
        <v>44569</v>
      </c>
      <c r="G766" s="49">
        <f>SUM(C$7:C766)</f>
        <v>-17.3</v>
      </c>
      <c r="H766" s="49">
        <f>SUM(D$7:D766)</f>
        <v>20</v>
      </c>
      <c r="I766" s="40">
        <f t="shared" si="68"/>
        <v>2.6999999999999993</v>
      </c>
      <c r="K766" s="36">
        <f t="shared" si="69"/>
        <v>2022</v>
      </c>
    </row>
    <row r="767" spans="1:11" ht="13">
      <c r="A767" s="39">
        <f>GewinnDaten!A767</f>
        <v>44573</v>
      </c>
      <c r="B767" s="37">
        <f t="shared" si="66"/>
        <v>4</v>
      </c>
      <c r="C767" s="49">
        <f>SUM(GewinnDaten!E767:G767)</f>
        <v>0</v>
      </c>
      <c r="D767" s="49">
        <f>SUM(GewinnDaten!H767:J767)</f>
        <v>0</v>
      </c>
      <c r="E767" s="40">
        <f t="shared" si="67"/>
        <v>0</v>
      </c>
      <c r="F767" s="58">
        <f t="shared" si="65"/>
        <v>44573</v>
      </c>
      <c r="G767" s="49">
        <f>SUM(C$7:C767)</f>
        <v>-17.3</v>
      </c>
      <c r="H767" s="49">
        <f>SUM(D$7:D767)</f>
        <v>20</v>
      </c>
      <c r="I767" s="40">
        <f t="shared" si="68"/>
        <v>2.6999999999999993</v>
      </c>
      <c r="K767" s="36">
        <f t="shared" si="69"/>
        <v>2022</v>
      </c>
    </row>
    <row r="768" spans="1:11" ht="13">
      <c r="A768" s="39">
        <f>GewinnDaten!A768</f>
        <v>44576</v>
      </c>
      <c r="B768" s="37">
        <f t="shared" si="66"/>
        <v>7</v>
      </c>
      <c r="C768" s="49">
        <f>SUM(GewinnDaten!E768:G768)</f>
        <v>0</v>
      </c>
      <c r="D768" s="49">
        <f>SUM(GewinnDaten!H768:J768)</f>
        <v>0</v>
      </c>
      <c r="E768" s="40">
        <f t="shared" si="67"/>
        <v>0</v>
      </c>
      <c r="F768" s="58">
        <f t="shared" si="65"/>
        <v>44576</v>
      </c>
      <c r="G768" s="49">
        <f>SUM(C$7:C768)</f>
        <v>-17.3</v>
      </c>
      <c r="H768" s="49">
        <f>SUM(D$7:D768)</f>
        <v>20</v>
      </c>
      <c r="I768" s="40">
        <f t="shared" si="68"/>
        <v>2.6999999999999993</v>
      </c>
      <c r="K768" s="36">
        <f t="shared" si="69"/>
        <v>2022</v>
      </c>
    </row>
    <row r="769" spans="1:11" ht="13">
      <c r="A769" s="39">
        <f>GewinnDaten!A769</f>
        <v>44580</v>
      </c>
      <c r="B769" s="37">
        <f t="shared" si="66"/>
        <v>4</v>
      </c>
      <c r="C769" s="49">
        <f>SUM(GewinnDaten!E769:G769)</f>
        <v>0</v>
      </c>
      <c r="D769" s="49">
        <f>SUM(GewinnDaten!H769:J769)</f>
        <v>0</v>
      </c>
      <c r="E769" s="40">
        <f t="shared" si="67"/>
        <v>0</v>
      </c>
      <c r="F769" s="58">
        <f t="shared" si="65"/>
        <v>44580</v>
      </c>
      <c r="G769" s="49">
        <f>SUM(C$7:C769)</f>
        <v>-17.3</v>
      </c>
      <c r="H769" s="49">
        <f>SUM(D$7:D769)</f>
        <v>20</v>
      </c>
      <c r="I769" s="40">
        <f t="shared" si="68"/>
        <v>2.6999999999999993</v>
      </c>
      <c r="K769" s="36">
        <f t="shared" si="69"/>
        <v>2022</v>
      </c>
    </row>
    <row r="770" spans="1:11" ht="13">
      <c r="A770" s="39">
        <f>GewinnDaten!A770</f>
        <v>44583</v>
      </c>
      <c r="B770" s="37">
        <f t="shared" si="66"/>
        <v>7</v>
      </c>
      <c r="C770" s="49">
        <f>SUM(GewinnDaten!E770:G770)</f>
        <v>0</v>
      </c>
      <c r="D770" s="49">
        <f>SUM(GewinnDaten!H770:J770)</f>
        <v>0</v>
      </c>
      <c r="E770" s="40">
        <f t="shared" si="67"/>
        <v>0</v>
      </c>
      <c r="F770" s="58">
        <f t="shared" si="65"/>
        <v>44583</v>
      </c>
      <c r="G770" s="49">
        <f>SUM(C$7:C770)</f>
        <v>-17.3</v>
      </c>
      <c r="H770" s="49">
        <f>SUM(D$7:D770)</f>
        <v>20</v>
      </c>
      <c r="I770" s="40">
        <f t="shared" si="68"/>
        <v>2.6999999999999993</v>
      </c>
      <c r="K770" s="36">
        <f t="shared" si="69"/>
        <v>2022</v>
      </c>
    </row>
    <row r="771" spans="1:11" ht="13">
      <c r="A771" s="39">
        <f>GewinnDaten!A771</f>
        <v>44587</v>
      </c>
      <c r="B771" s="37">
        <f t="shared" si="66"/>
        <v>4</v>
      </c>
      <c r="C771" s="49">
        <f>SUM(GewinnDaten!E771:G771)</f>
        <v>0</v>
      </c>
      <c r="D771" s="49">
        <f>SUM(GewinnDaten!H771:J771)</f>
        <v>0</v>
      </c>
      <c r="E771" s="40">
        <f t="shared" si="67"/>
        <v>0</v>
      </c>
      <c r="F771" s="58">
        <f t="shared" si="65"/>
        <v>44587</v>
      </c>
      <c r="G771" s="49">
        <f>SUM(C$7:C771)</f>
        <v>-17.3</v>
      </c>
      <c r="H771" s="49">
        <f>SUM(D$7:D771)</f>
        <v>20</v>
      </c>
      <c r="I771" s="40">
        <f t="shared" si="68"/>
        <v>2.6999999999999993</v>
      </c>
      <c r="K771" s="36">
        <f t="shared" si="69"/>
        <v>2022</v>
      </c>
    </row>
    <row r="772" spans="1:11" ht="13">
      <c r="A772" s="39">
        <f>GewinnDaten!A772</f>
        <v>44590</v>
      </c>
      <c r="B772" s="37">
        <f t="shared" si="66"/>
        <v>7</v>
      </c>
      <c r="C772" s="49">
        <f>SUM(GewinnDaten!E772:G772)</f>
        <v>0</v>
      </c>
      <c r="D772" s="49">
        <f>SUM(GewinnDaten!H772:J772)</f>
        <v>0</v>
      </c>
      <c r="E772" s="40">
        <f t="shared" si="67"/>
        <v>0</v>
      </c>
      <c r="F772" s="58">
        <f t="shared" si="65"/>
        <v>44590</v>
      </c>
      <c r="G772" s="49">
        <f>SUM(C$7:C772)</f>
        <v>-17.3</v>
      </c>
      <c r="H772" s="49">
        <f>SUM(D$7:D772)</f>
        <v>20</v>
      </c>
      <c r="I772" s="40">
        <f t="shared" si="68"/>
        <v>2.6999999999999993</v>
      </c>
      <c r="K772" s="36">
        <f t="shared" si="69"/>
        <v>2022</v>
      </c>
    </row>
    <row r="773" spans="1:11" ht="13">
      <c r="A773" s="39">
        <f>GewinnDaten!A773</f>
        <v>44594</v>
      </c>
      <c r="B773" s="37">
        <f t="shared" si="66"/>
        <v>4</v>
      </c>
      <c r="C773" s="49">
        <f>SUM(GewinnDaten!E773:G773)</f>
        <v>0</v>
      </c>
      <c r="D773" s="49">
        <f>SUM(GewinnDaten!H773:J773)</f>
        <v>0</v>
      </c>
      <c r="E773" s="40">
        <f t="shared" si="67"/>
        <v>0</v>
      </c>
      <c r="F773" s="58">
        <f t="shared" si="65"/>
        <v>44594</v>
      </c>
      <c r="G773" s="49">
        <f>SUM(C$7:C773)</f>
        <v>-17.3</v>
      </c>
      <c r="H773" s="49">
        <f>SUM(D$7:D773)</f>
        <v>20</v>
      </c>
      <c r="I773" s="40">
        <f t="shared" si="68"/>
        <v>2.6999999999999993</v>
      </c>
      <c r="K773" s="36">
        <f t="shared" si="69"/>
        <v>2022</v>
      </c>
    </row>
    <row r="774" spans="1:11" ht="13">
      <c r="A774" s="39">
        <f>GewinnDaten!A774</f>
        <v>44597</v>
      </c>
      <c r="B774" s="37">
        <f t="shared" si="66"/>
        <v>7</v>
      </c>
      <c r="C774" s="49">
        <f>SUM(GewinnDaten!E774:G774)</f>
        <v>0</v>
      </c>
      <c r="D774" s="49">
        <f>SUM(GewinnDaten!H774:J774)</f>
        <v>0</v>
      </c>
      <c r="E774" s="40">
        <f t="shared" si="67"/>
        <v>0</v>
      </c>
      <c r="F774" s="58">
        <f t="shared" si="65"/>
        <v>44597</v>
      </c>
      <c r="G774" s="49">
        <f>SUM(C$7:C774)</f>
        <v>-17.3</v>
      </c>
      <c r="H774" s="49">
        <f>SUM(D$7:D774)</f>
        <v>20</v>
      </c>
      <c r="I774" s="40">
        <f t="shared" si="68"/>
        <v>2.6999999999999993</v>
      </c>
      <c r="K774" s="36">
        <f t="shared" si="69"/>
        <v>2022</v>
      </c>
    </row>
    <row r="775" spans="1:11" ht="13">
      <c r="A775" s="39">
        <f>GewinnDaten!A775</f>
        <v>44601</v>
      </c>
      <c r="B775" s="37">
        <f t="shared" si="66"/>
        <v>4</v>
      </c>
      <c r="C775" s="49">
        <f>SUM(GewinnDaten!E775:G775)</f>
        <v>0</v>
      </c>
      <c r="D775" s="49">
        <f>SUM(GewinnDaten!H775:J775)</f>
        <v>0</v>
      </c>
      <c r="E775" s="40">
        <f t="shared" si="67"/>
        <v>0</v>
      </c>
      <c r="F775" s="58">
        <f t="shared" si="65"/>
        <v>44601</v>
      </c>
      <c r="G775" s="49">
        <f>SUM(C$7:C775)</f>
        <v>-17.3</v>
      </c>
      <c r="H775" s="49">
        <f>SUM(D$7:D775)</f>
        <v>20</v>
      </c>
      <c r="I775" s="40">
        <f t="shared" si="68"/>
        <v>2.6999999999999993</v>
      </c>
      <c r="K775" s="36">
        <f t="shared" si="69"/>
        <v>2022</v>
      </c>
    </row>
    <row r="776" spans="1:11" ht="13">
      <c r="A776" s="39">
        <f>GewinnDaten!A776</f>
        <v>44604</v>
      </c>
      <c r="B776" s="37">
        <f t="shared" si="66"/>
        <v>7</v>
      </c>
      <c r="C776" s="49">
        <f>SUM(GewinnDaten!E776:G776)</f>
        <v>0</v>
      </c>
      <c r="D776" s="49">
        <f>SUM(GewinnDaten!H776:J776)</f>
        <v>0</v>
      </c>
      <c r="E776" s="40">
        <f t="shared" si="67"/>
        <v>0</v>
      </c>
      <c r="F776" s="58">
        <f t="shared" ref="F776:F839" si="70">A776</f>
        <v>44604</v>
      </c>
      <c r="G776" s="49">
        <f>SUM(C$7:C776)</f>
        <v>-17.3</v>
      </c>
      <c r="H776" s="49">
        <f>SUM(D$7:D776)</f>
        <v>20</v>
      </c>
      <c r="I776" s="40">
        <f t="shared" si="68"/>
        <v>2.6999999999999993</v>
      </c>
      <c r="K776" s="36">
        <f t="shared" si="69"/>
        <v>2022</v>
      </c>
    </row>
    <row r="777" spans="1:11" ht="13">
      <c r="A777" s="39">
        <f>GewinnDaten!A777</f>
        <v>44608</v>
      </c>
      <c r="B777" s="37">
        <f t="shared" si="66"/>
        <v>4</v>
      </c>
      <c r="C777" s="49">
        <f>SUM(GewinnDaten!E777:G777)</f>
        <v>0</v>
      </c>
      <c r="D777" s="49">
        <f>SUM(GewinnDaten!H777:J777)</f>
        <v>0</v>
      </c>
      <c r="E777" s="40">
        <f t="shared" si="67"/>
        <v>0</v>
      </c>
      <c r="F777" s="58">
        <f t="shared" si="70"/>
        <v>44608</v>
      </c>
      <c r="G777" s="49">
        <f>SUM(C$7:C777)</f>
        <v>-17.3</v>
      </c>
      <c r="H777" s="49">
        <f>SUM(D$7:D777)</f>
        <v>20</v>
      </c>
      <c r="I777" s="40">
        <f t="shared" si="68"/>
        <v>2.6999999999999993</v>
      </c>
      <c r="K777" s="36">
        <f t="shared" si="69"/>
        <v>2022</v>
      </c>
    </row>
    <row r="778" spans="1:11" ht="13">
      <c r="A778" s="39">
        <f>GewinnDaten!A778</f>
        <v>44611</v>
      </c>
      <c r="B778" s="37">
        <f t="shared" si="66"/>
        <v>7</v>
      </c>
      <c r="C778" s="49">
        <f>SUM(GewinnDaten!E778:G778)</f>
        <v>0</v>
      </c>
      <c r="D778" s="49">
        <f>SUM(GewinnDaten!H778:J778)</f>
        <v>0</v>
      </c>
      <c r="E778" s="40">
        <f t="shared" si="67"/>
        <v>0</v>
      </c>
      <c r="F778" s="58">
        <f t="shared" si="70"/>
        <v>44611</v>
      </c>
      <c r="G778" s="49">
        <f>SUM(C$7:C778)</f>
        <v>-17.3</v>
      </c>
      <c r="H778" s="49">
        <f>SUM(D$7:D778)</f>
        <v>20</v>
      </c>
      <c r="I778" s="40">
        <f t="shared" si="68"/>
        <v>2.6999999999999993</v>
      </c>
      <c r="K778" s="36">
        <f t="shared" si="69"/>
        <v>2022</v>
      </c>
    </row>
    <row r="779" spans="1:11" ht="13">
      <c r="A779" s="39">
        <f>GewinnDaten!A779</f>
        <v>44615</v>
      </c>
      <c r="B779" s="37">
        <f t="shared" si="66"/>
        <v>4</v>
      </c>
      <c r="C779" s="49">
        <f>SUM(GewinnDaten!E779:G779)</f>
        <v>0</v>
      </c>
      <c r="D779" s="49">
        <f>SUM(GewinnDaten!H779:J779)</f>
        <v>0</v>
      </c>
      <c r="E779" s="40">
        <f t="shared" si="67"/>
        <v>0</v>
      </c>
      <c r="F779" s="58">
        <f t="shared" si="70"/>
        <v>44615</v>
      </c>
      <c r="G779" s="49">
        <f>SUM(C$7:C779)</f>
        <v>-17.3</v>
      </c>
      <c r="H779" s="49">
        <f>SUM(D$7:D779)</f>
        <v>20</v>
      </c>
      <c r="I779" s="40">
        <f t="shared" si="68"/>
        <v>2.6999999999999993</v>
      </c>
      <c r="K779" s="36">
        <f t="shared" si="69"/>
        <v>2022</v>
      </c>
    </row>
    <row r="780" spans="1:11" ht="13">
      <c r="A780" s="39">
        <f>GewinnDaten!A780</f>
        <v>44618</v>
      </c>
      <c r="B780" s="37">
        <f t="shared" si="66"/>
        <v>7</v>
      </c>
      <c r="C780" s="49">
        <f>SUM(GewinnDaten!E780:G780)</f>
        <v>0</v>
      </c>
      <c r="D780" s="49">
        <f>SUM(GewinnDaten!H780:J780)</f>
        <v>0</v>
      </c>
      <c r="E780" s="40">
        <f t="shared" si="67"/>
        <v>0</v>
      </c>
      <c r="F780" s="58">
        <f t="shared" si="70"/>
        <v>44618</v>
      </c>
      <c r="G780" s="49">
        <f>SUM(C$7:C780)</f>
        <v>-17.3</v>
      </c>
      <c r="H780" s="49">
        <f>SUM(D$7:D780)</f>
        <v>20</v>
      </c>
      <c r="I780" s="40">
        <f t="shared" si="68"/>
        <v>2.6999999999999993</v>
      </c>
      <c r="K780" s="36">
        <f t="shared" si="69"/>
        <v>2022</v>
      </c>
    </row>
    <row r="781" spans="1:11" ht="13">
      <c r="A781" s="39">
        <f>GewinnDaten!A781</f>
        <v>44622</v>
      </c>
      <c r="B781" s="37">
        <f t="shared" si="66"/>
        <v>4</v>
      </c>
      <c r="C781" s="49">
        <f>SUM(GewinnDaten!E781:G781)</f>
        <v>0</v>
      </c>
      <c r="D781" s="49">
        <f>SUM(GewinnDaten!H781:J781)</f>
        <v>0</v>
      </c>
      <c r="E781" s="40">
        <f t="shared" si="67"/>
        <v>0</v>
      </c>
      <c r="F781" s="58">
        <f t="shared" si="70"/>
        <v>44622</v>
      </c>
      <c r="G781" s="49">
        <f>SUM(C$7:C781)</f>
        <v>-17.3</v>
      </c>
      <c r="H781" s="49">
        <f>SUM(D$7:D781)</f>
        <v>20</v>
      </c>
      <c r="I781" s="40">
        <f t="shared" si="68"/>
        <v>2.6999999999999993</v>
      </c>
      <c r="K781" s="36">
        <f t="shared" si="69"/>
        <v>2022</v>
      </c>
    </row>
    <row r="782" spans="1:11" ht="13">
      <c r="A782" s="39">
        <f>GewinnDaten!A782</f>
        <v>44625</v>
      </c>
      <c r="B782" s="37">
        <f t="shared" si="66"/>
        <v>7</v>
      </c>
      <c r="C782" s="49">
        <f>SUM(GewinnDaten!E782:G782)</f>
        <v>0</v>
      </c>
      <c r="D782" s="49">
        <f>SUM(GewinnDaten!H782:J782)</f>
        <v>0</v>
      </c>
      <c r="E782" s="40">
        <f t="shared" si="67"/>
        <v>0</v>
      </c>
      <c r="F782" s="58">
        <f t="shared" si="70"/>
        <v>44625</v>
      </c>
      <c r="G782" s="49">
        <f>SUM(C$7:C782)</f>
        <v>-17.3</v>
      </c>
      <c r="H782" s="49">
        <f>SUM(D$7:D782)</f>
        <v>20</v>
      </c>
      <c r="I782" s="40">
        <f t="shared" si="68"/>
        <v>2.6999999999999993</v>
      </c>
      <c r="K782" s="36">
        <f t="shared" si="69"/>
        <v>2022</v>
      </c>
    </row>
    <row r="783" spans="1:11" ht="13">
      <c r="A783" s="39">
        <f>GewinnDaten!A783</f>
        <v>44629</v>
      </c>
      <c r="B783" s="37">
        <f t="shared" si="66"/>
        <v>4</v>
      </c>
      <c r="C783" s="49">
        <f>SUM(GewinnDaten!E783:G783)</f>
        <v>0</v>
      </c>
      <c r="D783" s="49">
        <f>SUM(GewinnDaten!H783:J783)</f>
        <v>0</v>
      </c>
      <c r="E783" s="40">
        <f t="shared" si="67"/>
        <v>0</v>
      </c>
      <c r="F783" s="58">
        <f t="shared" si="70"/>
        <v>44629</v>
      </c>
      <c r="G783" s="49">
        <f>SUM(C$7:C783)</f>
        <v>-17.3</v>
      </c>
      <c r="H783" s="49">
        <f>SUM(D$7:D783)</f>
        <v>20</v>
      </c>
      <c r="I783" s="40">
        <f t="shared" si="68"/>
        <v>2.6999999999999993</v>
      </c>
      <c r="K783" s="36">
        <f t="shared" si="69"/>
        <v>2022</v>
      </c>
    </row>
    <row r="784" spans="1:11" ht="13">
      <c r="A784" s="39">
        <f>GewinnDaten!A784</f>
        <v>44632</v>
      </c>
      <c r="B784" s="37">
        <f t="shared" si="66"/>
        <v>7</v>
      </c>
      <c r="C784" s="49">
        <f>SUM(GewinnDaten!E784:G784)</f>
        <v>0</v>
      </c>
      <c r="D784" s="49">
        <f>SUM(GewinnDaten!H784:J784)</f>
        <v>0</v>
      </c>
      <c r="E784" s="40">
        <f t="shared" si="67"/>
        <v>0</v>
      </c>
      <c r="F784" s="58">
        <f t="shared" si="70"/>
        <v>44632</v>
      </c>
      <c r="G784" s="49">
        <f>SUM(C$7:C784)</f>
        <v>-17.3</v>
      </c>
      <c r="H784" s="49">
        <f>SUM(D$7:D784)</f>
        <v>20</v>
      </c>
      <c r="I784" s="40">
        <f t="shared" si="68"/>
        <v>2.6999999999999993</v>
      </c>
      <c r="K784" s="36">
        <f t="shared" si="69"/>
        <v>2022</v>
      </c>
    </row>
    <row r="785" spans="1:11" ht="13">
      <c r="A785" s="39">
        <f>GewinnDaten!A785</f>
        <v>44636</v>
      </c>
      <c r="B785" s="37">
        <f t="shared" si="66"/>
        <v>4</v>
      </c>
      <c r="C785" s="49">
        <f>SUM(GewinnDaten!E785:G785)</f>
        <v>0</v>
      </c>
      <c r="D785" s="49">
        <f>SUM(GewinnDaten!H785:J785)</f>
        <v>0</v>
      </c>
      <c r="E785" s="40">
        <f t="shared" si="67"/>
        <v>0</v>
      </c>
      <c r="F785" s="58">
        <f t="shared" si="70"/>
        <v>44636</v>
      </c>
      <c r="G785" s="49">
        <f>SUM(C$7:C785)</f>
        <v>-17.3</v>
      </c>
      <c r="H785" s="49">
        <f>SUM(D$7:D785)</f>
        <v>20</v>
      </c>
      <c r="I785" s="40">
        <f t="shared" si="68"/>
        <v>2.6999999999999993</v>
      </c>
      <c r="K785" s="36">
        <f t="shared" si="69"/>
        <v>2022</v>
      </c>
    </row>
    <row r="786" spans="1:11" ht="13">
      <c r="A786" s="39">
        <f>GewinnDaten!A786</f>
        <v>44639</v>
      </c>
      <c r="B786" s="37">
        <f t="shared" si="66"/>
        <v>7</v>
      </c>
      <c r="C786" s="49">
        <f>SUM(GewinnDaten!E786:G786)</f>
        <v>0</v>
      </c>
      <c r="D786" s="49">
        <f>SUM(GewinnDaten!H786:J786)</f>
        <v>0</v>
      </c>
      <c r="E786" s="40">
        <f t="shared" si="67"/>
        <v>0</v>
      </c>
      <c r="F786" s="58">
        <f t="shared" si="70"/>
        <v>44639</v>
      </c>
      <c r="G786" s="49">
        <f>SUM(C$7:C786)</f>
        <v>-17.3</v>
      </c>
      <c r="H786" s="49">
        <f>SUM(D$7:D786)</f>
        <v>20</v>
      </c>
      <c r="I786" s="40">
        <f t="shared" si="68"/>
        <v>2.6999999999999993</v>
      </c>
      <c r="K786" s="36">
        <f t="shared" si="69"/>
        <v>2022</v>
      </c>
    </row>
    <row r="787" spans="1:11" ht="13">
      <c r="A787" s="39">
        <f>GewinnDaten!A787</f>
        <v>44643</v>
      </c>
      <c r="B787" s="37">
        <f t="shared" si="66"/>
        <v>4</v>
      </c>
      <c r="C787" s="49">
        <f>SUM(GewinnDaten!E787:G787)</f>
        <v>0</v>
      </c>
      <c r="D787" s="49">
        <f>SUM(GewinnDaten!H787:J787)</f>
        <v>0</v>
      </c>
      <c r="E787" s="40">
        <f t="shared" si="67"/>
        <v>0</v>
      </c>
      <c r="F787" s="58">
        <f t="shared" si="70"/>
        <v>44643</v>
      </c>
      <c r="G787" s="49">
        <f>SUM(C$7:C787)</f>
        <v>-17.3</v>
      </c>
      <c r="H787" s="49">
        <f>SUM(D$7:D787)</f>
        <v>20</v>
      </c>
      <c r="I787" s="40">
        <f t="shared" si="68"/>
        <v>2.6999999999999993</v>
      </c>
      <c r="K787" s="36">
        <f t="shared" si="69"/>
        <v>2022</v>
      </c>
    </row>
    <row r="788" spans="1:11" ht="13">
      <c r="A788" s="39">
        <f>GewinnDaten!A788</f>
        <v>44646</v>
      </c>
      <c r="B788" s="37">
        <f t="shared" si="66"/>
        <v>7</v>
      </c>
      <c r="C788" s="49">
        <f>SUM(GewinnDaten!E788:G788)</f>
        <v>0</v>
      </c>
      <c r="D788" s="49">
        <f>SUM(GewinnDaten!H788:J788)</f>
        <v>0</v>
      </c>
      <c r="E788" s="40">
        <f t="shared" si="67"/>
        <v>0</v>
      </c>
      <c r="F788" s="58">
        <f t="shared" si="70"/>
        <v>44646</v>
      </c>
      <c r="G788" s="49">
        <f>SUM(C$7:C788)</f>
        <v>-17.3</v>
      </c>
      <c r="H788" s="49">
        <f>SUM(D$7:D788)</f>
        <v>20</v>
      </c>
      <c r="I788" s="40">
        <f t="shared" si="68"/>
        <v>2.6999999999999993</v>
      </c>
      <c r="K788" s="36">
        <f t="shared" si="69"/>
        <v>2022</v>
      </c>
    </row>
    <row r="789" spans="1:11" ht="13">
      <c r="A789" s="39">
        <f>GewinnDaten!A789</f>
        <v>44650</v>
      </c>
      <c r="B789" s="37">
        <f t="shared" si="66"/>
        <v>4</v>
      </c>
      <c r="C789" s="49">
        <f>SUM(GewinnDaten!E789:G789)</f>
        <v>0</v>
      </c>
      <c r="D789" s="49">
        <f>SUM(GewinnDaten!H789:J789)</f>
        <v>0</v>
      </c>
      <c r="E789" s="40">
        <f t="shared" si="67"/>
        <v>0</v>
      </c>
      <c r="F789" s="58">
        <f t="shared" si="70"/>
        <v>44650</v>
      </c>
      <c r="G789" s="49">
        <f>SUM(C$7:C789)</f>
        <v>-17.3</v>
      </c>
      <c r="H789" s="49">
        <f>SUM(D$7:D789)</f>
        <v>20</v>
      </c>
      <c r="I789" s="40">
        <f t="shared" si="68"/>
        <v>2.6999999999999993</v>
      </c>
      <c r="K789" s="36">
        <f t="shared" si="69"/>
        <v>2022</v>
      </c>
    </row>
    <row r="790" spans="1:11" ht="13">
      <c r="A790" s="39">
        <f>GewinnDaten!A790</f>
        <v>44653</v>
      </c>
      <c r="B790" s="37">
        <f t="shared" si="66"/>
        <v>7</v>
      </c>
      <c r="C790" s="49">
        <f>SUM(GewinnDaten!E790:G790)</f>
        <v>0</v>
      </c>
      <c r="D790" s="49">
        <f>SUM(GewinnDaten!H790:J790)</f>
        <v>0</v>
      </c>
      <c r="E790" s="40">
        <f t="shared" si="67"/>
        <v>0</v>
      </c>
      <c r="F790" s="58">
        <f t="shared" si="70"/>
        <v>44653</v>
      </c>
      <c r="G790" s="49">
        <f>SUM(C$7:C790)</f>
        <v>-17.3</v>
      </c>
      <c r="H790" s="49">
        <f>SUM(D$7:D790)</f>
        <v>20</v>
      </c>
      <c r="I790" s="40">
        <f t="shared" si="68"/>
        <v>2.6999999999999993</v>
      </c>
      <c r="K790" s="36">
        <f t="shared" si="69"/>
        <v>2022</v>
      </c>
    </row>
    <row r="791" spans="1:11" ht="13">
      <c r="A791" s="39">
        <f>GewinnDaten!A791</f>
        <v>44657</v>
      </c>
      <c r="B791" s="37">
        <f t="shared" si="66"/>
        <v>4</v>
      </c>
      <c r="C791" s="49">
        <f>SUM(GewinnDaten!E791:G791)</f>
        <v>0</v>
      </c>
      <c r="D791" s="49">
        <f>SUM(GewinnDaten!H791:J791)</f>
        <v>0</v>
      </c>
      <c r="E791" s="40">
        <f t="shared" si="67"/>
        <v>0</v>
      </c>
      <c r="F791" s="58">
        <f t="shared" si="70"/>
        <v>44657</v>
      </c>
      <c r="G791" s="49">
        <f>SUM(C$7:C791)</f>
        <v>-17.3</v>
      </c>
      <c r="H791" s="49">
        <f>SUM(D$7:D791)</f>
        <v>20</v>
      </c>
      <c r="I791" s="40">
        <f t="shared" si="68"/>
        <v>2.6999999999999993</v>
      </c>
      <c r="K791" s="36">
        <f t="shared" si="69"/>
        <v>2022</v>
      </c>
    </row>
    <row r="792" spans="1:11" ht="13">
      <c r="A792" s="39">
        <f>GewinnDaten!A792</f>
        <v>44660</v>
      </c>
      <c r="B792" s="37">
        <f t="shared" si="66"/>
        <v>7</v>
      </c>
      <c r="C792" s="49">
        <f>SUM(GewinnDaten!E792:G792)</f>
        <v>0</v>
      </c>
      <c r="D792" s="49">
        <f>SUM(GewinnDaten!H792:J792)</f>
        <v>0</v>
      </c>
      <c r="E792" s="40">
        <f t="shared" si="67"/>
        <v>0</v>
      </c>
      <c r="F792" s="58">
        <f t="shared" si="70"/>
        <v>44660</v>
      </c>
      <c r="G792" s="49">
        <f>SUM(C$7:C792)</f>
        <v>-17.3</v>
      </c>
      <c r="H792" s="49">
        <f>SUM(D$7:D792)</f>
        <v>20</v>
      </c>
      <c r="I792" s="40">
        <f t="shared" si="68"/>
        <v>2.6999999999999993</v>
      </c>
      <c r="K792" s="36">
        <f t="shared" si="69"/>
        <v>2022</v>
      </c>
    </row>
    <row r="793" spans="1:11" ht="13">
      <c r="A793" s="39">
        <f>GewinnDaten!A793</f>
        <v>44664</v>
      </c>
      <c r="B793" s="37">
        <f t="shared" si="66"/>
        <v>4</v>
      </c>
      <c r="C793" s="49">
        <f>SUM(GewinnDaten!E793:G793)</f>
        <v>0</v>
      </c>
      <c r="D793" s="49">
        <f>SUM(GewinnDaten!H793:J793)</f>
        <v>0</v>
      </c>
      <c r="E793" s="40">
        <f t="shared" si="67"/>
        <v>0</v>
      </c>
      <c r="F793" s="58">
        <f t="shared" si="70"/>
        <v>44664</v>
      </c>
      <c r="G793" s="49">
        <f>SUM(C$7:C793)</f>
        <v>-17.3</v>
      </c>
      <c r="H793" s="49">
        <f>SUM(D$7:D793)</f>
        <v>20</v>
      </c>
      <c r="I793" s="40">
        <f t="shared" si="68"/>
        <v>2.6999999999999993</v>
      </c>
      <c r="K793" s="36">
        <f t="shared" si="69"/>
        <v>2022</v>
      </c>
    </row>
    <row r="794" spans="1:11" ht="13">
      <c r="A794" s="39">
        <f>GewinnDaten!A794</f>
        <v>44667</v>
      </c>
      <c r="B794" s="37">
        <f t="shared" si="66"/>
        <v>7</v>
      </c>
      <c r="C794" s="49">
        <f>SUM(GewinnDaten!E794:G794)</f>
        <v>0</v>
      </c>
      <c r="D794" s="49">
        <f>SUM(GewinnDaten!H794:J794)</f>
        <v>0</v>
      </c>
      <c r="E794" s="40">
        <f t="shared" si="67"/>
        <v>0</v>
      </c>
      <c r="F794" s="58">
        <f t="shared" si="70"/>
        <v>44667</v>
      </c>
      <c r="G794" s="49">
        <f>SUM(C$7:C794)</f>
        <v>-17.3</v>
      </c>
      <c r="H794" s="49">
        <f>SUM(D$7:D794)</f>
        <v>20</v>
      </c>
      <c r="I794" s="40">
        <f t="shared" si="68"/>
        <v>2.6999999999999993</v>
      </c>
      <c r="K794" s="36">
        <f t="shared" si="69"/>
        <v>2022</v>
      </c>
    </row>
    <row r="795" spans="1:11" ht="13">
      <c r="A795" s="39">
        <f>GewinnDaten!A795</f>
        <v>44671</v>
      </c>
      <c r="B795" s="37">
        <f t="shared" si="66"/>
        <v>4</v>
      </c>
      <c r="C795" s="49">
        <f>SUM(GewinnDaten!E795:G795)</f>
        <v>0</v>
      </c>
      <c r="D795" s="49">
        <f>SUM(GewinnDaten!H795:J795)</f>
        <v>0</v>
      </c>
      <c r="E795" s="40">
        <f t="shared" si="67"/>
        <v>0</v>
      </c>
      <c r="F795" s="58">
        <f t="shared" si="70"/>
        <v>44671</v>
      </c>
      <c r="G795" s="49">
        <f>SUM(C$7:C795)</f>
        <v>-17.3</v>
      </c>
      <c r="H795" s="49">
        <f>SUM(D$7:D795)</f>
        <v>20</v>
      </c>
      <c r="I795" s="40">
        <f t="shared" si="68"/>
        <v>2.6999999999999993</v>
      </c>
      <c r="K795" s="36">
        <f t="shared" si="69"/>
        <v>2022</v>
      </c>
    </row>
    <row r="796" spans="1:11" ht="13">
      <c r="A796" s="39">
        <f>GewinnDaten!A796</f>
        <v>44674</v>
      </c>
      <c r="B796" s="37">
        <f t="shared" si="66"/>
        <v>7</v>
      </c>
      <c r="C796" s="49">
        <f>SUM(GewinnDaten!E796:G796)</f>
        <v>0</v>
      </c>
      <c r="D796" s="49">
        <f>SUM(GewinnDaten!H796:J796)</f>
        <v>0</v>
      </c>
      <c r="E796" s="40">
        <f t="shared" si="67"/>
        <v>0</v>
      </c>
      <c r="F796" s="58">
        <f t="shared" si="70"/>
        <v>44674</v>
      </c>
      <c r="G796" s="49">
        <f>SUM(C$7:C796)</f>
        <v>-17.3</v>
      </c>
      <c r="H796" s="49">
        <f>SUM(D$7:D796)</f>
        <v>20</v>
      </c>
      <c r="I796" s="40">
        <f t="shared" si="68"/>
        <v>2.6999999999999993</v>
      </c>
      <c r="K796" s="36">
        <f t="shared" si="69"/>
        <v>2022</v>
      </c>
    </row>
    <row r="797" spans="1:11" ht="13">
      <c r="A797" s="39">
        <f>GewinnDaten!A797</f>
        <v>44678</v>
      </c>
      <c r="B797" s="37">
        <f t="shared" si="66"/>
        <v>4</v>
      </c>
      <c r="C797" s="49">
        <f>SUM(GewinnDaten!E797:G797)</f>
        <v>0</v>
      </c>
      <c r="D797" s="49">
        <f>SUM(GewinnDaten!H797:J797)</f>
        <v>0</v>
      </c>
      <c r="E797" s="40">
        <f t="shared" si="67"/>
        <v>0</v>
      </c>
      <c r="F797" s="58">
        <f t="shared" si="70"/>
        <v>44678</v>
      </c>
      <c r="G797" s="49">
        <f>SUM(C$7:C797)</f>
        <v>-17.3</v>
      </c>
      <c r="H797" s="49">
        <f>SUM(D$7:D797)</f>
        <v>20</v>
      </c>
      <c r="I797" s="40">
        <f t="shared" si="68"/>
        <v>2.6999999999999993</v>
      </c>
      <c r="K797" s="36">
        <f t="shared" si="69"/>
        <v>2022</v>
      </c>
    </row>
    <row r="798" spans="1:11" ht="13">
      <c r="A798" s="39">
        <f>GewinnDaten!A798</f>
        <v>44681</v>
      </c>
      <c r="B798" s="37">
        <f t="shared" si="66"/>
        <v>7</v>
      </c>
      <c r="C798" s="49">
        <f>SUM(GewinnDaten!E798:G798)</f>
        <v>0</v>
      </c>
      <c r="D798" s="49">
        <f>SUM(GewinnDaten!H798:J798)</f>
        <v>0</v>
      </c>
      <c r="E798" s="40">
        <f t="shared" si="67"/>
        <v>0</v>
      </c>
      <c r="F798" s="58">
        <f t="shared" si="70"/>
        <v>44681</v>
      </c>
      <c r="G798" s="49">
        <f>SUM(C$7:C798)</f>
        <v>-17.3</v>
      </c>
      <c r="H798" s="49">
        <f>SUM(D$7:D798)</f>
        <v>20</v>
      </c>
      <c r="I798" s="40">
        <f t="shared" si="68"/>
        <v>2.6999999999999993</v>
      </c>
      <c r="K798" s="36">
        <f t="shared" si="69"/>
        <v>2022</v>
      </c>
    </row>
    <row r="799" spans="1:11" ht="13">
      <c r="A799" s="39">
        <f>GewinnDaten!A799</f>
        <v>44685</v>
      </c>
      <c r="B799" s="37">
        <f t="shared" si="66"/>
        <v>4</v>
      </c>
      <c r="C799" s="49">
        <f>SUM(GewinnDaten!E799:G799)</f>
        <v>0</v>
      </c>
      <c r="D799" s="49">
        <f>SUM(GewinnDaten!H799:J799)</f>
        <v>0</v>
      </c>
      <c r="E799" s="40">
        <f t="shared" si="67"/>
        <v>0</v>
      </c>
      <c r="F799" s="58">
        <f t="shared" si="70"/>
        <v>44685</v>
      </c>
      <c r="G799" s="49">
        <f>SUM(C$7:C799)</f>
        <v>-17.3</v>
      </c>
      <c r="H799" s="49">
        <f>SUM(D$7:D799)</f>
        <v>20</v>
      </c>
      <c r="I799" s="40">
        <f t="shared" si="68"/>
        <v>2.6999999999999993</v>
      </c>
      <c r="K799" s="36">
        <f t="shared" si="69"/>
        <v>2022</v>
      </c>
    </row>
    <row r="800" spans="1:11" ht="13">
      <c r="A800" s="39">
        <f>GewinnDaten!A800</f>
        <v>44688</v>
      </c>
      <c r="B800" s="37">
        <f t="shared" si="66"/>
        <v>7</v>
      </c>
      <c r="C800" s="49">
        <f>SUM(GewinnDaten!E800:G800)</f>
        <v>0</v>
      </c>
      <c r="D800" s="49">
        <f>SUM(GewinnDaten!H800:J800)</f>
        <v>0</v>
      </c>
      <c r="E800" s="40">
        <f t="shared" si="67"/>
        <v>0</v>
      </c>
      <c r="F800" s="58">
        <f t="shared" si="70"/>
        <v>44688</v>
      </c>
      <c r="G800" s="49">
        <f>SUM(C$7:C800)</f>
        <v>-17.3</v>
      </c>
      <c r="H800" s="49">
        <f>SUM(D$7:D800)</f>
        <v>20</v>
      </c>
      <c r="I800" s="40">
        <f t="shared" si="68"/>
        <v>2.6999999999999993</v>
      </c>
      <c r="K800" s="36">
        <f t="shared" si="69"/>
        <v>2022</v>
      </c>
    </row>
    <row r="801" spans="1:11" ht="13">
      <c r="A801" s="39">
        <f>GewinnDaten!A801</f>
        <v>44692</v>
      </c>
      <c r="B801" s="37">
        <f t="shared" si="66"/>
        <v>4</v>
      </c>
      <c r="C801" s="49">
        <f>SUM(GewinnDaten!E801:G801)</f>
        <v>0</v>
      </c>
      <c r="D801" s="49">
        <f>SUM(GewinnDaten!H801:J801)</f>
        <v>0</v>
      </c>
      <c r="E801" s="40">
        <f t="shared" si="67"/>
        <v>0</v>
      </c>
      <c r="F801" s="58">
        <f t="shared" si="70"/>
        <v>44692</v>
      </c>
      <c r="G801" s="49">
        <f>SUM(C$7:C801)</f>
        <v>-17.3</v>
      </c>
      <c r="H801" s="49">
        <f>SUM(D$7:D801)</f>
        <v>20</v>
      </c>
      <c r="I801" s="40">
        <f t="shared" si="68"/>
        <v>2.6999999999999993</v>
      </c>
      <c r="K801" s="36">
        <f t="shared" si="69"/>
        <v>2022</v>
      </c>
    </row>
    <row r="802" spans="1:11" ht="13">
      <c r="A802" s="39">
        <f>GewinnDaten!A802</f>
        <v>44695</v>
      </c>
      <c r="B802" s="37">
        <f t="shared" ref="B802:B865" si="71">WEEKDAY(A802)</f>
        <v>7</v>
      </c>
      <c r="C802" s="49">
        <f>SUM(GewinnDaten!E802:G802)</f>
        <v>0</v>
      </c>
      <c r="D802" s="49">
        <f>SUM(GewinnDaten!H802:J802)</f>
        <v>0</v>
      </c>
      <c r="E802" s="40">
        <f t="shared" ref="E802:E865" si="72">SUM(C802:D802)</f>
        <v>0</v>
      </c>
      <c r="F802" s="58">
        <f t="shared" si="70"/>
        <v>44695</v>
      </c>
      <c r="G802" s="49">
        <f>SUM(C$7:C802)</f>
        <v>-17.3</v>
      </c>
      <c r="H802" s="49">
        <f>SUM(D$7:D802)</f>
        <v>20</v>
      </c>
      <c r="I802" s="40">
        <f t="shared" ref="I802:I865" si="73">SUM(G802:H802)</f>
        <v>2.6999999999999993</v>
      </c>
      <c r="K802" s="36">
        <f t="shared" ref="K802:K865" si="74">YEAR(A802)</f>
        <v>2022</v>
      </c>
    </row>
    <row r="803" spans="1:11" ht="13">
      <c r="A803" s="39">
        <f>GewinnDaten!A803</f>
        <v>44699</v>
      </c>
      <c r="B803" s="37">
        <f t="shared" si="71"/>
        <v>4</v>
      </c>
      <c r="C803" s="49">
        <f>SUM(GewinnDaten!E803:G803)</f>
        <v>0</v>
      </c>
      <c r="D803" s="49">
        <f>SUM(GewinnDaten!H803:J803)</f>
        <v>0</v>
      </c>
      <c r="E803" s="40">
        <f t="shared" si="72"/>
        <v>0</v>
      </c>
      <c r="F803" s="58">
        <f t="shared" si="70"/>
        <v>44699</v>
      </c>
      <c r="G803" s="49">
        <f>SUM(C$7:C803)</f>
        <v>-17.3</v>
      </c>
      <c r="H803" s="49">
        <f>SUM(D$7:D803)</f>
        <v>20</v>
      </c>
      <c r="I803" s="40">
        <f t="shared" si="73"/>
        <v>2.6999999999999993</v>
      </c>
      <c r="K803" s="36">
        <f t="shared" si="74"/>
        <v>2022</v>
      </c>
    </row>
    <row r="804" spans="1:11" ht="13">
      <c r="A804" s="39">
        <f>GewinnDaten!A804</f>
        <v>44702</v>
      </c>
      <c r="B804" s="37">
        <f t="shared" si="71"/>
        <v>7</v>
      </c>
      <c r="C804" s="49">
        <f>SUM(GewinnDaten!E804:G804)</f>
        <v>0</v>
      </c>
      <c r="D804" s="49">
        <f>SUM(GewinnDaten!H804:J804)</f>
        <v>0</v>
      </c>
      <c r="E804" s="40">
        <f t="shared" si="72"/>
        <v>0</v>
      </c>
      <c r="F804" s="58">
        <f t="shared" si="70"/>
        <v>44702</v>
      </c>
      <c r="G804" s="49">
        <f>SUM(C$7:C804)</f>
        <v>-17.3</v>
      </c>
      <c r="H804" s="49">
        <f>SUM(D$7:D804)</f>
        <v>20</v>
      </c>
      <c r="I804" s="40">
        <f t="shared" si="73"/>
        <v>2.6999999999999993</v>
      </c>
      <c r="K804" s="36">
        <f t="shared" si="74"/>
        <v>2022</v>
      </c>
    </row>
    <row r="805" spans="1:11" ht="13">
      <c r="A805" s="39">
        <f>GewinnDaten!A805</f>
        <v>44706</v>
      </c>
      <c r="B805" s="37">
        <f t="shared" si="71"/>
        <v>4</v>
      </c>
      <c r="C805" s="49">
        <f>SUM(GewinnDaten!E805:G805)</f>
        <v>0</v>
      </c>
      <c r="D805" s="49">
        <f>SUM(GewinnDaten!H805:J805)</f>
        <v>0</v>
      </c>
      <c r="E805" s="40">
        <f t="shared" si="72"/>
        <v>0</v>
      </c>
      <c r="F805" s="58">
        <f t="shared" si="70"/>
        <v>44706</v>
      </c>
      <c r="G805" s="49">
        <f>SUM(C$7:C805)</f>
        <v>-17.3</v>
      </c>
      <c r="H805" s="49">
        <f>SUM(D$7:D805)</f>
        <v>20</v>
      </c>
      <c r="I805" s="40">
        <f t="shared" si="73"/>
        <v>2.6999999999999993</v>
      </c>
      <c r="K805" s="36">
        <f t="shared" si="74"/>
        <v>2022</v>
      </c>
    </row>
    <row r="806" spans="1:11" ht="13">
      <c r="A806" s="39">
        <f>GewinnDaten!A806</f>
        <v>44709</v>
      </c>
      <c r="B806" s="37">
        <f t="shared" si="71"/>
        <v>7</v>
      </c>
      <c r="C806" s="49">
        <f>SUM(GewinnDaten!E806:G806)</f>
        <v>0</v>
      </c>
      <c r="D806" s="49">
        <f>SUM(GewinnDaten!H806:J806)</f>
        <v>0</v>
      </c>
      <c r="E806" s="40">
        <f t="shared" si="72"/>
        <v>0</v>
      </c>
      <c r="F806" s="58">
        <f t="shared" si="70"/>
        <v>44709</v>
      </c>
      <c r="G806" s="49">
        <f>SUM(C$7:C806)</f>
        <v>-17.3</v>
      </c>
      <c r="H806" s="49">
        <f>SUM(D$7:D806)</f>
        <v>20</v>
      </c>
      <c r="I806" s="40">
        <f t="shared" si="73"/>
        <v>2.6999999999999993</v>
      </c>
      <c r="K806" s="36">
        <f t="shared" si="74"/>
        <v>2022</v>
      </c>
    </row>
    <row r="807" spans="1:11" ht="13">
      <c r="A807" s="39">
        <f>GewinnDaten!A807</f>
        <v>44713</v>
      </c>
      <c r="B807" s="37">
        <f t="shared" si="71"/>
        <v>4</v>
      </c>
      <c r="C807" s="49">
        <f>SUM(GewinnDaten!E807:G807)</f>
        <v>0</v>
      </c>
      <c r="D807" s="49">
        <f>SUM(GewinnDaten!H807:J807)</f>
        <v>0</v>
      </c>
      <c r="E807" s="40">
        <f t="shared" si="72"/>
        <v>0</v>
      </c>
      <c r="F807" s="58">
        <f t="shared" si="70"/>
        <v>44713</v>
      </c>
      <c r="G807" s="49">
        <f>SUM(C$7:C807)</f>
        <v>-17.3</v>
      </c>
      <c r="H807" s="49">
        <f>SUM(D$7:D807)</f>
        <v>20</v>
      </c>
      <c r="I807" s="40">
        <f t="shared" si="73"/>
        <v>2.6999999999999993</v>
      </c>
      <c r="K807" s="36">
        <f t="shared" si="74"/>
        <v>2022</v>
      </c>
    </row>
    <row r="808" spans="1:11" ht="13">
      <c r="A808" s="39">
        <f>GewinnDaten!A808</f>
        <v>44716</v>
      </c>
      <c r="B808" s="37">
        <f t="shared" si="71"/>
        <v>7</v>
      </c>
      <c r="C808" s="49">
        <f>SUM(GewinnDaten!E808:G808)</f>
        <v>0</v>
      </c>
      <c r="D808" s="49">
        <f>SUM(GewinnDaten!H808:J808)</f>
        <v>0</v>
      </c>
      <c r="E808" s="40">
        <f t="shared" si="72"/>
        <v>0</v>
      </c>
      <c r="F808" s="58">
        <f t="shared" si="70"/>
        <v>44716</v>
      </c>
      <c r="G808" s="49">
        <f>SUM(C$7:C808)</f>
        <v>-17.3</v>
      </c>
      <c r="H808" s="49">
        <f>SUM(D$7:D808)</f>
        <v>20</v>
      </c>
      <c r="I808" s="40">
        <f t="shared" si="73"/>
        <v>2.6999999999999993</v>
      </c>
      <c r="K808" s="36">
        <f t="shared" si="74"/>
        <v>2022</v>
      </c>
    </row>
    <row r="809" spans="1:11" ht="13">
      <c r="A809" s="39">
        <f>GewinnDaten!A809</f>
        <v>44720</v>
      </c>
      <c r="B809" s="37">
        <f t="shared" si="71"/>
        <v>4</v>
      </c>
      <c r="C809" s="49">
        <f>SUM(GewinnDaten!E809:G809)</f>
        <v>0</v>
      </c>
      <c r="D809" s="49">
        <f>SUM(GewinnDaten!H809:J809)</f>
        <v>0</v>
      </c>
      <c r="E809" s="40">
        <f t="shared" si="72"/>
        <v>0</v>
      </c>
      <c r="F809" s="58">
        <f t="shared" si="70"/>
        <v>44720</v>
      </c>
      <c r="G809" s="49">
        <f>SUM(C$7:C809)</f>
        <v>-17.3</v>
      </c>
      <c r="H809" s="49">
        <f>SUM(D$7:D809)</f>
        <v>20</v>
      </c>
      <c r="I809" s="40">
        <f t="shared" si="73"/>
        <v>2.6999999999999993</v>
      </c>
      <c r="K809" s="36">
        <f t="shared" si="74"/>
        <v>2022</v>
      </c>
    </row>
    <row r="810" spans="1:11" ht="13">
      <c r="A810" s="39">
        <f>GewinnDaten!A810</f>
        <v>44723</v>
      </c>
      <c r="B810" s="37">
        <f t="shared" si="71"/>
        <v>7</v>
      </c>
      <c r="C810" s="49">
        <f>SUM(GewinnDaten!E810:G810)</f>
        <v>0</v>
      </c>
      <c r="D810" s="49">
        <f>SUM(GewinnDaten!H810:J810)</f>
        <v>0</v>
      </c>
      <c r="E810" s="40">
        <f t="shared" si="72"/>
        <v>0</v>
      </c>
      <c r="F810" s="58">
        <f t="shared" si="70"/>
        <v>44723</v>
      </c>
      <c r="G810" s="49">
        <f>SUM(C$7:C810)</f>
        <v>-17.3</v>
      </c>
      <c r="H810" s="49">
        <f>SUM(D$7:D810)</f>
        <v>20</v>
      </c>
      <c r="I810" s="40">
        <f t="shared" si="73"/>
        <v>2.6999999999999993</v>
      </c>
      <c r="K810" s="36">
        <f t="shared" si="74"/>
        <v>2022</v>
      </c>
    </row>
    <row r="811" spans="1:11" ht="13">
      <c r="A811" s="39">
        <f>GewinnDaten!A811</f>
        <v>44727</v>
      </c>
      <c r="B811" s="37">
        <f t="shared" si="71"/>
        <v>4</v>
      </c>
      <c r="C811" s="49">
        <f>SUM(GewinnDaten!E811:G811)</f>
        <v>0</v>
      </c>
      <c r="D811" s="49">
        <f>SUM(GewinnDaten!H811:J811)</f>
        <v>0</v>
      </c>
      <c r="E811" s="40">
        <f t="shared" si="72"/>
        <v>0</v>
      </c>
      <c r="F811" s="58">
        <f t="shared" si="70"/>
        <v>44727</v>
      </c>
      <c r="G811" s="49">
        <f>SUM(C$7:C811)</f>
        <v>-17.3</v>
      </c>
      <c r="H811" s="49">
        <f>SUM(D$7:D811)</f>
        <v>20</v>
      </c>
      <c r="I811" s="40">
        <f t="shared" si="73"/>
        <v>2.6999999999999993</v>
      </c>
      <c r="K811" s="36">
        <f t="shared" si="74"/>
        <v>2022</v>
      </c>
    </row>
    <row r="812" spans="1:11" ht="13">
      <c r="A812" s="39">
        <f>GewinnDaten!A812</f>
        <v>44730</v>
      </c>
      <c r="B812" s="37">
        <f t="shared" si="71"/>
        <v>7</v>
      </c>
      <c r="C812" s="49">
        <f>SUM(GewinnDaten!E812:G812)</f>
        <v>0</v>
      </c>
      <c r="D812" s="49">
        <f>SUM(GewinnDaten!H812:J812)</f>
        <v>0</v>
      </c>
      <c r="E812" s="40">
        <f t="shared" si="72"/>
        <v>0</v>
      </c>
      <c r="F812" s="58">
        <f t="shared" si="70"/>
        <v>44730</v>
      </c>
      <c r="G812" s="49">
        <f>SUM(C$7:C812)</f>
        <v>-17.3</v>
      </c>
      <c r="H812" s="49">
        <f>SUM(D$7:D812)</f>
        <v>20</v>
      </c>
      <c r="I812" s="40">
        <f t="shared" si="73"/>
        <v>2.6999999999999993</v>
      </c>
      <c r="K812" s="36">
        <f t="shared" si="74"/>
        <v>2022</v>
      </c>
    </row>
    <row r="813" spans="1:11" ht="13">
      <c r="A813" s="39">
        <f>GewinnDaten!A813</f>
        <v>44734</v>
      </c>
      <c r="B813" s="37">
        <f t="shared" si="71"/>
        <v>4</v>
      </c>
      <c r="C813" s="49">
        <f>SUM(GewinnDaten!E813:G813)</f>
        <v>0</v>
      </c>
      <c r="D813" s="49">
        <f>SUM(GewinnDaten!H813:J813)</f>
        <v>0</v>
      </c>
      <c r="E813" s="40">
        <f t="shared" si="72"/>
        <v>0</v>
      </c>
      <c r="F813" s="58">
        <f t="shared" si="70"/>
        <v>44734</v>
      </c>
      <c r="G813" s="49">
        <f>SUM(C$7:C813)</f>
        <v>-17.3</v>
      </c>
      <c r="H813" s="49">
        <f>SUM(D$7:D813)</f>
        <v>20</v>
      </c>
      <c r="I813" s="40">
        <f t="shared" si="73"/>
        <v>2.6999999999999993</v>
      </c>
      <c r="K813" s="36">
        <f t="shared" si="74"/>
        <v>2022</v>
      </c>
    </row>
    <row r="814" spans="1:11" ht="13">
      <c r="A814" s="39">
        <f>GewinnDaten!A814</f>
        <v>44737</v>
      </c>
      <c r="B814" s="37">
        <f t="shared" si="71"/>
        <v>7</v>
      </c>
      <c r="C814" s="49">
        <f>SUM(GewinnDaten!E814:G814)</f>
        <v>0</v>
      </c>
      <c r="D814" s="49">
        <f>SUM(GewinnDaten!H814:J814)</f>
        <v>0</v>
      </c>
      <c r="E814" s="40">
        <f t="shared" si="72"/>
        <v>0</v>
      </c>
      <c r="F814" s="58">
        <f t="shared" si="70"/>
        <v>44737</v>
      </c>
      <c r="G814" s="49">
        <f>SUM(C$7:C814)</f>
        <v>-17.3</v>
      </c>
      <c r="H814" s="49">
        <f>SUM(D$7:D814)</f>
        <v>20</v>
      </c>
      <c r="I814" s="40">
        <f t="shared" si="73"/>
        <v>2.6999999999999993</v>
      </c>
      <c r="K814" s="36">
        <f t="shared" si="74"/>
        <v>2022</v>
      </c>
    </row>
    <row r="815" spans="1:11" ht="13">
      <c r="A815" s="39">
        <f>GewinnDaten!A815</f>
        <v>44741</v>
      </c>
      <c r="B815" s="37">
        <f t="shared" si="71"/>
        <v>4</v>
      </c>
      <c r="C815" s="49">
        <f>SUM(GewinnDaten!E815:G815)</f>
        <v>0</v>
      </c>
      <c r="D815" s="49">
        <f>SUM(GewinnDaten!H815:J815)</f>
        <v>0</v>
      </c>
      <c r="E815" s="40">
        <f t="shared" si="72"/>
        <v>0</v>
      </c>
      <c r="F815" s="58">
        <f t="shared" si="70"/>
        <v>44741</v>
      </c>
      <c r="G815" s="49">
        <f>SUM(C$7:C815)</f>
        <v>-17.3</v>
      </c>
      <c r="H815" s="49">
        <f>SUM(D$7:D815)</f>
        <v>20</v>
      </c>
      <c r="I815" s="40">
        <f t="shared" si="73"/>
        <v>2.6999999999999993</v>
      </c>
      <c r="K815" s="36">
        <f t="shared" si="74"/>
        <v>2022</v>
      </c>
    </row>
    <row r="816" spans="1:11" ht="13">
      <c r="A816" s="39">
        <f>GewinnDaten!A816</f>
        <v>44744</v>
      </c>
      <c r="B816" s="37">
        <f t="shared" si="71"/>
        <v>7</v>
      </c>
      <c r="C816" s="49">
        <f>SUM(GewinnDaten!E816:G816)</f>
        <v>0</v>
      </c>
      <c r="D816" s="49">
        <f>SUM(GewinnDaten!H816:J816)</f>
        <v>0</v>
      </c>
      <c r="E816" s="40">
        <f t="shared" si="72"/>
        <v>0</v>
      </c>
      <c r="F816" s="58">
        <f t="shared" si="70"/>
        <v>44744</v>
      </c>
      <c r="G816" s="49">
        <f>SUM(C$7:C816)</f>
        <v>-17.3</v>
      </c>
      <c r="H816" s="49">
        <f>SUM(D$7:D816)</f>
        <v>20</v>
      </c>
      <c r="I816" s="40">
        <f t="shared" si="73"/>
        <v>2.6999999999999993</v>
      </c>
      <c r="K816" s="36">
        <f t="shared" si="74"/>
        <v>2022</v>
      </c>
    </row>
    <row r="817" spans="1:11" ht="13">
      <c r="A817" s="39">
        <f>GewinnDaten!A817</f>
        <v>44748</v>
      </c>
      <c r="B817" s="37">
        <f t="shared" si="71"/>
        <v>4</v>
      </c>
      <c r="C817" s="49">
        <f>SUM(GewinnDaten!E817:G817)</f>
        <v>0</v>
      </c>
      <c r="D817" s="49">
        <f>SUM(GewinnDaten!H817:J817)</f>
        <v>0</v>
      </c>
      <c r="E817" s="40">
        <f t="shared" si="72"/>
        <v>0</v>
      </c>
      <c r="F817" s="58">
        <f t="shared" si="70"/>
        <v>44748</v>
      </c>
      <c r="G817" s="49">
        <f>SUM(C$7:C817)</f>
        <v>-17.3</v>
      </c>
      <c r="H817" s="49">
        <f>SUM(D$7:D817)</f>
        <v>20</v>
      </c>
      <c r="I817" s="40">
        <f t="shared" si="73"/>
        <v>2.6999999999999993</v>
      </c>
      <c r="K817" s="36">
        <f t="shared" si="74"/>
        <v>2022</v>
      </c>
    </row>
    <row r="818" spans="1:11" ht="13">
      <c r="A818" s="39">
        <f>GewinnDaten!A818</f>
        <v>44751</v>
      </c>
      <c r="B818" s="37">
        <f t="shared" si="71"/>
        <v>7</v>
      </c>
      <c r="C818" s="49">
        <f>SUM(GewinnDaten!E818:G818)</f>
        <v>0</v>
      </c>
      <c r="D818" s="49">
        <f>SUM(GewinnDaten!H818:J818)</f>
        <v>0</v>
      </c>
      <c r="E818" s="40">
        <f t="shared" si="72"/>
        <v>0</v>
      </c>
      <c r="F818" s="58">
        <f t="shared" si="70"/>
        <v>44751</v>
      </c>
      <c r="G818" s="49">
        <f>SUM(C$7:C818)</f>
        <v>-17.3</v>
      </c>
      <c r="H818" s="49">
        <f>SUM(D$7:D818)</f>
        <v>20</v>
      </c>
      <c r="I818" s="40">
        <f t="shared" si="73"/>
        <v>2.6999999999999993</v>
      </c>
      <c r="K818" s="36">
        <f t="shared" si="74"/>
        <v>2022</v>
      </c>
    </row>
    <row r="819" spans="1:11" ht="13">
      <c r="A819" s="39">
        <f>GewinnDaten!A819</f>
        <v>44755</v>
      </c>
      <c r="B819" s="37">
        <f t="shared" si="71"/>
        <v>4</v>
      </c>
      <c r="C819" s="49">
        <f>SUM(GewinnDaten!E819:G819)</f>
        <v>0</v>
      </c>
      <c r="D819" s="49">
        <f>SUM(GewinnDaten!H819:J819)</f>
        <v>0</v>
      </c>
      <c r="E819" s="40">
        <f t="shared" si="72"/>
        <v>0</v>
      </c>
      <c r="F819" s="58">
        <f t="shared" si="70"/>
        <v>44755</v>
      </c>
      <c r="G819" s="49">
        <f>SUM(C$7:C819)</f>
        <v>-17.3</v>
      </c>
      <c r="H819" s="49">
        <f>SUM(D$7:D819)</f>
        <v>20</v>
      </c>
      <c r="I819" s="40">
        <f t="shared" si="73"/>
        <v>2.6999999999999993</v>
      </c>
      <c r="K819" s="36">
        <f t="shared" si="74"/>
        <v>2022</v>
      </c>
    </row>
    <row r="820" spans="1:11" ht="13">
      <c r="A820" s="39">
        <f>GewinnDaten!A820</f>
        <v>44758</v>
      </c>
      <c r="B820" s="37">
        <f t="shared" si="71"/>
        <v>7</v>
      </c>
      <c r="C820" s="49">
        <f>SUM(GewinnDaten!E820:G820)</f>
        <v>0</v>
      </c>
      <c r="D820" s="49">
        <f>SUM(GewinnDaten!H820:J820)</f>
        <v>0</v>
      </c>
      <c r="E820" s="40">
        <f t="shared" si="72"/>
        <v>0</v>
      </c>
      <c r="F820" s="58">
        <f t="shared" si="70"/>
        <v>44758</v>
      </c>
      <c r="G820" s="49">
        <f>SUM(C$7:C820)</f>
        <v>-17.3</v>
      </c>
      <c r="H820" s="49">
        <f>SUM(D$7:D820)</f>
        <v>20</v>
      </c>
      <c r="I820" s="40">
        <f t="shared" si="73"/>
        <v>2.6999999999999993</v>
      </c>
      <c r="K820" s="36">
        <f t="shared" si="74"/>
        <v>2022</v>
      </c>
    </row>
    <row r="821" spans="1:11" ht="13">
      <c r="A821" s="39">
        <f>GewinnDaten!A821</f>
        <v>44762</v>
      </c>
      <c r="B821" s="37">
        <f t="shared" si="71"/>
        <v>4</v>
      </c>
      <c r="C821" s="49">
        <f>SUM(GewinnDaten!E821:G821)</f>
        <v>0</v>
      </c>
      <c r="D821" s="49">
        <f>SUM(GewinnDaten!H821:J821)</f>
        <v>0</v>
      </c>
      <c r="E821" s="40">
        <f t="shared" si="72"/>
        <v>0</v>
      </c>
      <c r="F821" s="58">
        <f t="shared" si="70"/>
        <v>44762</v>
      </c>
      <c r="G821" s="49">
        <f>SUM(C$7:C821)</f>
        <v>-17.3</v>
      </c>
      <c r="H821" s="49">
        <f>SUM(D$7:D821)</f>
        <v>20</v>
      </c>
      <c r="I821" s="40">
        <f t="shared" si="73"/>
        <v>2.6999999999999993</v>
      </c>
      <c r="K821" s="36">
        <f t="shared" si="74"/>
        <v>2022</v>
      </c>
    </row>
    <row r="822" spans="1:11" ht="13">
      <c r="A822" s="39">
        <f>GewinnDaten!A822</f>
        <v>44765</v>
      </c>
      <c r="B822" s="37">
        <f t="shared" si="71"/>
        <v>7</v>
      </c>
      <c r="C822" s="49">
        <f>SUM(GewinnDaten!E822:G822)</f>
        <v>0</v>
      </c>
      <c r="D822" s="49">
        <f>SUM(GewinnDaten!H822:J822)</f>
        <v>0</v>
      </c>
      <c r="E822" s="40">
        <f t="shared" si="72"/>
        <v>0</v>
      </c>
      <c r="F822" s="58">
        <f t="shared" si="70"/>
        <v>44765</v>
      </c>
      <c r="G822" s="49">
        <f>SUM(C$7:C822)</f>
        <v>-17.3</v>
      </c>
      <c r="H822" s="49">
        <f>SUM(D$7:D822)</f>
        <v>20</v>
      </c>
      <c r="I822" s="40">
        <f t="shared" si="73"/>
        <v>2.6999999999999993</v>
      </c>
      <c r="K822" s="36">
        <f t="shared" si="74"/>
        <v>2022</v>
      </c>
    </row>
    <row r="823" spans="1:11" ht="13">
      <c r="A823" s="39">
        <f>GewinnDaten!A823</f>
        <v>44769</v>
      </c>
      <c r="B823" s="37">
        <f t="shared" si="71"/>
        <v>4</v>
      </c>
      <c r="C823" s="49">
        <f>SUM(GewinnDaten!E823:G823)</f>
        <v>0</v>
      </c>
      <c r="D823" s="49">
        <f>SUM(GewinnDaten!H823:J823)</f>
        <v>0</v>
      </c>
      <c r="E823" s="40">
        <f t="shared" si="72"/>
        <v>0</v>
      </c>
      <c r="F823" s="58">
        <f t="shared" si="70"/>
        <v>44769</v>
      </c>
      <c r="G823" s="49">
        <f>SUM(C$7:C823)</f>
        <v>-17.3</v>
      </c>
      <c r="H823" s="49">
        <f>SUM(D$7:D823)</f>
        <v>20</v>
      </c>
      <c r="I823" s="40">
        <f t="shared" si="73"/>
        <v>2.6999999999999993</v>
      </c>
      <c r="K823" s="36">
        <f t="shared" si="74"/>
        <v>2022</v>
      </c>
    </row>
    <row r="824" spans="1:11" ht="13">
      <c r="A824" s="39">
        <f>GewinnDaten!A824</f>
        <v>44772</v>
      </c>
      <c r="B824" s="37">
        <f t="shared" si="71"/>
        <v>7</v>
      </c>
      <c r="C824" s="49">
        <f>SUM(GewinnDaten!E824:G824)</f>
        <v>0</v>
      </c>
      <c r="D824" s="49">
        <f>SUM(GewinnDaten!H824:J824)</f>
        <v>0</v>
      </c>
      <c r="E824" s="40">
        <f t="shared" si="72"/>
        <v>0</v>
      </c>
      <c r="F824" s="58">
        <f t="shared" si="70"/>
        <v>44772</v>
      </c>
      <c r="G824" s="49">
        <f>SUM(C$7:C824)</f>
        <v>-17.3</v>
      </c>
      <c r="H824" s="49">
        <f>SUM(D$7:D824)</f>
        <v>20</v>
      </c>
      <c r="I824" s="40">
        <f t="shared" si="73"/>
        <v>2.6999999999999993</v>
      </c>
      <c r="K824" s="36">
        <f t="shared" si="74"/>
        <v>2022</v>
      </c>
    </row>
    <row r="825" spans="1:11" ht="13">
      <c r="A825" s="39">
        <f>GewinnDaten!A825</f>
        <v>44776</v>
      </c>
      <c r="B825" s="37">
        <f t="shared" si="71"/>
        <v>4</v>
      </c>
      <c r="C825" s="49">
        <f>SUM(GewinnDaten!E825:G825)</f>
        <v>0</v>
      </c>
      <c r="D825" s="49">
        <f>SUM(GewinnDaten!H825:J825)</f>
        <v>0</v>
      </c>
      <c r="E825" s="40">
        <f t="shared" si="72"/>
        <v>0</v>
      </c>
      <c r="F825" s="58">
        <f t="shared" si="70"/>
        <v>44776</v>
      </c>
      <c r="G825" s="49">
        <f>SUM(C$7:C825)</f>
        <v>-17.3</v>
      </c>
      <c r="H825" s="49">
        <f>SUM(D$7:D825)</f>
        <v>20</v>
      </c>
      <c r="I825" s="40">
        <f t="shared" si="73"/>
        <v>2.6999999999999993</v>
      </c>
      <c r="K825" s="36">
        <f t="shared" si="74"/>
        <v>2022</v>
      </c>
    </row>
    <row r="826" spans="1:11" ht="13">
      <c r="A826" s="39">
        <f>GewinnDaten!A826</f>
        <v>44779</v>
      </c>
      <c r="B826" s="37">
        <f t="shared" si="71"/>
        <v>7</v>
      </c>
      <c r="C826" s="49">
        <f>SUM(GewinnDaten!E826:G826)</f>
        <v>0</v>
      </c>
      <c r="D826" s="49">
        <f>SUM(GewinnDaten!H826:J826)</f>
        <v>0</v>
      </c>
      <c r="E826" s="40">
        <f t="shared" si="72"/>
        <v>0</v>
      </c>
      <c r="F826" s="58">
        <f t="shared" si="70"/>
        <v>44779</v>
      </c>
      <c r="G826" s="49">
        <f>SUM(C$7:C826)</f>
        <v>-17.3</v>
      </c>
      <c r="H826" s="49">
        <f>SUM(D$7:D826)</f>
        <v>20</v>
      </c>
      <c r="I826" s="40">
        <f t="shared" si="73"/>
        <v>2.6999999999999993</v>
      </c>
      <c r="K826" s="36">
        <f t="shared" si="74"/>
        <v>2022</v>
      </c>
    </row>
    <row r="827" spans="1:11" ht="13">
      <c r="A827" s="39">
        <f>GewinnDaten!A827</f>
        <v>44783</v>
      </c>
      <c r="B827" s="37">
        <f t="shared" si="71"/>
        <v>4</v>
      </c>
      <c r="C827" s="49">
        <f>SUM(GewinnDaten!E827:G827)</f>
        <v>0</v>
      </c>
      <c r="D827" s="49">
        <f>SUM(GewinnDaten!H827:J827)</f>
        <v>0</v>
      </c>
      <c r="E827" s="40">
        <f t="shared" si="72"/>
        <v>0</v>
      </c>
      <c r="F827" s="58">
        <f t="shared" si="70"/>
        <v>44783</v>
      </c>
      <c r="G827" s="49">
        <f>SUM(C$7:C827)</f>
        <v>-17.3</v>
      </c>
      <c r="H827" s="49">
        <f>SUM(D$7:D827)</f>
        <v>20</v>
      </c>
      <c r="I827" s="40">
        <f t="shared" si="73"/>
        <v>2.6999999999999993</v>
      </c>
      <c r="K827" s="36">
        <f t="shared" si="74"/>
        <v>2022</v>
      </c>
    </row>
    <row r="828" spans="1:11" ht="13">
      <c r="A828" s="39">
        <f>GewinnDaten!A828</f>
        <v>44786</v>
      </c>
      <c r="B828" s="37">
        <f t="shared" si="71"/>
        <v>7</v>
      </c>
      <c r="C828" s="49">
        <f>SUM(GewinnDaten!E828:G828)</f>
        <v>0</v>
      </c>
      <c r="D828" s="49">
        <f>SUM(GewinnDaten!H828:J828)</f>
        <v>0</v>
      </c>
      <c r="E828" s="40">
        <f t="shared" si="72"/>
        <v>0</v>
      </c>
      <c r="F828" s="58">
        <f t="shared" si="70"/>
        <v>44786</v>
      </c>
      <c r="G828" s="49">
        <f>SUM(C$7:C828)</f>
        <v>-17.3</v>
      </c>
      <c r="H828" s="49">
        <f>SUM(D$7:D828)</f>
        <v>20</v>
      </c>
      <c r="I828" s="40">
        <f t="shared" si="73"/>
        <v>2.6999999999999993</v>
      </c>
      <c r="K828" s="36">
        <f t="shared" si="74"/>
        <v>2022</v>
      </c>
    </row>
    <row r="829" spans="1:11" ht="13">
      <c r="A829" s="39">
        <f>GewinnDaten!A829</f>
        <v>44790</v>
      </c>
      <c r="B829" s="37">
        <f t="shared" si="71"/>
        <v>4</v>
      </c>
      <c r="C829" s="49">
        <f>SUM(GewinnDaten!E829:G829)</f>
        <v>0</v>
      </c>
      <c r="D829" s="49">
        <f>SUM(GewinnDaten!H829:J829)</f>
        <v>0</v>
      </c>
      <c r="E829" s="40">
        <f t="shared" si="72"/>
        <v>0</v>
      </c>
      <c r="F829" s="58">
        <f t="shared" si="70"/>
        <v>44790</v>
      </c>
      <c r="G829" s="49">
        <f>SUM(C$7:C829)</f>
        <v>-17.3</v>
      </c>
      <c r="H829" s="49">
        <f>SUM(D$7:D829)</f>
        <v>20</v>
      </c>
      <c r="I829" s="40">
        <f t="shared" si="73"/>
        <v>2.6999999999999993</v>
      </c>
      <c r="K829" s="36">
        <f t="shared" si="74"/>
        <v>2022</v>
      </c>
    </row>
    <row r="830" spans="1:11" ht="13">
      <c r="A830" s="39">
        <f>GewinnDaten!A830</f>
        <v>44793</v>
      </c>
      <c r="B830" s="37">
        <f t="shared" si="71"/>
        <v>7</v>
      </c>
      <c r="C830" s="49">
        <f>SUM(GewinnDaten!E830:G830)</f>
        <v>0</v>
      </c>
      <c r="D830" s="49">
        <f>SUM(GewinnDaten!H830:J830)</f>
        <v>0</v>
      </c>
      <c r="E830" s="40">
        <f t="shared" si="72"/>
        <v>0</v>
      </c>
      <c r="F830" s="58">
        <f t="shared" si="70"/>
        <v>44793</v>
      </c>
      <c r="G830" s="49">
        <f>SUM(C$7:C830)</f>
        <v>-17.3</v>
      </c>
      <c r="H830" s="49">
        <f>SUM(D$7:D830)</f>
        <v>20</v>
      </c>
      <c r="I830" s="40">
        <f t="shared" si="73"/>
        <v>2.6999999999999993</v>
      </c>
      <c r="K830" s="36">
        <f t="shared" si="74"/>
        <v>2022</v>
      </c>
    </row>
    <row r="831" spans="1:11" ht="13">
      <c r="A831" s="39">
        <f>GewinnDaten!A831</f>
        <v>44797</v>
      </c>
      <c r="B831" s="37">
        <f t="shared" si="71"/>
        <v>4</v>
      </c>
      <c r="C831" s="49">
        <f>SUM(GewinnDaten!E831:G831)</f>
        <v>0</v>
      </c>
      <c r="D831" s="49">
        <f>SUM(GewinnDaten!H831:J831)</f>
        <v>0</v>
      </c>
      <c r="E831" s="40">
        <f t="shared" si="72"/>
        <v>0</v>
      </c>
      <c r="F831" s="58">
        <f t="shared" si="70"/>
        <v>44797</v>
      </c>
      <c r="G831" s="49">
        <f>SUM(C$7:C831)</f>
        <v>-17.3</v>
      </c>
      <c r="H831" s="49">
        <f>SUM(D$7:D831)</f>
        <v>20</v>
      </c>
      <c r="I831" s="40">
        <f t="shared" si="73"/>
        <v>2.6999999999999993</v>
      </c>
      <c r="K831" s="36">
        <f t="shared" si="74"/>
        <v>2022</v>
      </c>
    </row>
    <row r="832" spans="1:11" ht="13">
      <c r="A832" s="39">
        <f>GewinnDaten!A832</f>
        <v>44800</v>
      </c>
      <c r="B832" s="37">
        <f t="shared" si="71"/>
        <v>7</v>
      </c>
      <c r="C832" s="49">
        <f>SUM(GewinnDaten!E832:G832)</f>
        <v>0</v>
      </c>
      <c r="D832" s="49">
        <f>SUM(GewinnDaten!H832:J832)</f>
        <v>0</v>
      </c>
      <c r="E832" s="40">
        <f t="shared" si="72"/>
        <v>0</v>
      </c>
      <c r="F832" s="58">
        <f t="shared" si="70"/>
        <v>44800</v>
      </c>
      <c r="G832" s="49">
        <f>SUM(C$7:C832)</f>
        <v>-17.3</v>
      </c>
      <c r="H832" s="49">
        <f>SUM(D$7:D832)</f>
        <v>20</v>
      </c>
      <c r="I832" s="40">
        <f t="shared" si="73"/>
        <v>2.6999999999999993</v>
      </c>
      <c r="K832" s="36">
        <f t="shared" si="74"/>
        <v>2022</v>
      </c>
    </row>
    <row r="833" spans="1:11" ht="13">
      <c r="A833" s="39">
        <f>GewinnDaten!A833</f>
        <v>44804</v>
      </c>
      <c r="B833" s="37">
        <f t="shared" si="71"/>
        <v>4</v>
      </c>
      <c r="C833" s="49">
        <f>SUM(GewinnDaten!E833:G833)</f>
        <v>0</v>
      </c>
      <c r="D833" s="49">
        <f>SUM(GewinnDaten!H833:J833)</f>
        <v>0</v>
      </c>
      <c r="E833" s="40">
        <f t="shared" si="72"/>
        <v>0</v>
      </c>
      <c r="F833" s="58">
        <f t="shared" si="70"/>
        <v>44804</v>
      </c>
      <c r="G833" s="49">
        <f>SUM(C$7:C833)</f>
        <v>-17.3</v>
      </c>
      <c r="H833" s="49">
        <f>SUM(D$7:D833)</f>
        <v>20</v>
      </c>
      <c r="I833" s="40">
        <f t="shared" si="73"/>
        <v>2.6999999999999993</v>
      </c>
      <c r="K833" s="36">
        <f t="shared" si="74"/>
        <v>2022</v>
      </c>
    </row>
    <row r="834" spans="1:11" ht="13">
      <c r="A834" s="39">
        <f>GewinnDaten!A834</f>
        <v>44807</v>
      </c>
      <c r="B834" s="37">
        <f t="shared" si="71"/>
        <v>7</v>
      </c>
      <c r="C834" s="49">
        <f>SUM(GewinnDaten!E834:G834)</f>
        <v>0</v>
      </c>
      <c r="D834" s="49">
        <f>SUM(GewinnDaten!H834:J834)</f>
        <v>0</v>
      </c>
      <c r="E834" s="40">
        <f t="shared" si="72"/>
        <v>0</v>
      </c>
      <c r="F834" s="58">
        <f t="shared" si="70"/>
        <v>44807</v>
      </c>
      <c r="G834" s="49">
        <f>SUM(C$7:C834)</f>
        <v>-17.3</v>
      </c>
      <c r="H834" s="49">
        <f>SUM(D$7:D834)</f>
        <v>20</v>
      </c>
      <c r="I834" s="40">
        <f t="shared" si="73"/>
        <v>2.6999999999999993</v>
      </c>
      <c r="K834" s="36">
        <f t="shared" si="74"/>
        <v>2022</v>
      </c>
    </row>
    <row r="835" spans="1:11" ht="13">
      <c r="A835" s="39">
        <f>GewinnDaten!A835</f>
        <v>44811</v>
      </c>
      <c r="B835" s="37">
        <f t="shared" si="71"/>
        <v>4</v>
      </c>
      <c r="C835" s="49">
        <f>SUM(GewinnDaten!E835:G835)</f>
        <v>0</v>
      </c>
      <c r="D835" s="49">
        <f>SUM(GewinnDaten!H835:J835)</f>
        <v>0</v>
      </c>
      <c r="E835" s="40">
        <f t="shared" si="72"/>
        <v>0</v>
      </c>
      <c r="F835" s="58">
        <f t="shared" si="70"/>
        <v>44811</v>
      </c>
      <c r="G835" s="49">
        <f>SUM(C$7:C835)</f>
        <v>-17.3</v>
      </c>
      <c r="H835" s="49">
        <f>SUM(D$7:D835)</f>
        <v>20</v>
      </c>
      <c r="I835" s="40">
        <f t="shared" si="73"/>
        <v>2.6999999999999993</v>
      </c>
      <c r="K835" s="36">
        <f t="shared" si="74"/>
        <v>2022</v>
      </c>
    </row>
    <row r="836" spans="1:11" ht="13">
      <c r="A836" s="39">
        <f>GewinnDaten!A836</f>
        <v>44814</v>
      </c>
      <c r="B836" s="37">
        <f t="shared" si="71"/>
        <v>7</v>
      </c>
      <c r="C836" s="49">
        <f>SUM(GewinnDaten!E836:G836)</f>
        <v>0</v>
      </c>
      <c r="D836" s="49">
        <f>SUM(GewinnDaten!H836:J836)</f>
        <v>0</v>
      </c>
      <c r="E836" s="40">
        <f t="shared" si="72"/>
        <v>0</v>
      </c>
      <c r="F836" s="58">
        <f t="shared" si="70"/>
        <v>44814</v>
      </c>
      <c r="G836" s="49">
        <f>SUM(C$7:C836)</f>
        <v>-17.3</v>
      </c>
      <c r="H836" s="49">
        <f>SUM(D$7:D836)</f>
        <v>20</v>
      </c>
      <c r="I836" s="40">
        <f t="shared" si="73"/>
        <v>2.6999999999999993</v>
      </c>
      <c r="K836" s="36">
        <f t="shared" si="74"/>
        <v>2022</v>
      </c>
    </row>
    <row r="837" spans="1:11" ht="13">
      <c r="A837" s="39">
        <f>GewinnDaten!A837</f>
        <v>44818</v>
      </c>
      <c r="B837" s="37">
        <f t="shared" si="71"/>
        <v>4</v>
      </c>
      <c r="C837" s="49">
        <f>SUM(GewinnDaten!E837:G837)</f>
        <v>0</v>
      </c>
      <c r="D837" s="49">
        <f>SUM(GewinnDaten!H837:J837)</f>
        <v>0</v>
      </c>
      <c r="E837" s="40">
        <f t="shared" si="72"/>
        <v>0</v>
      </c>
      <c r="F837" s="58">
        <f t="shared" si="70"/>
        <v>44818</v>
      </c>
      <c r="G837" s="49">
        <f>SUM(C$7:C837)</f>
        <v>-17.3</v>
      </c>
      <c r="H837" s="49">
        <f>SUM(D$7:D837)</f>
        <v>20</v>
      </c>
      <c r="I837" s="40">
        <f t="shared" si="73"/>
        <v>2.6999999999999993</v>
      </c>
      <c r="K837" s="36">
        <f t="shared" si="74"/>
        <v>2022</v>
      </c>
    </row>
    <row r="838" spans="1:11" ht="13">
      <c r="A838" s="39">
        <f>GewinnDaten!A838</f>
        <v>44821</v>
      </c>
      <c r="B838" s="37">
        <f t="shared" si="71"/>
        <v>7</v>
      </c>
      <c r="C838" s="49">
        <f>SUM(GewinnDaten!E838:G838)</f>
        <v>0</v>
      </c>
      <c r="D838" s="49">
        <f>SUM(GewinnDaten!H838:J838)</f>
        <v>0</v>
      </c>
      <c r="E838" s="40">
        <f t="shared" si="72"/>
        <v>0</v>
      </c>
      <c r="F838" s="58">
        <f t="shared" si="70"/>
        <v>44821</v>
      </c>
      <c r="G838" s="49">
        <f>SUM(C$7:C838)</f>
        <v>-17.3</v>
      </c>
      <c r="H838" s="49">
        <f>SUM(D$7:D838)</f>
        <v>20</v>
      </c>
      <c r="I838" s="40">
        <f t="shared" si="73"/>
        <v>2.6999999999999993</v>
      </c>
      <c r="K838" s="36">
        <f t="shared" si="74"/>
        <v>2022</v>
      </c>
    </row>
    <row r="839" spans="1:11" ht="13">
      <c r="A839" s="39">
        <f>GewinnDaten!A839</f>
        <v>44825</v>
      </c>
      <c r="B839" s="37">
        <f t="shared" si="71"/>
        <v>4</v>
      </c>
      <c r="C839" s="49">
        <f>SUM(GewinnDaten!E839:G839)</f>
        <v>0</v>
      </c>
      <c r="D839" s="49">
        <f>SUM(GewinnDaten!H839:J839)</f>
        <v>0</v>
      </c>
      <c r="E839" s="40">
        <f t="shared" si="72"/>
        <v>0</v>
      </c>
      <c r="F839" s="58">
        <f t="shared" si="70"/>
        <v>44825</v>
      </c>
      <c r="G839" s="49">
        <f>SUM(C$7:C839)</f>
        <v>-17.3</v>
      </c>
      <c r="H839" s="49">
        <f>SUM(D$7:D839)</f>
        <v>20</v>
      </c>
      <c r="I839" s="40">
        <f t="shared" si="73"/>
        <v>2.6999999999999993</v>
      </c>
      <c r="K839" s="36">
        <f t="shared" si="74"/>
        <v>2022</v>
      </c>
    </row>
    <row r="840" spans="1:11" ht="13">
      <c r="A840" s="39">
        <f>GewinnDaten!A840</f>
        <v>44828</v>
      </c>
      <c r="B840" s="37">
        <f t="shared" si="71"/>
        <v>7</v>
      </c>
      <c r="C840" s="49">
        <f>SUM(GewinnDaten!E840:G840)</f>
        <v>0</v>
      </c>
      <c r="D840" s="49">
        <f>SUM(GewinnDaten!H840:J840)</f>
        <v>0</v>
      </c>
      <c r="E840" s="40">
        <f t="shared" si="72"/>
        <v>0</v>
      </c>
      <c r="F840" s="58">
        <f t="shared" ref="F840:F903" si="75">A840</f>
        <v>44828</v>
      </c>
      <c r="G840" s="49">
        <f>SUM(C$7:C840)</f>
        <v>-17.3</v>
      </c>
      <c r="H840" s="49">
        <f>SUM(D$7:D840)</f>
        <v>20</v>
      </c>
      <c r="I840" s="40">
        <f t="shared" si="73"/>
        <v>2.6999999999999993</v>
      </c>
      <c r="K840" s="36">
        <f t="shared" si="74"/>
        <v>2022</v>
      </c>
    </row>
    <row r="841" spans="1:11" ht="13">
      <c r="A841" s="39">
        <f>GewinnDaten!A841</f>
        <v>44832</v>
      </c>
      <c r="B841" s="37">
        <f t="shared" si="71"/>
        <v>4</v>
      </c>
      <c r="C841" s="49">
        <f>SUM(GewinnDaten!E841:G841)</f>
        <v>0</v>
      </c>
      <c r="D841" s="49">
        <f>SUM(GewinnDaten!H841:J841)</f>
        <v>0</v>
      </c>
      <c r="E841" s="40">
        <f t="shared" si="72"/>
        <v>0</v>
      </c>
      <c r="F841" s="58">
        <f t="shared" si="75"/>
        <v>44832</v>
      </c>
      <c r="G841" s="49">
        <f>SUM(C$7:C841)</f>
        <v>-17.3</v>
      </c>
      <c r="H841" s="49">
        <f>SUM(D$7:D841)</f>
        <v>20</v>
      </c>
      <c r="I841" s="40">
        <f t="shared" si="73"/>
        <v>2.6999999999999993</v>
      </c>
      <c r="K841" s="36">
        <f t="shared" si="74"/>
        <v>2022</v>
      </c>
    </row>
    <row r="842" spans="1:11" ht="13">
      <c r="A842" s="39">
        <f>GewinnDaten!A842</f>
        <v>44835</v>
      </c>
      <c r="B842" s="37">
        <f t="shared" si="71"/>
        <v>7</v>
      </c>
      <c r="C842" s="49">
        <f>SUM(GewinnDaten!E842:G842)</f>
        <v>0</v>
      </c>
      <c r="D842" s="49">
        <f>SUM(GewinnDaten!H842:J842)</f>
        <v>0</v>
      </c>
      <c r="E842" s="40">
        <f t="shared" si="72"/>
        <v>0</v>
      </c>
      <c r="F842" s="58">
        <f t="shared" si="75"/>
        <v>44835</v>
      </c>
      <c r="G842" s="49">
        <f>SUM(C$7:C842)</f>
        <v>-17.3</v>
      </c>
      <c r="H842" s="49">
        <f>SUM(D$7:D842)</f>
        <v>20</v>
      </c>
      <c r="I842" s="40">
        <f t="shared" si="73"/>
        <v>2.6999999999999993</v>
      </c>
      <c r="K842" s="36">
        <f t="shared" si="74"/>
        <v>2022</v>
      </c>
    </row>
    <row r="843" spans="1:11" ht="13">
      <c r="A843" s="39">
        <f>GewinnDaten!A843</f>
        <v>44839</v>
      </c>
      <c r="B843" s="37">
        <f t="shared" si="71"/>
        <v>4</v>
      </c>
      <c r="C843" s="49">
        <f>SUM(GewinnDaten!E843:G843)</f>
        <v>0</v>
      </c>
      <c r="D843" s="49">
        <f>SUM(GewinnDaten!H843:J843)</f>
        <v>0</v>
      </c>
      <c r="E843" s="40">
        <f t="shared" si="72"/>
        <v>0</v>
      </c>
      <c r="F843" s="58">
        <f t="shared" si="75"/>
        <v>44839</v>
      </c>
      <c r="G843" s="49">
        <f>SUM(C$7:C843)</f>
        <v>-17.3</v>
      </c>
      <c r="H843" s="49">
        <f>SUM(D$7:D843)</f>
        <v>20</v>
      </c>
      <c r="I843" s="40">
        <f t="shared" si="73"/>
        <v>2.6999999999999993</v>
      </c>
      <c r="K843" s="36">
        <f t="shared" si="74"/>
        <v>2022</v>
      </c>
    </row>
    <row r="844" spans="1:11" ht="13">
      <c r="A844" s="39">
        <f>GewinnDaten!A844</f>
        <v>44842</v>
      </c>
      <c r="B844" s="37">
        <f t="shared" si="71"/>
        <v>7</v>
      </c>
      <c r="C844" s="49">
        <f>SUM(GewinnDaten!E844:G844)</f>
        <v>0</v>
      </c>
      <c r="D844" s="49">
        <f>SUM(GewinnDaten!H844:J844)</f>
        <v>0</v>
      </c>
      <c r="E844" s="40">
        <f t="shared" si="72"/>
        <v>0</v>
      </c>
      <c r="F844" s="58">
        <f t="shared" si="75"/>
        <v>44842</v>
      </c>
      <c r="G844" s="49">
        <f>SUM(C$7:C844)</f>
        <v>-17.3</v>
      </c>
      <c r="H844" s="49">
        <f>SUM(D$7:D844)</f>
        <v>20</v>
      </c>
      <c r="I844" s="40">
        <f t="shared" si="73"/>
        <v>2.6999999999999993</v>
      </c>
      <c r="K844" s="36">
        <f t="shared" si="74"/>
        <v>2022</v>
      </c>
    </row>
    <row r="845" spans="1:11" ht="13">
      <c r="A845" s="39">
        <f>GewinnDaten!A845</f>
        <v>44846</v>
      </c>
      <c r="B845" s="37">
        <f t="shared" si="71"/>
        <v>4</v>
      </c>
      <c r="C845" s="49">
        <f>SUM(GewinnDaten!E845:G845)</f>
        <v>0</v>
      </c>
      <c r="D845" s="49">
        <f>SUM(GewinnDaten!H845:J845)</f>
        <v>0</v>
      </c>
      <c r="E845" s="40">
        <f t="shared" si="72"/>
        <v>0</v>
      </c>
      <c r="F845" s="58">
        <f t="shared" si="75"/>
        <v>44846</v>
      </c>
      <c r="G845" s="49">
        <f>SUM(C$7:C845)</f>
        <v>-17.3</v>
      </c>
      <c r="H845" s="49">
        <f>SUM(D$7:D845)</f>
        <v>20</v>
      </c>
      <c r="I845" s="40">
        <f t="shared" si="73"/>
        <v>2.6999999999999993</v>
      </c>
      <c r="K845" s="36">
        <f t="shared" si="74"/>
        <v>2022</v>
      </c>
    </row>
    <row r="846" spans="1:11" ht="13">
      <c r="A846" s="39">
        <f>GewinnDaten!A846</f>
        <v>44849</v>
      </c>
      <c r="B846" s="37">
        <f t="shared" si="71"/>
        <v>7</v>
      </c>
      <c r="C846" s="49">
        <f>SUM(GewinnDaten!E846:G846)</f>
        <v>0</v>
      </c>
      <c r="D846" s="49">
        <f>SUM(GewinnDaten!H846:J846)</f>
        <v>0</v>
      </c>
      <c r="E846" s="40">
        <f t="shared" si="72"/>
        <v>0</v>
      </c>
      <c r="F846" s="58">
        <f t="shared" si="75"/>
        <v>44849</v>
      </c>
      <c r="G846" s="49">
        <f>SUM(C$7:C846)</f>
        <v>-17.3</v>
      </c>
      <c r="H846" s="49">
        <f>SUM(D$7:D846)</f>
        <v>20</v>
      </c>
      <c r="I846" s="40">
        <f t="shared" si="73"/>
        <v>2.6999999999999993</v>
      </c>
      <c r="K846" s="36">
        <f t="shared" si="74"/>
        <v>2022</v>
      </c>
    </row>
    <row r="847" spans="1:11" ht="13">
      <c r="A847" s="39">
        <f>GewinnDaten!A847</f>
        <v>44853</v>
      </c>
      <c r="B847" s="37">
        <f t="shared" si="71"/>
        <v>4</v>
      </c>
      <c r="C847" s="49">
        <f>SUM(GewinnDaten!E847:G847)</f>
        <v>0</v>
      </c>
      <c r="D847" s="49">
        <f>SUM(GewinnDaten!H847:J847)</f>
        <v>0</v>
      </c>
      <c r="E847" s="40">
        <f t="shared" si="72"/>
        <v>0</v>
      </c>
      <c r="F847" s="58">
        <f t="shared" si="75"/>
        <v>44853</v>
      </c>
      <c r="G847" s="49">
        <f>SUM(C$7:C847)</f>
        <v>-17.3</v>
      </c>
      <c r="H847" s="49">
        <f>SUM(D$7:D847)</f>
        <v>20</v>
      </c>
      <c r="I847" s="40">
        <f t="shared" si="73"/>
        <v>2.6999999999999993</v>
      </c>
      <c r="K847" s="36">
        <f t="shared" si="74"/>
        <v>2022</v>
      </c>
    </row>
    <row r="848" spans="1:11" ht="13">
      <c r="A848" s="39">
        <f>GewinnDaten!A848</f>
        <v>44856</v>
      </c>
      <c r="B848" s="37">
        <f t="shared" si="71"/>
        <v>7</v>
      </c>
      <c r="C848" s="49">
        <f>SUM(GewinnDaten!E848:G848)</f>
        <v>0</v>
      </c>
      <c r="D848" s="49">
        <f>SUM(GewinnDaten!H848:J848)</f>
        <v>0</v>
      </c>
      <c r="E848" s="40">
        <f t="shared" si="72"/>
        <v>0</v>
      </c>
      <c r="F848" s="58">
        <f t="shared" si="75"/>
        <v>44856</v>
      </c>
      <c r="G848" s="49">
        <f>SUM(C$7:C848)</f>
        <v>-17.3</v>
      </c>
      <c r="H848" s="49">
        <f>SUM(D$7:D848)</f>
        <v>20</v>
      </c>
      <c r="I848" s="40">
        <f t="shared" si="73"/>
        <v>2.6999999999999993</v>
      </c>
      <c r="K848" s="36">
        <f t="shared" si="74"/>
        <v>2022</v>
      </c>
    </row>
    <row r="849" spans="1:11" ht="13">
      <c r="A849" s="39">
        <f>GewinnDaten!A849</f>
        <v>44860</v>
      </c>
      <c r="B849" s="37">
        <f t="shared" si="71"/>
        <v>4</v>
      </c>
      <c r="C849" s="49">
        <f>SUM(GewinnDaten!E849:G849)</f>
        <v>0</v>
      </c>
      <c r="D849" s="49">
        <f>SUM(GewinnDaten!H849:J849)</f>
        <v>0</v>
      </c>
      <c r="E849" s="40">
        <f t="shared" si="72"/>
        <v>0</v>
      </c>
      <c r="F849" s="58">
        <f t="shared" si="75"/>
        <v>44860</v>
      </c>
      <c r="G849" s="49">
        <f>SUM(C$7:C849)</f>
        <v>-17.3</v>
      </c>
      <c r="H849" s="49">
        <f>SUM(D$7:D849)</f>
        <v>20</v>
      </c>
      <c r="I849" s="40">
        <f t="shared" si="73"/>
        <v>2.6999999999999993</v>
      </c>
      <c r="K849" s="36">
        <f t="shared" si="74"/>
        <v>2022</v>
      </c>
    </row>
    <row r="850" spans="1:11" ht="13">
      <c r="A850" s="39">
        <f>GewinnDaten!A850</f>
        <v>44863</v>
      </c>
      <c r="B850" s="37">
        <f t="shared" si="71"/>
        <v>7</v>
      </c>
      <c r="C850" s="49">
        <f>SUM(GewinnDaten!E850:G850)</f>
        <v>0</v>
      </c>
      <c r="D850" s="49">
        <f>SUM(GewinnDaten!H850:J850)</f>
        <v>0</v>
      </c>
      <c r="E850" s="40">
        <f t="shared" si="72"/>
        <v>0</v>
      </c>
      <c r="F850" s="58">
        <f t="shared" si="75"/>
        <v>44863</v>
      </c>
      <c r="G850" s="49">
        <f>SUM(C$7:C850)</f>
        <v>-17.3</v>
      </c>
      <c r="H850" s="49">
        <f>SUM(D$7:D850)</f>
        <v>20</v>
      </c>
      <c r="I850" s="40">
        <f t="shared" si="73"/>
        <v>2.6999999999999993</v>
      </c>
      <c r="K850" s="36">
        <f t="shared" si="74"/>
        <v>2022</v>
      </c>
    </row>
    <row r="851" spans="1:11" ht="13">
      <c r="A851" s="39">
        <f>GewinnDaten!A851</f>
        <v>44867</v>
      </c>
      <c r="B851" s="37">
        <f t="shared" si="71"/>
        <v>4</v>
      </c>
      <c r="C851" s="49">
        <f>SUM(GewinnDaten!E851:G851)</f>
        <v>0</v>
      </c>
      <c r="D851" s="49">
        <f>SUM(GewinnDaten!H851:J851)</f>
        <v>0</v>
      </c>
      <c r="E851" s="40">
        <f t="shared" si="72"/>
        <v>0</v>
      </c>
      <c r="F851" s="58">
        <f t="shared" si="75"/>
        <v>44867</v>
      </c>
      <c r="G851" s="49">
        <f>SUM(C$7:C851)</f>
        <v>-17.3</v>
      </c>
      <c r="H851" s="49">
        <f>SUM(D$7:D851)</f>
        <v>20</v>
      </c>
      <c r="I851" s="40">
        <f t="shared" si="73"/>
        <v>2.6999999999999993</v>
      </c>
      <c r="K851" s="36">
        <f t="shared" si="74"/>
        <v>2022</v>
      </c>
    </row>
    <row r="852" spans="1:11" ht="13">
      <c r="A852" s="39">
        <f>GewinnDaten!A852</f>
        <v>44870</v>
      </c>
      <c r="B852" s="37">
        <f t="shared" si="71"/>
        <v>7</v>
      </c>
      <c r="C852" s="49">
        <f>SUM(GewinnDaten!E852:G852)</f>
        <v>0</v>
      </c>
      <c r="D852" s="49">
        <f>SUM(GewinnDaten!H852:J852)</f>
        <v>0</v>
      </c>
      <c r="E852" s="40">
        <f t="shared" si="72"/>
        <v>0</v>
      </c>
      <c r="F852" s="58">
        <f t="shared" si="75"/>
        <v>44870</v>
      </c>
      <c r="G852" s="49">
        <f>SUM(C$7:C852)</f>
        <v>-17.3</v>
      </c>
      <c r="H852" s="49">
        <f>SUM(D$7:D852)</f>
        <v>20</v>
      </c>
      <c r="I852" s="40">
        <f t="shared" si="73"/>
        <v>2.6999999999999993</v>
      </c>
      <c r="K852" s="36">
        <f t="shared" si="74"/>
        <v>2022</v>
      </c>
    </row>
    <row r="853" spans="1:11" ht="13">
      <c r="A853" s="39">
        <f>GewinnDaten!A853</f>
        <v>44874</v>
      </c>
      <c r="B853" s="37">
        <f t="shared" si="71"/>
        <v>4</v>
      </c>
      <c r="C853" s="49">
        <f>SUM(GewinnDaten!E853:G853)</f>
        <v>0</v>
      </c>
      <c r="D853" s="49">
        <f>SUM(GewinnDaten!H853:J853)</f>
        <v>0</v>
      </c>
      <c r="E853" s="40">
        <f t="shared" si="72"/>
        <v>0</v>
      </c>
      <c r="F853" s="58">
        <f t="shared" si="75"/>
        <v>44874</v>
      </c>
      <c r="G853" s="49">
        <f>SUM(C$7:C853)</f>
        <v>-17.3</v>
      </c>
      <c r="H853" s="49">
        <f>SUM(D$7:D853)</f>
        <v>20</v>
      </c>
      <c r="I853" s="40">
        <f t="shared" si="73"/>
        <v>2.6999999999999993</v>
      </c>
      <c r="K853" s="36">
        <f t="shared" si="74"/>
        <v>2022</v>
      </c>
    </row>
    <row r="854" spans="1:11" ht="13">
      <c r="A854" s="39">
        <f>GewinnDaten!A854</f>
        <v>44877</v>
      </c>
      <c r="B854" s="37">
        <f t="shared" si="71"/>
        <v>7</v>
      </c>
      <c r="C854" s="49">
        <f>SUM(GewinnDaten!E854:G854)</f>
        <v>0</v>
      </c>
      <c r="D854" s="49">
        <f>SUM(GewinnDaten!H854:J854)</f>
        <v>0</v>
      </c>
      <c r="E854" s="40">
        <f t="shared" si="72"/>
        <v>0</v>
      </c>
      <c r="F854" s="58">
        <f t="shared" si="75"/>
        <v>44877</v>
      </c>
      <c r="G854" s="49">
        <f>SUM(C$7:C854)</f>
        <v>-17.3</v>
      </c>
      <c r="H854" s="49">
        <f>SUM(D$7:D854)</f>
        <v>20</v>
      </c>
      <c r="I854" s="40">
        <f t="shared" si="73"/>
        <v>2.6999999999999993</v>
      </c>
      <c r="K854" s="36">
        <f t="shared" si="74"/>
        <v>2022</v>
      </c>
    </row>
    <row r="855" spans="1:11" ht="13">
      <c r="A855" s="39">
        <f>GewinnDaten!A855</f>
        <v>44881</v>
      </c>
      <c r="B855" s="37">
        <f t="shared" si="71"/>
        <v>4</v>
      </c>
      <c r="C855" s="49">
        <f>SUM(GewinnDaten!E855:G855)</f>
        <v>0</v>
      </c>
      <c r="D855" s="49">
        <f>SUM(GewinnDaten!H855:J855)</f>
        <v>0</v>
      </c>
      <c r="E855" s="40">
        <f t="shared" si="72"/>
        <v>0</v>
      </c>
      <c r="F855" s="58">
        <f t="shared" si="75"/>
        <v>44881</v>
      </c>
      <c r="G855" s="49">
        <f>SUM(C$7:C855)</f>
        <v>-17.3</v>
      </c>
      <c r="H855" s="49">
        <f>SUM(D$7:D855)</f>
        <v>20</v>
      </c>
      <c r="I855" s="40">
        <f t="shared" si="73"/>
        <v>2.6999999999999993</v>
      </c>
      <c r="K855" s="36">
        <f t="shared" si="74"/>
        <v>2022</v>
      </c>
    </row>
    <row r="856" spans="1:11" ht="13">
      <c r="A856" s="39">
        <f>GewinnDaten!A856</f>
        <v>44884</v>
      </c>
      <c r="B856" s="37">
        <f t="shared" si="71"/>
        <v>7</v>
      </c>
      <c r="C856" s="49">
        <f>SUM(GewinnDaten!E856:G856)</f>
        <v>0</v>
      </c>
      <c r="D856" s="49">
        <f>SUM(GewinnDaten!H856:J856)</f>
        <v>0</v>
      </c>
      <c r="E856" s="40">
        <f t="shared" si="72"/>
        <v>0</v>
      </c>
      <c r="F856" s="58">
        <f t="shared" si="75"/>
        <v>44884</v>
      </c>
      <c r="G856" s="49">
        <f>SUM(C$7:C856)</f>
        <v>-17.3</v>
      </c>
      <c r="H856" s="49">
        <f>SUM(D$7:D856)</f>
        <v>20</v>
      </c>
      <c r="I856" s="40">
        <f t="shared" si="73"/>
        <v>2.6999999999999993</v>
      </c>
      <c r="K856" s="36">
        <f t="shared" si="74"/>
        <v>2022</v>
      </c>
    </row>
    <row r="857" spans="1:11" ht="13">
      <c r="A857" s="39">
        <f>GewinnDaten!A857</f>
        <v>44888</v>
      </c>
      <c r="B857" s="37">
        <f t="shared" si="71"/>
        <v>4</v>
      </c>
      <c r="C857" s="49">
        <f>SUM(GewinnDaten!E857:G857)</f>
        <v>0</v>
      </c>
      <c r="D857" s="49">
        <f>SUM(GewinnDaten!H857:J857)</f>
        <v>0</v>
      </c>
      <c r="E857" s="40">
        <f t="shared" si="72"/>
        <v>0</v>
      </c>
      <c r="F857" s="58">
        <f t="shared" si="75"/>
        <v>44888</v>
      </c>
      <c r="G857" s="49">
        <f>SUM(C$7:C857)</f>
        <v>-17.3</v>
      </c>
      <c r="H857" s="49">
        <f>SUM(D$7:D857)</f>
        <v>20</v>
      </c>
      <c r="I857" s="40">
        <f t="shared" si="73"/>
        <v>2.6999999999999993</v>
      </c>
      <c r="K857" s="36">
        <f t="shared" si="74"/>
        <v>2022</v>
      </c>
    </row>
    <row r="858" spans="1:11" ht="13">
      <c r="A858" s="39">
        <f>GewinnDaten!A858</f>
        <v>44891</v>
      </c>
      <c r="B858" s="37">
        <f t="shared" si="71"/>
        <v>7</v>
      </c>
      <c r="C858" s="49">
        <f>SUM(GewinnDaten!E858:G858)</f>
        <v>0</v>
      </c>
      <c r="D858" s="49">
        <f>SUM(GewinnDaten!H858:J858)</f>
        <v>0</v>
      </c>
      <c r="E858" s="40">
        <f t="shared" si="72"/>
        <v>0</v>
      </c>
      <c r="F858" s="58">
        <f t="shared" si="75"/>
        <v>44891</v>
      </c>
      <c r="G858" s="49">
        <f>SUM(C$7:C858)</f>
        <v>-17.3</v>
      </c>
      <c r="H858" s="49">
        <f>SUM(D$7:D858)</f>
        <v>20</v>
      </c>
      <c r="I858" s="40">
        <f t="shared" si="73"/>
        <v>2.6999999999999993</v>
      </c>
      <c r="K858" s="36">
        <f t="shared" si="74"/>
        <v>2022</v>
      </c>
    </row>
    <row r="859" spans="1:11" ht="13">
      <c r="A859" s="39">
        <f>GewinnDaten!A859</f>
        <v>44895</v>
      </c>
      <c r="B859" s="37">
        <f t="shared" si="71"/>
        <v>4</v>
      </c>
      <c r="C859" s="49">
        <f>SUM(GewinnDaten!E859:G859)</f>
        <v>0</v>
      </c>
      <c r="D859" s="49">
        <f>SUM(GewinnDaten!H859:J859)</f>
        <v>0</v>
      </c>
      <c r="E859" s="40">
        <f t="shared" si="72"/>
        <v>0</v>
      </c>
      <c r="F859" s="58">
        <f t="shared" si="75"/>
        <v>44895</v>
      </c>
      <c r="G859" s="49">
        <f>SUM(C$7:C859)</f>
        <v>-17.3</v>
      </c>
      <c r="H859" s="49">
        <f>SUM(D$7:D859)</f>
        <v>20</v>
      </c>
      <c r="I859" s="40">
        <f t="shared" si="73"/>
        <v>2.6999999999999993</v>
      </c>
      <c r="K859" s="36">
        <f t="shared" si="74"/>
        <v>2022</v>
      </c>
    </row>
    <row r="860" spans="1:11" ht="13">
      <c r="A860" s="39">
        <f>GewinnDaten!A860</f>
        <v>44898</v>
      </c>
      <c r="B860" s="37">
        <f t="shared" si="71"/>
        <v>7</v>
      </c>
      <c r="C860" s="49">
        <f>SUM(GewinnDaten!E860:G860)</f>
        <v>0</v>
      </c>
      <c r="D860" s="49">
        <f>SUM(GewinnDaten!H860:J860)</f>
        <v>0</v>
      </c>
      <c r="E860" s="40">
        <f t="shared" si="72"/>
        <v>0</v>
      </c>
      <c r="F860" s="58">
        <f t="shared" si="75"/>
        <v>44898</v>
      </c>
      <c r="G860" s="49">
        <f>SUM(C$7:C860)</f>
        <v>-17.3</v>
      </c>
      <c r="H860" s="49">
        <f>SUM(D$7:D860)</f>
        <v>20</v>
      </c>
      <c r="I860" s="40">
        <f t="shared" si="73"/>
        <v>2.6999999999999993</v>
      </c>
      <c r="K860" s="36">
        <f t="shared" si="74"/>
        <v>2022</v>
      </c>
    </row>
    <row r="861" spans="1:11" ht="13">
      <c r="A861" s="39">
        <f>GewinnDaten!A861</f>
        <v>44902</v>
      </c>
      <c r="B861" s="37">
        <f t="shared" si="71"/>
        <v>4</v>
      </c>
      <c r="C861" s="49">
        <f>SUM(GewinnDaten!E861:G861)</f>
        <v>0</v>
      </c>
      <c r="D861" s="49">
        <f>SUM(GewinnDaten!H861:J861)</f>
        <v>0</v>
      </c>
      <c r="E861" s="40">
        <f t="shared" si="72"/>
        <v>0</v>
      </c>
      <c r="F861" s="58">
        <f t="shared" si="75"/>
        <v>44902</v>
      </c>
      <c r="G861" s="49">
        <f>SUM(C$7:C861)</f>
        <v>-17.3</v>
      </c>
      <c r="H861" s="49">
        <f>SUM(D$7:D861)</f>
        <v>20</v>
      </c>
      <c r="I861" s="40">
        <f t="shared" si="73"/>
        <v>2.6999999999999993</v>
      </c>
      <c r="K861" s="36">
        <f t="shared" si="74"/>
        <v>2022</v>
      </c>
    </row>
    <row r="862" spans="1:11" ht="13">
      <c r="A862" s="39">
        <f>GewinnDaten!A862</f>
        <v>44905</v>
      </c>
      <c r="B862" s="37">
        <f t="shared" si="71"/>
        <v>7</v>
      </c>
      <c r="C862" s="49">
        <f>SUM(GewinnDaten!E862:G862)</f>
        <v>0</v>
      </c>
      <c r="D862" s="49">
        <f>SUM(GewinnDaten!H862:J862)</f>
        <v>0</v>
      </c>
      <c r="E862" s="40">
        <f t="shared" si="72"/>
        <v>0</v>
      </c>
      <c r="F862" s="58">
        <f t="shared" si="75"/>
        <v>44905</v>
      </c>
      <c r="G862" s="49">
        <f>SUM(C$7:C862)</f>
        <v>-17.3</v>
      </c>
      <c r="H862" s="49">
        <f>SUM(D$7:D862)</f>
        <v>20</v>
      </c>
      <c r="I862" s="40">
        <f t="shared" si="73"/>
        <v>2.6999999999999993</v>
      </c>
      <c r="K862" s="36">
        <f t="shared" si="74"/>
        <v>2022</v>
      </c>
    </row>
    <row r="863" spans="1:11" ht="13">
      <c r="A863" s="39">
        <f>GewinnDaten!A863</f>
        <v>44909</v>
      </c>
      <c r="B863" s="37">
        <f t="shared" si="71"/>
        <v>4</v>
      </c>
      <c r="C863" s="49">
        <f>SUM(GewinnDaten!E863:G863)</f>
        <v>0</v>
      </c>
      <c r="D863" s="49">
        <f>SUM(GewinnDaten!H863:J863)</f>
        <v>0</v>
      </c>
      <c r="E863" s="40">
        <f t="shared" si="72"/>
        <v>0</v>
      </c>
      <c r="F863" s="58">
        <f t="shared" si="75"/>
        <v>44909</v>
      </c>
      <c r="G863" s="49">
        <f>SUM(C$7:C863)</f>
        <v>-17.3</v>
      </c>
      <c r="H863" s="49">
        <f>SUM(D$7:D863)</f>
        <v>20</v>
      </c>
      <c r="I863" s="40">
        <f t="shared" si="73"/>
        <v>2.6999999999999993</v>
      </c>
      <c r="K863" s="36">
        <f t="shared" si="74"/>
        <v>2022</v>
      </c>
    </row>
    <row r="864" spans="1:11" ht="13">
      <c r="A864" s="39">
        <f>GewinnDaten!A864</f>
        <v>44912</v>
      </c>
      <c r="B864" s="37">
        <f t="shared" si="71"/>
        <v>7</v>
      </c>
      <c r="C864" s="49">
        <f>SUM(GewinnDaten!E864:G864)</f>
        <v>0</v>
      </c>
      <c r="D864" s="49">
        <f>SUM(GewinnDaten!H864:J864)</f>
        <v>0</v>
      </c>
      <c r="E864" s="40">
        <f t="shared" si="72"/>
        <v>0</v>
      </c>
      <c r="F864" s="58">
        <f t="shared" si="75"/>
        <v>44912</v>
      </c>
      <c r="G864" s="49">
        <f>SUM(C$7:C864)</f>
        <v>-17.3</v>
      </c>
      <c r="H864" s="49">
        <f>SUM(D$7:D864)</f>
        <v>20</v>
      </c>
      <c r="I864" s="40">
        <f t="shared" si="73"/>
        <v>2.6999999999999993</v>
      </c>
      <c r="K864" s="36">
        <f t="shared" si="74"/>
        <v>2022</v>
      </c>
    </row>
    <row r="865" spans="1:11" ht="13">
      <c r="A865" s="39">
        <f>GewinnDaten!A865</f>
        <v>44916</v>
      </c>
      <c r="B865" s="37">
        <f t="shared" si="71"/>
        <v>4</v>
      </c>
      <c r="C865" s="49">
        <f>SUM(GewinnDaten!E865:G865)</f>
        <v>0</v>
      </c>
      <c r="D865" s="49">
        <f>SUM(GewinnDaten!H865:J865)</f>
        <v>0</v>
      </c>
      <c r="E865" s="40">
        <f t="shared" si="72"/>
        <v>0</v>
      </c>
      <c r="F865" s="58">
        <f t="shared" si="75"/>
        <v>44916</v>
      </c>
      <c r="G865" s="49">
        <f>SUM(C$7:C865)</f>
        <v>-17.3</v>
      </c>
      <c r="H865" s="49">
        <f>SUM(D$7:D865)</f>
        <v>20</v>
      </c>
      <c r="I865" s="40">
        <f t="shared" si="73"/>
        <v>2.6999999999999993</v>
      </c>
      <c r="K865" s="36">
        <f t="shared" si="74"/>
        <v>2022</v>
      </c>
    </row>
    <row r="866" spans="1:11" ht="13">
      <c r="A866" s="39">
        <f>GewinnDaten!A866</f>
        <v>44919</v>
      </c>
      <c r="B866" s="37">
        <f t="shared" ref="B866:B929" si="76">WEEKDAY(A866)</f>
        <v>7</v>
      </c>
      <c r="C866" s="49">
        <f>SUM(GewinnDaten!E866:G866)</f>
        <v>0</v>
      </c>
      <c r="D866" s="49">
        <f>SUM(GewinnDaten!H866:J866)</f>
        <v>0</v>
      </c>
      <c r="E866" s="40">
        <f t="shared" ref="E866:E929" si="77">SUM(C866:D866)</f>
        <v>0</v>
      </c>
      <c r="F866" s="58">
        <f t="shared" si="75"/>
        <v>44919</v>
      </c>
      <c r="G866" s="49">
        <f>SUM(C$7:C866)</f>
        <v>-17.3</v>
      </c>
      <c r="H866" s="49">
        <f>SUM(D$7:D866)</f>
        <v>20</v>
      </c>
      <c r="I866" s="40">
        <f t="shared" ref="I866:I929" si="78">SUM(G866:H866)</f>
        <v>2.6999999999999993</v>
      </c>
      <c r="K866" s="36">
        <f t="shared" ref="K866:K929" si="79">YEAR(A866)</f>
        <v>2022</v>
      </c>
    </row>
    <row r="867" spans="1:11" ht="13">
      <c r="A867" s="39">
        <f>GewinnDaten!A867</f>
        <v>44923</v>
      </c>
      <c r="B867" s="37">
        <f t="shared" si="76"/>
        <v>4</v>
      </c>
      <c r="C867" s="49">
        <f>SUM(GewinnDaten!E867:G867)</f>
        <v>0</v>
      </c>
      <c r="D867" s="49">
        <f>SUM(GewinnDaten!H867:J867)</f>
        <v>0</v>
      </c>
      <c r="E867" s="40">
        <f t="shared" si="77"/>
        <v>0</v>
      </c>
      <c r="F867" s="58">
        <f t="shared" si="75"/>
        <v>44923</v>
      </c>
      <c r="G867" s="49">
        <f>SUM(C$7:C867)</f>
        <v>-17.3</v>
      </c>
      <c r="H867" s="49">
        <f>SUM(D$7:D867)</f>
        <v>20</v>
      </c>
      <c r="I867" s="40">
        <f t="shared" si="78"/>
        <v>2.6999999999999993</v>
      </c>
      <c r="K867" s="36">
        <f t="shared" si="79"/>
        <v>2022</v>
      </c>
    </row>
    <row r="868" spans="1:11" ht="13">
      <c r="A868" s="39">
        <f>GewinnDaten!A868</f>
        <v>44926</v>
      </c>
      <c r="B868" s="37">
        <f t="shared" si="76"/>
        <v>7</v>
      </c>
      <c r="C868" s="49">
        <f>SUM(GewinnDaten!E868:G868)</f>
        <v>0</v>
      </c>
      <c r="D868" s="49">
        <f>SUM(GewinnDaten!H868:J868)</f>
        <v>0</v>
      </c>
      <c r="E868" s="40">
        <f t="shared" si="77"/>
        <v>0</v>
      </c>
      <c r="F868" s="58">
        <f t="shared" si="75"/>
        <v>44926</v>
      </c>
      <c r="G868" s="49">
        <f>SUM(C$7:C868)</f>
        <v>-17.3</v>
      </c>
      <c r="H868" s="49">
        <f>SUM(D$7:D868)</f>
        <v>20</v>
      </c>
      <c r="I868" s="40">
        <f t="shared" si="78"/>
        <v>2.6999999999999993</v>
      </c>
      <c r="K868" s="36">
        <f t="shared" si="79"/>
        <v>2022</v>
      </c>
    </row>
    <row r="869" spans="1:11" ht="13">
      <c r="A869" s="39">
        <f>GewinnDaten!A869</f>
        <v>44930</v>
      </c>
      <c r="B869" s="37">
        <f t="shared" si="76"/>
        <v>4</v>
      </c>
      <c r="C869" s="49">
        <f>SUM(GewinnDaten!E869:G869)</f>
        <v>0</v>
      </c>
      <c r="D869" s="49">
        <f>SUM(GewinnDaten!H869:J869)</f>
        <v>0</v>
      </c>
      <c r="E869" s="40">
        <f t="shared" si="77"/>
        <v>0</v>
      </c>
      <c r="F869" s="58">
        <f t="shared" si="75"/>
        <v>44930</v>
      </c>
      <c r="G869" s="49">
        <f>SUM(C$7:C869)</f>
        <v>-17.3</v>
      </c>
      <c r="H869" s="49">
        <f>SUM(D$7:D869)</f>
        <v>20</v>
      </c>
      <c r="I869" s="40">
        <f t="shared" si="78"/>
        <v>2.6999999999999993</v>
      </c>
      <c r="K869" s="36">
        <f t="shared" si="79"/>
        <v>2023</v>
      </c>
    </row>
    <row r="870" spans="1:11" ht="13">
      <c r="A870" s="39">
        <f>GewinnDaten!A870</f>
        <v>44933</v>
      </c>
      <c r="B870" s="37">
        <f t="shared" si="76"/>
        <v>7</v>
      </c>
      <c r="C870" s="49">
        <f>SUM(GewinnDaten!E870:G870)</f>
        <v>0</v>
      </c>
      <c r="D870" s="49">
        <f>SUM(GewinnDaten!H870:J870)</f>
        <v>0</v>
      </c>
      <c r="E870" s="40">
        <f t="shared" si="77"/>
        <v>0</v>
      </c>
      <c r="F870" s="58">
        <f t="shared" si="75"/>
        <v>44933</v>
      </c>
      <c r="G870" s="49">
        <f>SUM(C$7:C870)</f>
        <v>-17.3</v>
      </c>
      <c r="H870" s="49">
        <f>SUM(D$7:D870)</f>
        <v>20</v>
      </c>
      <c r="I870" s="40">
        <f t="shared" si="78"/>
        <v>2.6999999999999993</v>
      </c>
      <c r="K870" s="36">
        <f t="shared" si="79"/>
        <v>2023</v>
      </c>
    </row>
    <row r="871" spans="1:11" ht="13">
      <c r="A871" s="39">
        <f>GewinnDaten!A871</f>
        <v>44937</v>
      </c>
      <c r="B871" s="37">
        <f t="shared" si="76"/>
        <v>4</v>
      </c>
      <c r="C871" s="49">
        <f>SUM(GewinnDaten!E871:G871)</f>
        <v>0</v>
      </c>
      <c r="D871" s="49">
        <f>SUM(GewinnDaten!H871:J871)</f>
        <v>0</v>
      </c>
      <c r="E871" s="40">
        <f t="shared" si="77"/>
        <v>0</v>
      </c>
      <c r="F871" s="58">
        <f t="shared" si="75"/>
        <v>44937</v>
      </c>
      <c r="G871" s="49">
        <f>SUM(C$7:C871)</f>
        <v>-17.3</v>
      </c>
      <c r="H871" s="49">
        <f>SUM(D$7:D871)</f>
        <v>20</v>
      </c>
      <c r="I871" s="40">
        <f t="shared" si="78"/>
        <v>2.6999999999999993</v>
      </c>
      <c r="K871" s="36">
        <f t="shared" si="79"/>
        <v>2023</v>
      </c>
    </row>
    <row r="872" spans="1:11" ht="13">
      <c r="A872" s="39">
        <f>GewinnDaten!A872</f>
        <v>44940</v>
      </c>
      <c r="B872" s="37">
        <f t="shared" si="76"/>
        <v>7</v>
      </c>
      <c r="C872" s="49">
        <f>SUM(GewinnDaten!E872:G872)</f>
        <v>0</v>
      </c>
      <c r="D872" s="49">
        <f>SUM(GewinnDaten!H872:J872)</f>
        <v>0</v>
      </c>
      <c r="E872" s="40">
        <f t="shared" si="77"/>
        <v>0</v>
      </c>
      <c r="F872" s="58">
        <f t="shared" si="75"/>
        <v>44940</v>
      </c>
      <c r="G872" s="49">
        <f>SUM(C$7:C872)</f>
        <v>-17.3</v>
      </c>
      <c r="H872" s="49">
        <f>SUM(D$7:D872)</f>
        <v>20</v>
      </c>
      <c r="I872" s="40">
        <f t="shared" si="78"/>
        <v>2.6999999999999993</v>
      </c>
      <c r="K872" s="36">
        <f t="shared" si="79"/>
        <v>2023</v>
      </c>
    </row>
    <row r="873" spans="1:11" ht="13">
      <c r="A873" s="39">
        <f>GewinnDaten!A873</f>
        <v>44944</v>
      </c>
      <c r="B873" s="37">
        <f t="shared" si="76"/>
        <v>4</v>
      </c>
      <c r="C873" s="49">
        <f>SUM(GewinnDaten!E873:G873)</f>
        <v>0</v>
      </c>
      <c r="D873" s="49">
        <f>SUM(GewinnDaten!H873:J873)</f>
        <v>0</v>
      </c>
      <c r="E873" s="40">
        <f t="shared" si="77"/>
        <v>0</v>
      </c>
      <c r="F873" s="58">
        <f t="shared" si="75"/>
        <v>44944</v>
      </c>
      <c r="G873" s="49">
        <f>SUM(C$7:C873)</f>
        <v>-17.3</v>
      </c>
      <c r="H873" s="49">
        <f>SUM(D$7:D873)</f>
        <v>20</v>
      </c>
      <c r="I873" s="40">
        <f t="shared" si="78"/>
        <v>2.6999999999999993</v>
      </c>
      <c r="K873" s="36">
        <f t="shared" si="79"/>
        <v>2023</v>
      </c>
    </row>
    <row r="874" spans="1:11" ht="13">
      <c r="A874" s="39">
        <f>GewinnDaten!A874</f>
        <v>44947</v>
      </c>
      <c r="B874" s="37">
        <f t="shared" si="76"/>
        <v>7</v>
      </c>
      <c r="C874" s="49">
        <f>SUM(GewinnDaten!E874:G874)</f>
        <v>0</v>
      </c>
      <c r="D874" s="49">
        <f>SUM(GewinnDaten!H874:J874)</f>
        <v>0</v>
      </c>
      <c r="E874" s="40">
        <f t="shared" si="77"/>
        <v>0</v>
      </c>
      <c r="F874" s="58">
        <f t="shared" si="75"/>
        <v>44947</v>
      </c>
      <c r="G874" s="49">
        <f>SUM(C$7:C874)</f>
        <v>-17.3</v>
      </c>
      <c r="H874" s="49">
        <f>SUM(D$7:D874)</f>
        <v>20</v>
      </c>
      <c r="I874" s="40">
        <f t="shared" si="78"/>
        <v>2.6999999999999993</v>
      </c>
      <c r="K874" s="36">
        <f t="shared" si="79"/>
        <v>2023</v>
      </c>
    </row>
    <row r="875" spans="1:11" ht="13">
      <c r="A875" s="39">
        <f>GewinnDaten!A875</f>
        <v>44951</v>
      </c>
      <c r="B875" s="37">
        <f t="shared" si="76"/>
        <v>4</v>
      </c>
      <c r="C875" s="49">
        <f>SUM(GewinnDaten!E875:G875)</f>
        <v>0</v>
      </c>
      <c r="D875" s="49">
        <f>SUM(GewinnDaten!H875:J875)</f>
        <v>0</v>
      </c>
      <c r="E875" s="40">
        <f t="shared" si="77"/>
        <v>0</v>
      </c>
      <c r="F875" s="58">
        <f t="shared" si="75"/>
        <v>44951</v>
      </c>
      <c r="G875" s="49">
        <f>SUM(C$7:C875)</f>
        <v>-17.3</v>
      </c>
      <c r="H875" s="49">
        <f>SUM(D$7:D875)</f>
        <v>20</v>
      </c>
      <c r="I875" s="40">
        <f t="shared" si="78"/>
        <v>2.6999999999999993</v>
      </c>
      <c r="K875" s="36">
        <f t="shared" si="79"/>
        <v>2023</v>
      </c>
    </row>
    <row r="876" spans="1:11" ht="13">
      <c r="A876" s="39">
        <f>GewinnDaten!A876</f>
        <v>44954</v>
      </c>
      <c r="B876" s="37">
        <f t="shared" si="76"/>
        <v>7</v>
      </c>
      <c r="C876" s="49">
        <f>SUM(GewinnDaten!E876:G876)</f>
        <v>0</v>
      </c>
      <c r="D876" s="49">
        <f>SUM(GewinnDaten!H876:J876)</f>
        <v>0</v>
      </c>
      <c r="E876" s="40">
        <f t="shared" si="77"/>
        <v>0</v>
      </c>
      <c r="F876" s="58">
        <f t="shared" si="75"/>
        <v>44954</v>
      </c>
      <c r="G876" s="49">
        <f>SUM(C$7:C876)</f>
        <v>-17.3</v>
      </c>
      <c r="H876" s="49">
        <f>SUM(D$7:D876)</f>
        <v>20</v>
      </c>
      <c r="I876" s="40">
        <f t="shared" si="78"/>
        <v>2.6999999999999993</v>
      </c>
      <c r="K876" s="36">
        <f t="shared" si="79"/>
        <v>2023</v>
      </c>
    </row>
    <row r="877" spans="1:11" ht="13">
      <c r="A877" s="39">
        <f>GewinnDaten!A877</f>
        <v>44958</v>
      </c>
      <c r="B877" s="37">
        <f t="shared" si="76"/>
        <v>4</v>
      </c>
      <c r="C877" s="49">
        <f>SUM(GewinnDaten!E877:G877)</f>
        <v>0</v>
      </c>
      <c r="D877" s="49">
        <f>SUM(GewinnDaten!H877:J877)</f>
        <v>0</v>
      </c>
      <c r="E877" s="40">
        <f t="shared" si="77"/>
        <v>0</v>
      </c>
      <c r="F877" s="58">
        <f t="shared" si="75"/>
        <v>44958</v>
      </c>
      <c r="G877" s="49">
        <f>SUM(C$7:C877)</f>
        <v>-17.3</v>
      </c>
      <c r="H877" s="49">
        <f>SUM(D$7:D877)</f>
        <v>20</v>
      </c>
      <c r="I877" s="40">
        <f t="shared" si="78"/>
        <v>2.6999999999999993</v>
      </c>
      <c r="K877" s="36">
        <f t="shared" si="79"/>
        <v>2023</v>
      </c>
    </row>
    <row r="878" spans="1:11" ht="13">
      <c r="A878" s="39">
        <f>GewinnDaten!A878</f>
        <v>44961</v>
      </c>
      <c r="B878" s="37">
        <f t="shared" si="76"/>
        <v>7</v>
      </c>
      <c r="C878" s="49">
        <f>SUM(GewinnDaten!E878:G878)</f>
        <v>0</v>
      </c>
      <c r="D878" s="49">
        <f>SUM(GewinnDaten!H878:J878)</f>
        <v>0</v>
      </c>
      <c r="E878" s="40">
        <f t="shared" si="77"/>
        <v>0</v>
      </c>
      <c r="F878" s="58">
        <f t="shared" si="75"/>
        <v>44961</v>
      </c>
      <c r="G878" s="49">
        <f>SUM(C$7:C878)</f>
        <v>-17.3</v>
      </c>
      <c r="H878" s="49">
        <f>SUM(D$7:D878)</f>
        <v>20</v>
      </c>
      <c r="I878" s="40">
        <f t="shared" si="78"/>
        <v>2.6999999999999993</v>
      </c>
      <c r="K878" s="36">
        <f t="shared" si="79"/>
        <v>2023</v>
      </c>
    </row>
    <row r="879" spans="1:11" ht="13">
      <c r="A879" s="39">
        <f>GewinnDaten!A879</f>
        <v>44965</v>
      </c>
      <c r="B879" s="37">
        <f t="shared" si="76"/>
        <v>4</v>
      </c>
      <c r="C879" s="49">
        <f>SUM(GewinnDaten!E879:G879)</f>
        <v>0</v>
      </c>
      <c r="D879" s="49">
        <f>SUM(GewinnDaten!H879:J879)</f>
        <v>0</v>
      </c>
      <c r="E879" s="40">
        <f t="shared" si="77"/>
        <v>0</v>
      </c>
      <c r="F879" s="58">
        <f t="shared" si="75"/>
        <v>44965</v>
      </c>
      <c r="G879" s="49">
        <f>SUM(C$7:C879)</f>
        <v>-17.3</v>
      </c>
      <c r="H879" s="49">
        <f>SUM(D$7:D879)</f>
        <v>20</v>
      </c>
      <c r="I879" s="40">
        <f t="shared" si="78"/>
        <v>2.6999999999999993</v>
      </c>
      <c r="K879" s="36">
        <f t="shared" si="79"/>
        <v>2023</v>
      </c>
    </row>
    <row r="880" spans="1:11" ht="13">
      <c r="A880" s="39">
        <f>GewinnDaten!A880</f>
        <v>44968</v>
      </c>
      <c r="B880" s="37">
        <f t="shared" si="76"/>
        <v>7</v>
      </c>
      <c r="C880" s="49">
        <f>SUM(GewinnDaten!E880:G880)</f>
        <v>0</v>
      </c>
      <c r="D880" s="49">
        <f>SUM(GewinnDaten!H880:J880)</f>
        <v>0</v>
      </c>
      <c r="E880" s="40">
        <f t="shared" si="77"/>
        <v>0</v>
      </c>
      <c r="F880" s="58">
        <f t="shared" si="75"/>
        <v>44968</v>
      </c>
      <c r="G880" s="49">
        <f>SUM(C$7:C880)</f>
        <v>-17.3</v>
      </c>
      <c r="H880" s="49">
        <f>SUM(D$7:D880)</f>
        <v>20</v>
      </c>
      <c r="I880" s="40">
        <f t="shared" si="78"/>
        <v>2.6999999999999993</v>
      </c>
      <c r="K880" s="36">
        <f t="shared" si="79"/>
        <v>2023</v>
      </c>
    </row>
    <row r="881" spans="1:11" ht="13">
      <c r="A881" s="39">
        <f>GewinnDaten!A881</f>
        <v>44972</v>
      </c>
      <c r="B881" s="37">
        <f t="shared" si="76"/>
        <v>4</v>
      </c>
      <c r="C881" s="49">
        <f>SUM(GewinnDaten!E881:G881)</f>
        <v>0</v>
      </c>
      <c r="D881" s="49">
        <f>SUM(GewinnDaten!H881:J881)</f>
        <v>0</v>
      </c>
      <c r="E881" s="40">
        <f t="shared" si="77"/>
        <v>0</v>
      </c>
      <c r="F881" s="58">
        <f t="shared" si="75"/>
        <v>44972</v>
      </c>
      <c r="G881" s="49">
        <f>SUM(C$7:C881)</f>
        <v>-17.3</v>
      </c>
      <c r="H881" s="49">
        <f>SUM(D$7:D881)</f>
        <v>20</v>
      </c>
      <c r="I881" s="40">
        <f t="shared" si="78"/>
        <v>2.6999999999999993</v>
      </c>
      <c r="K881" s="36">
        <f t="shared" si="79"/>
        <v>2023</v>
      </c>
    </row>
    <row r="882" spans="1:11" ht="13">
      <c r="A882" s="39">
        <f>GewinnDaten!A882</f>
        <v>44975</v>
      </c>
      <c r="B882" s="37">
        <f t="shared" si="76"/>
        <v>7</v>
      </c>
      <c r="C882" s="49">
        <f>SUM(GewinnDaten!E882:G882)</f>
        <v>0</v>
      </c>
      <c r="D882" s="49">
        <f>SUM(GewinnDaten!H882:J882)</f>
        <v>0</v>
      </c>
      <c r="E882" s="40">
        <f t="shared" si="77"/>
        <v>0</v>
      </c>
      <c r="F882" s="58">
        <f t="shared" si="75"/>
        <v>44975</v>
      </c>
      <c r="G882" s="49">
        <f>SUM(C$7:C882)</f>
        <v>-17.3</v>
      </c>
      <c r="H882" s="49">
        <f>SUM(D$7:D882)</f>
        <v>20</v>
      </c>
      <c r="I882" s="40">
        <f t="shared" si="78"/>
        <v>2.6999999999999993</v>
      </c>
      <c r="K882" s="36">
        <f t="shared" si="79"/>
        <v>2023</v>
      </c>
    </row>
    <row r="883" spans="1:11" ht="13">
      <c r="A883" s="39">
        <f>GewinnDaten!A883</f>
        <v>44979</v>
      </c>
      <c r="B883" s="37">
        <f t="shared" si="76"/>
        <v>4</v>
      </c>
      <c r="C883" s="49">
        <f>SUM(GewinnDaten!E883:G883)</f>
        <v>0</v>
      </c>
      <c r="D883" s="49">
        <f>SUM(GewinnDaten!H883:J883)</f>
        <v>0</v>
      </c>
      <c r="E883" s="40">
        <f t="shared" si="77"/>
        <v>0</v>
      </c>
      <c r="F883" s="58">
        <f t="shared" si="75"/>
        <v>44979</v>
      </c>
      <c r="G883" s="49">
        <f>SUM(C$7:C883)</f>
        <v>-17.3</v>
      </c>
      <c r="H883" s="49">
        <f>SUM(D$7:D883)</f>
        <v>20</v>
      </c>
      <c r="I883" s="40">
        <f t="shared" si="78"/>
        <v>2.6999999999999993</v>
      </c>
      <c r="K883" s="36">
        <f t="shared" si="79"/>
        <v>2023</v>
      </c>
    </row>
    <row r="884" spans="1:11" ht="13">
      <c r="A884" s="39">
        <f>GewinnDaten!A884</f>
        <v>44982</v>
      </c>
      <c r="B884" s="37">
        <f t="shared" si="76"/>
        <v>7</v>
      </c>
      <c r="C884" s="49">
        <f>SUM(GewinnDaten!E884:G884)</f>
        <v>0</v>
      </c>
      <c r="D884" s="49">
        <f>SUM(GewinnDaten!H884:J884)</f>
        <v>0</v>
      </c>
      <c r="E884" s="40">
        <f t="shared" si="77"/>
        <v>0</v>
      </c>
      <c r="F884" s="58">
        <f t="shared" si="75"/>
        <v>44982</v>
      </c>
      <c r="G884" s="49">
        <f>SUM(C$7:C884)</f>
        <v>-17.3</v>
      </c>
      <c r="H884" s="49">
        <f>SUM(D$7:D884)</f>
        <v>20</v>
      </c>
      <c r="I884" s="40">
        <f t="shared" si="78"/>
        <v>2.6999999999999993</v>
      </c>
      <c r="K884" s="36">
        <f t="shared" si="79"/>
        <v>2023</v>
      </c>
    </row>
    <row r="885" spans="1:11" ht="13">
      <c r="A885" s="39">
        <f>GewinnDaten!A885</f>
        <v>44986</v>
      </c>
      <c r="B885" s="37">
        <f t="shared" si="76"/>
        <v>4</v>
      </c>
      <c r="C885" s="49">
        <f>SUM(GewinnDaten!E885:G885)</f>
        <v>0</v>
      </c>
      <c r="D885" s="49">
        <f>SUM(GewinnDaten!H885:J885)</f>
        <v>0</v>
      </c>
      <c r="E885" s="40">
        <f t="shared" si="77"/>
        <v>0</v>
      </c>
      <c r="F885" s="58">
        <f t="shared" si="75"/>
        <v>44986</v>
      </c>
      <c r="G885" s="49">
        <f>SUM(C$7:C885)</f>
        <v>-17.3</v>
      </c>
      <c r="H885" s="49">
        <f>SUM(D$7:D885)</f>
        <v>20</v>
      </c>
      <c r="I885" s="40">
        <f t="shared" si="78"/>
        <v>2.6999999999999993</v>
      </c>
      <c r="K885" s="36">
        <f t="shared" si="79"/>
        <v>2023</v>
      </c>
    </row>
    <row r="886" spans="1:11" ht="13">
      <c r="A886" s="39">
        <f>GewinnDaten!A886</f>
        <v>44989</v>
      </c>
      <c r="B886" s="37">
        <f t="shared" si="76"/>
        <v>7</v>
      </c>
      <c r="C886" s="49">
        <f>SUM(GewinnDaten!E886:G886)</f>
        <v>0</v>
      </c>
      <c r="D886" s="49">
        <f>SUM(GewinnDaten!H886:J886)</f>
        <v>0</v>
      </c>
      <c r="E886" s="40">
        <f t="shared" si="77"/>
        <v>0</v>
      </c>
      <c r="F886" s="58">
        <f t="shared" si="75"/>
        <v>44989</v>
      </c>
      <c r="G886" s="49">
        <f>SUM(C$7:C886)</f>
        <v>-17.3</v>
      </c>
      <c r="H886" s="49">
        <f>SUM(D$7:D886)</f>
        <v>20</v>
      </c>
      <c r="I886" s="40">
        <f t="shared" si="78"/>
        <v>2.6999999999999993</v>
      </c>
      <c r="K886" s="36">
        <f t="shared" si="79"/>
        <v>2023</v>
      </c>
    </row>
    <row r="887" spans="1:11" ht="13">
      <c r="A887" s="39">
        <f>GewinnDaten!A887</f>
        <v>44993</v>
      </c>
      <c r="B887" s="37">
        <f t="shared" si="76"/>
        <v>4</v>
      </c>
      <c r="C887" s="49">
        <f>SUM(GewinnDaten!E887:G887)</f>
        <v>0</v>
      </c>
      <c r="D887" s="49">
        <f>SUM(GewinnDaten!H887:J887)</f>
        <v>0</v>
      </c>
      <c r="E887" s="40">
        <f t="shared" si="77"/>
        <v>0</v>
      </c>
      <c r="F887" s="58">
        <f t="shared" si="75"/>
        <v>44993</v>
      </c>
      <c r="G887" s="49">
        <f>SUM(C$7:C887)</f>
        <v>-17.3</v>
      </c>
      <c r="H887" s="49">
        <f>SUM(D$7:D887)</f>
        <v>20</v>
      </c>
      <c r="I887" s="40">
        <f t="shared" si="78"/>
        <v>2.6999999999999993</v>
      </c>
      <c r="K887" s="36">
        <f t="shared" si="79"/>
        <v>2023</v>
      </c>
    </row>
    <row r="888" spans="1:11" ht="13">
      <c r="A888" s="39">
        <f>GewinnDaten!A888</f>
        <v>44996</v>
      </c>
      <c r="B888" s="37">
        <f t="shared" si="76"/>
        <v>7</v>
      </c>
      <c r="C888" s="49">
        <f>SUM(GewinnDaten!E888:G888)</f>
        <v>0</v>
      </c>
      <c r="D888" s="49">
        <f>SUM(GewinnDaten!H888:J888)</f>
        <v>0</v>
      </c>
      <c r="E888" s="40">
        <f t="shared" si="77"/>
        <v>0</v>
      </c>
      <c r="F888" s="58">
        <f t="shared" si="75"/>
        <v>44996</v>
      </c>
      <c r="G888" s="49">
        <f>SUM(C$7:C888)</f>
        <v>-17.3</v>
      </c>
      <c r="H888" s="49">
        <f>SUM(D$7:D888)</f>
        <v>20</v>
      </c>
      <c r="I888" s="40">
        <f t="shared" si="78"/>
        <v>2.6999999999999993</v>
      </c>
      <c r="K888" s="36">
        <f t="shared" si="79"/>
        <v>2023</v>
      </c>
    </row>
    <row r="889" spans="1:11" ht="13">
      <c r="A889" s="39">
        <f>GewinnDaten!A889</f>
        <v>45000</v>
      </c>
      <c r="B889" s="37">
        <f t="shared" si="76"/>
        <v>4</v>
      </c>
      <c r="C889" s="49">
        <f>SUM(GewinnDaten!E889:G889)</f>
        <v>0</v>
      </c>
      <c r="D889" s="49">
        <f>SUM(GewinnDaten!H889:J889)</f>
        <v>0</v>
      </c>
      <c r="E889" s="40">
        <f t="shared" si="77"/>
        <v>0</v>
      </c>
      <c r="F889" s="58">
        <f t="shared" si="75"/>
        <v>45000</v>
      </c>
      <c r="G889" s="49">
        <f>SUM(C$7:C889)</f>
        <v>-17.3</v>
      </c>
      <c r="H889" s="49">
        <f>SUM(D$7:D889)</f>
        <v>20</v>
      </c>
      <c r="I889" s="40">
        <f t="shared" si="78"/>
        <v>2.6999999999999993</v>
      </c>
      <c r="K889" s="36">
        <f t="shared" si="79"/>
        <v>2023</v>
      </c>
    </row>
    <row r="890" spans="1:11" ht="13">
      <c r="A890" s="39">
        <f>GewinnDaten!A890</f>
        <v>45003</v>
      </c>
      <c r="B890" s="37">
        <f t="shared" si="76"/>
        <v>7</v>
      </c>
      <c r="C890" s="49">
        <f>SUM(GewinnDaten!E890:G890)</f>
        <v>0</v>
      </c>
      <c r="D890" s="49">
        <f>SUM(GewinnDaten!H890:J890)</f>
        <v>0</v>
      </c>
      <c r="E890" s="40">
        <f t="shared" si="77"/>
        <v>0</v>
      </c>
      <c r="F890" s="58">
        <f t="shared" si="75"/>
        <v>45003</v>
      </c>
      <c r="G890" s="49">
        <f>SUM(C$7:C890)</f>
        <v>-17.3</v>
      </c>
      <c r="H890" s="49">
        <f>SUM(D$7:D890)</f>
        <v>20</v>
      </c>
      <c r="I890" s="40">
        <f t="shared" si="78"/>
        <v>2.6999999999999993</v>
      </c>
      <c r="K890" s="36">
        <f t="shared" si="79"/>
        <v>2023</v>
      </c>
    </row>
    <row r="891" spans="1:11" ht="13">
      <c r="A891" s="39">
        <f>GewinnDaten!A891</f>
        <v>45007</v>
      </c>
      <c r="B891" s="37">
        <f t="shared" si="76"/>
        <v>4</v>
      </c>
      <c r="C891" s="49">
        <f>SUM(GewinnDaten!E891:G891)</f>
        <v>0</v>
      </c>
      <c r="D891" s="49">
        <f>SUM(GewinnDaten!H891:J891)</f>
        <v>0</v>
      </c>
      <c r="E891" s="40">
        <f t="shared" si="77"/>
        <v>0</v>
      </c>
      <c r="F891" s="58">
        <f t="shared" si="75"/>
        <v>45007</v>
      </c>
      <c r="G891" s="49">
        <f>SUM(C$7:C891)</f>
        <v>-17.3</v>
      </c>
      <c r="H891" s="49">
        <f>SUM(D$7:D891)</f>
        <v>20</v>
      </c>
      <c r="I891" s="40">
        <f t="shared" si="78"/>
        <v>2.6999999999999993</v>
      </c>
      <c r="K891" s="36">
        <f t="shared" si="79"/>
        <v>2023</v>
      </c>
    </row>
    <row r="892" spans="1:11" ht="13">
      <c r="A892" s="39">
        <f>GewinnDaten!A892</f>
        <v>45010</v>
      </c>
      <c r="B892" s="37">
        <f t="shared" si="76"/>
        <v>7</v>
      </c>
      <c r="C892" s="49">
        <f>SUM(GewinnDaten!E892:G892)</f>
        <v>0</v>
      </c>
      <c r="D892" s="49">
        <f>SUM(GewinnDaten!H892:J892)</f>
        <v>0</v>
      </c>
      <c r="E892" s="40">
        <f t="shared" si="77"/>
        <v>0</v>
      </c>
      <c r="F892" s="58">
        <f t="shared" si="75"/>
        <v>45010</v>
      </c>
      <c r="G892" s="49">
        <f>SUM(C$7:C892)</f>
        <v>-17.3</v>
      </c>
      <c r="H892" s="49">
        <f>SUM(D$7:D892)</f>
        <v>20</v>
      </c>
      <c r="I892" s="40">
        <f t="shared" si="78"/>
        <v>2.6999999999999993</v>
      </c>
      <c r="K892" s="36">
        <f t="shared" si="79"/>
        <v>2023</v>
      </c>
    </row>
    <row r="893" spans="1:11" ht="13">
      <c r="A893" s="39">
        <f>GewinnDaten!A893</f>
        <v>45014</v>
      </c>
      <c r="B893" s="37">
        <f t="shared" si="76"/>
        <v>4</v>
      </c>
      <c r="C893" s="49">
        <f>SUM(GewinnDaten!E893:G893)</f>
        <v>0</v>
      </c>
      <c r="D893" s="49">
        <f>SUM(GewinnDaten!H893:J893)</f>
        <v>0</v>
      </c>
      <c r="E893" s="40">
        <f t="shared" si="77"/>
        <v>0</v>
      </c>
      <c r="F893" s="58">
        <f t="shared" si="75"/>
        <v>45014</v>
      </c>
      <c r="G893" s="49">
        <f>SUM(C$7:C893)</f>
        <v>-17.3</v>
      </c>
      <c r="H893" s="49">
        <f>SUM(D$7:D893)</f>
        <v>20</v>
      </c>
      <c r="I893" s="40">
        <f t="shared" si="78"/>
        <v>2.6999999999999993</v>
      </c>
      <c r="K893" s="36">
        <f t="shared" si="79"/>
        <v>2023</v>
      </c>
    </row>
    <row r="894" spans="1:11" ht="13">
      <c r="A894" s="39">
        <f>GewinnDaten!A894</f>
        <v>45017</v>
      </c>
      <c r="B894" s="37">
        <f t="shared" si="76"/>
        <v>7</v>
      </c>
      <c r="C894" s="49">
        <f>SUM(GewinnDaten!E894:G894)</f>
        <v>0</v>
      </c>
      <c r="D894" s="49">
        <f>SUM(GewinnDaten!H894:J894)</f>
        <v>0</v>
      </c>
      <c r="E894" s="40">
        <f t="shared" si="77"/>
        <v>0</v>
      </c>
      <c r="F894" s="58">
        <f t="shared" si="75"/>
        <v>45017</v>
      </c>
      <c r="G894" s="49">
        <f>SUM(C$7:C894)</f>
        <v>-17.3</v>
      </c>
      <c r="H894" s="49">
        <f>SUM(D$7:D894)</f>
        <v>20</v>
      </c>
      <c r="I894" s="40">
        <f t="shared" si="78"/>
        <v>2.6999999999999993</v>
      </c>
      <c r="K894" s="36">
        <f t="shared" si="79"/>
        <v>2023</v>
      </c>
    </row>
    <row r="895" spans="1:11" ht="13">
      <c r="A895" s="39">
        <f>GewinnDaten!A895</f>
        <v>45021</v>
      </c>
      <c r="B895" s="37">
        <f t="shared" si="76"/>
        <v>4</v>
      </c>
      <c r="C895" s="49">
        <f>SUM(GewinnDaten!E895:G895)</f>
        <v>0</v>
      </c>
      <c r="D895" s="49">
        <f>SUM(GewinnDaten!H895:J895)</f>
        <v>0</v>
      </c>
      <c r="E895" s="40">
        <f t="shared" si="77"/>
        <v>0</v>
      </c>
      <c r="F895" s="58">
        <f t="shared" si="75"/>
        <v>45021</v>
      </c>
      <c r="G895" s="49">
        <f>SUM(C$7:C895)</f>
        <v>-17.3</v>
      </c>
      <c r="H895" s="49">
        <f>SUM(D$7:D895)</f>
        <v>20</v>
      </c>
      <c r="I895" s="40">
        <f t="shared" si="78"/>
        <v>2.6999999999999993</v>
      </c>
      <c r="K895" s="36">
        <f t="shared" si="79"/>
        <v>2023</v>
      </c>
    </row>
    <row r="896" spans="1:11" ht="13">
      <c r="A896" s="39">
        <f>GewinnDaten!A896</f>
        <v>45024</v>
      </c>
      <c r="B896" s="37">
        <f t="shared" si="76"/>
        <v>7</v>
      </c>
      <c r="C896" s="49">
        <f>SUM(GewinnDaten!E896:G896)</f>
        <v>0</v>
      </c>
      <c r="D896" s="49">
        <f>SUM(GewinnDaten!H896:J896)</f>
        <v>0</v>
      </c>
      <c r="E896" s="40">
        <f t="shared" si="77"/>
        <v>0</v>
      </c>
      <c r="F896" s="58">
        <f t="shared" si="75"/>
        <v>45024</v>
      </c>
      <c r="G896" s="49">
        <f>SUM(C$7:C896)</f>
        <v>-17.3</v>
      </c>
      <c r="H896" s="49">
        <f>SUM(D$7:D896)</f>
        <v>20</v>
      </c>
      <c r="I896" s="40">
        <f t="shared" si="78"/>
        <v>2.6999999999999993</v>
      </c>
      <c r="K896" s="36">
        <f t="shared" si="79"/>
        <v>2023</v>
      </c>
    </row>
    <row r="897" spans="1:11" ht="13">
      <c r="A897" s="39">
        <f>GewinnDaten!A897</f>
        <v>45028</v>
      </c>
      <c r="B897" s="37">
        <f t="shared" si="76"/>
        <v>4</v>
      </c>
      <c r="C897" s="49">
        <f>SUM(GewinnDaten!E897:G897)</f>
        <v>0</v>
      </c>
      <c r="D897" s="49">
        <f>SUM(GewinnDaten!H897:J897)</f>
        <v>0</v>
      </c>
      <c r="E897" s="40">
        <f t="shared" si="77"/>
        <v>0</v>
      </c>
      <c r="F897" s="58">
        <f t="shared" si="75"/>
        <v>45028</v>
      </c>
      <c r="G897" s="49">
        <f>SUM(C$7:C897)</f>
        <v>-17.3</v>
      </c>
      <c r="H897" s="49">
        <f>SUM(D$7:D897)</f>
        <v>20</v>
      </c>
      <c r="I897" s="40">
        <f t="shared" si="78"/>
        <v>2.6999999999999993</v>
      </c>
      <c r="K897" s="36">
        <f t="shared" si="79"/>
        <v>2023</v>
      </c>
    </row>
    <row r="898" spans="1:11" ht="13">
      <c r="A898" s="39">
        <f>GewinnDaten!A898</f>
        <v>45031</v>
      </c>
      <c r="B898" s="37">
        <f t="shared" si="76"/>
        <v>7</v>
      </c>
      <c r="C898" s="49">
        <f>SUM(GewinnDaten!E898:G898)</f>
        <v>0</v>
      </c>
      <c r="D898" s="49">
        <f>SUM(GewinnDaten!H898:J898)</f>
        <v>0</v>
      </c>
      <c r="E898" s="40">
        <f t="shared" si="77"/>
        <v>0</v>
      </c>
      <c r="F898" s="58">
        <f t="shared" si="75"/>
        <v>45031</v>
      </c>
      <c r="G898" s="49">
        <f>SUM(C$7:C898)</f>
        <v>-17.3</v>
      </c>
      <c r="H898" s="49">
        <f>SUM(D$7:D898)</f>
        <v>20</v>
      </c>
      <c r="I898" s="40">
        <f t="shared" si="78"/>
        <v>2.6999999999999993</v>
      </c>
      <c r="K898" s="36">
        <f t="shared" si="79"/>
        <v>2023</v>
      </c>
    </row>
    <row r="899" spans="1:11" ht="13">
      <c r="A899" s="39">
        <f>GewinnDaten!A899</f>
        <v>45035</v>
      </c>
      <c r="B899" s="37">
        <f t="shared" si="76"/>
        <v>4</v>
      </c>
      <c r="C899" s="49">
        <f>SUM(GewinnDaten!E899:G899)</f>
        <v>0</v>
      </c>
      <c r="D899" s="49">
        <f>SUM(GewinnDaten!H899:J899)</f>
        <v>0</v>
      </c>
      <c r="E899" s="40">
        <f t="shared" si="77"/>
        <v>0</v>
      </c>
      <c r="F899" s="58">
        <f t="shared" si="75"/>
        <v>45035</v>
      </c>
      <c r="G899" s="49">
        <f>SUM(C$7:C899)</f>
        <v>-17.3</v>
      </c>
      <c r="H899" s="49">
        <f>SUM(D$7:D899)</f>
        <v>20</v>
      </c>
      <c r="I899" s="40">
        <f t="shared" si="78"/>
        <v>2.6999999999999993</v>
      </c>
      <c r="K899" s="36">
        <f t="shared" si="79"/>
        <v>2023</v>
      </c>
    </row>
    <row r="900" spans="1:11" ht="13">
      <c r="A900" s="39">
        <f>GewinnDaten!A900</f>
        <v>45038</v>
      </c>
      <c r="B900" s="37">
        <f t="shared" si="76"/>
        <v>7</v>
      </c>
      <c r="C900" s="49">
        <f>SUM(GewinnDaten!E900:G900)</f>
        <v>0</v>
      </c>
      <c r="D900" s="49">
        <f>SUM(GewinnDaten!H900:J900)</f>
        <v>0</v>
      </c>
      <c r="E900" s="40">
        <f t="shared" si="77"/>
        <v>0</v>
      </c>
      <c r="F900" s="58">
        <f t="shared" si="75"/>
        <v>45038</v>
      </c>
      <c r="G900" s="49">
        <f>SUM(C$7:C900)</f>
        <v>-17.3</v>
      </c>
      <c r="H900" s="49">
        <f>SUM(D$7:D900)</f>
        <v>20</v>
      </c>
      <c r="I900" s="40">
        <f t="shared" si="78"/>
        <v>2.6999999999999993</v>
      </c>
      <c r="K900" s="36">
        <f t="shared" si="79"/>
        <v>2023</v>
      </c>
    </row>
    <row r="901" spans="1:11" ht="13">
      <c r="A901" s="39">
        <f>GewinnDaten!A901</f>
        <v>45042</v>
      </c>
      <c r="B901" s="37">
        <f t="shared" si="76"/>
        <v>4</v>
      </c>
      <c r="C901" s="49">
        <f>SUM(GewinnDaten!E901:G901)</f>
        <v>0</v>
      </c>
      <c r="D901" s="49">
        <f>SUM(GewinnDaten!H901:J901)</f>
        <v>0</v>
      </c>
      <c r="E901" s="40">
        <f t="shared" si="77"/>
        <v>0</v>
      </c>
      <c r="F901" s="58">
        <f t="shared" si="75"/>
        <v>45042</v>
      </c>
      <c r="G901" s="49">
        <f>SUM(C$7:C901)</f>
        <v>-17.3</v>
      </c>
      <c r="H901" s="49">
        <f>SUM(D$7:D901)</f>
        <v>20</v>
      </c>
      <c r="I901" s="40">
        <f t="shared" si="78"/>
        <v>2.6999999999999993</v>
      </c>
      <c r="K901" s="36">
        <f t="shared" si="79"/>
        <v>2023</v>
      </c>
    </row>
    <row r="902" spans="1:11" ht="13">
      <c r="A902" s="39">
        <f>GewinnDaten!A902</f>
        <v>45045</v>
      </c>
      <c r="B902" s="37">
        <f t="shared" si="76"/>
        <v>7</v>
      </c>
      <c r="C902" s="49">
        <f>SUM(GewinnDaten!E902:G902)</f>
        <v>0</v>
      </c>
      <c r="D902" s="49">
        <f>SUM(GewinnDaten!H902:J902)</f>
        <v>0</v>
      </c>
      <c r="E902" s="40">
        <f t="shared" si="77"/>
        <v>0</v>
      </c>
      <c r="F902" s="58">
        <f t="shared" si="75"/>
        <v>45045</v>
      </c>
      <c r="G902" s="49">
        <f>SUM(C$7:C902)</f>
        <v>-17.3</v>
      </c>
      <c r="H902" s="49">
        <f>SUM(D$7:D902)</f>
        <v>20</v>
      </c>
      <c r="I902" s="40">
        <f t="shared" si="78"/>
        <v>2.6999999999999993</v>
      </c>
      <c r="K902" s="36">
        <f t="shared" si="79"/>
        <v>2023</v>
      </c>
    </row>
    <row r="903" spans="1:11" ht="13">
      <c r="A903" s="39">
        <f>GewinnDaten!A903</f>
        <v>45049</v>
      </c>
      <c r="B903" s="37">
        <f t="shared" si="76"/>
        <v>4</v>
      </c>
      <c r="C903" s="49">
        <f>SUM(GewinnDaten!E903:G903)</f>
        <v>0</v>
      </c>
      <c r="D903" s="49">
        <f>SUM(GewinnDaten!H903:J903)</f>
        <v>0</v>
      </c>
      <c r="E903" s="40">
        <f t="shared" si="77"/>
        <v>0</v>
      </c>
      <c r="F903" s="58">
        <f t="shared" si="75"/>
        <v>45049</v>
      </c>
      <c r="G903" s="49">
        <f>SUM(C$7:C903)</f>
        <v>-17.3</v>
      </c>
      <c r="H903" s="49">
        <f>SUM(D$7:D903)</f>
        <v>20</v>
      </c>
      <c r="I903" s="40">
        <f t="shared" si="78"/>
        <v>2.6999999999999993</v>
      </c>
      <c r="K903" s="36">
        <f t="shared" si="79"/>
        <v>2023</v>
      </c>
    </row>
    <row r="904" spans="1:11" ht="13">
      <c r="A904" s="39">
        <f>GewinnDaten!A904</f>
        <v>45052</v>
      </c>
      <c r="B904" s="37">
        <f t="shared" si="76"/>
        <v>7</v>
      </c>
      <c r="C904" s="49">
        <f>SUM(GewinnDaten!E904:G904)</f>
        <v>0</v>
      </c>
      <c r="D904" s="49">
        <f>SUM(GewinnDaten!H904:J904)</f>
        <v>0</v>
      </c>
      <c r="E904" s="40">
        <f t="shared" si="77"/>
        <v>0</v>
      </c>
      <c r="F904" s="58">
        <f t="shared" ref="F904:F967" si="80">A904</f>
        <v>45052</v>
      </c>
      <c r="G904" s="49">
        <f>SUM(C$7:C904)</f>
        <v>-17.3</v>
      </c>
      <c r="H904" s="49">
        <f>SUM(D$7:D904)</f>
        <v>20</v>
      </c>
      <c r="I904" s="40">
        <f t="shared" si="78"/>
        <v>2.6999999999999993</v>
      </c>
      <c r="K904" s="36">
        <f t="shared" si="79"/>
        <v>2023</v>
      </c>
    </row>
    <row r="905" spans="1:11" ht="13">
      <c r="A905" s="39">
        <f>GewinnDaten!A905</f>
        <v>45056</v>
      </c>
      <c r="B905" s="37">
        <f t="shared" si="76"/>
        <v>4</v>
      </c>
      <c r="C905" s="49">
        <f>SUM(GewinnDaten!E905:G905)</f>
        <v>0</v>
      </c>
      <c r="D905" s="49">
        <f>SUM(GewinnDaten!H905:J905)</f>
        <v>0</v>
      </c>
      <c r="E905" s="40">
        <f t="shared" si="77"/>
        <v>0</v>
      </c>
      <c r="F905" s="58">
        <f t="shared" si="80"/>
        <v>45056</v>
      </c>
      <c r="G905" s="49">
        <f>SUM(C$7:C905)</f>
        <v>-17.3</v>
      </c>
      <c r="H905" s="49">
        <f>SUM(D$7:D905)</f>
        <v>20</v>
      </c>
      <c r="I905" s="40">
        <f t="shared" si="78"/>
        <v>2.6999999999999993</v>
      </c>
      <c r="K905" s="36">
        <f t="shared" si="79"/>
        <v>2023</v>
      </c>
    </row>
    <row r="906" spans="1:11" ht="13">
      <c r="A906" s="39">
        <f>GewinnDaten!A906</f>
        <v>45059</v>
      </c>
      <c r="B906" s="37">
        <f t="shared" si="76"/>
        <v>7</v>
      </c>
      <c r="C906" s="49">
        <f>SUM(GewinnDaten!E906:G906)</f>
        <v>0</v>
      </c>
      <c r="D906" s="49">
        <f>SUM(GewinnDaten!H906:J906)</f>
        <v>0</v>
      </c>
      <c r="E906" s="40">
        <f t="shared" si="77"/>
        <v>0</v>
      </c>
      <c r="F906" s="58">
        <f t="shared" si="80"/>
        <v>45059</v>
      </c>
      <c r="G906" s="49">
        <f>SUM(C$7:C906)</f>
        <v>-17.3</v>
      </c>
      <c r="H906" s="49">
        <f>SUM(D$7:D906)</f>
        <v>20</v>
      </c>
      <c r="I906" s="40">
        <f t="shared" si="78"/>
        <v>2.6999999999999993</v>
      </c>
      <c r="K906" s="36">
        <f t="shared" si="79"/>
        <v>2023</v>
      </c>
    </row>
    <row r="907" spans="1:11" ht="13">
      <c r="A907" s="39">
        <f>GewinnDaten!A907</f>
        <v>45063</v>
      </c>
      <c r="B907" s="37">
        <f t="shared" si="76"/>
        <v>4</v>
      </c>
      <c r="C907" s="49">
        <f>SUM(GewinnDaten!E907:G907)</f>
        <v>0</v>
      </c>
      <c r="D907" s="49">
        <f>SUM(GewinnDaten!H907:J907)</f>
        <v>0</v>
      </c>
      <c r="E907" s="40">
        <f t="shared" si="77"/>
        <v>0</v>
      </c>
      <c r="F907" s="58">
        <f t="shared" si="80"/>
        <v>45063</v>
      </c>
      <c r="G907" s="49">
        <f>SUM(C$7:C907)</f>
        <v>-17.3</v>
      </c>
      <c r="H907" s="49">
        <f>SUM(D$7:D907)</f>
        <v>20</v>
      </c>
      <c r="I907" s="40">
        <f t="shared" si="78"/>
        <v>2.6999999999999993</v>
      </c>
      <c r="K907" s="36">
        <f t="shared" si="79"/>
        <v>2023</v>
      </c>
    </row>
    <row r="908" spans="1:11" ht="13">
      <c r="A908" s="39">
        <f>GewinnDaten!A908</f>
        <v>45066</v>
      </c>
      <c r="B908" s="37">
        <f t="shared" si="76"/>
        <v>7</v>
      </c>
      <c r="C908" s="49">
        <f>SUM(GewinnDaten!E908:G908)</f>
        <v>0</v>
      </c>
      <c r="D908" s="49">
        <f>SUM(GewinnDaten!H908:J908)</f>
        <v>0</v>
      </c>
      <c r="E908" s="40">
        <f t="shared" si="77"/>
        <v>0</v>
      </c>
      <c r="F908" s="58">
        <f t="shared" si="80"/>
        <v>45066</v>
      </c>
      <c r="G908" s="49">
        <f>SUM(C$7:C908)</f>
        <v>-17.3</v>
      </c>
      <c r="H908" s="49">
        <f>SUM(D$7:D908)</f>
        <v>20</v>
      </c>
      <c r="I908" s="40">
        <f t="shared" si="78"/>
        <v>2.6999999999999993</v>
      </c>
      <c r="K908" s="36">
        <f t="shared" si="79"/>
        <v>2023</v>
      </c>
    </row>
    <row r="909" spans="1:11" ht="13">
      <c r="A909" s="39">
        <f>GewinnDaten!A909</f>
        <v>45070</v>
      </c>
      <c r="B909" s="37">
        <f t="shared" si="76"/>
        <v>4</v>
      </c>
      <c r="C909" s="49">
        <f>SUM(GewinnDaten!E909:G909)</f>
        <v>0</v>
      </c>
      <c r="D909" s="49">
        <f>SUM(GewinnDaten!H909:J909)</f>
        <v>0</v>
      </c>
      <c r="E909" s="40">
        <f t="shared" si="77"/>
        <v>0</v>
      </c>
      <c r="F909" s="58">
        <f t="shared" si="80"/>
        <v>45070</v>
      </c>
      <c r="G909" s="49">
        <f>SUM(C$7:C909)</f>
        <v>-17.3</v>
      </c>
      <c r="H909" s="49">
        <f>SUM(D$7:D909)</f>
        <v>20</v>
      </c>
      <c r="I909" s="40">
        <f t="shared" si="78"/>
        <v>2.6999999999999993</v>
      </c>
      <c r="K909" s="36">
        <f t="shared" si="79"/>
        <v>2023</v>
      </c>
    </row>
    <row r="910" spans="1:11" ht="13">
      <c r="A910" s="39">
        <f>GewinnDaten!A910</f>
        <v>45073</v>
      </c>
      <c r="B910" s="37">
        <f t="shared" si="76"/>
        <v>7</v>
      </c>
      <c r="C910" s="49">
        <f>SUM(GewinnDaten!E910:G910)</f>
        <v>0</v>
      </c>
      <c r="D910" s="49">
        <f>SUM(GewinnDaten!H910:J910)</f>
        <v>0</v>
      </c>
      <c r="E910" s="40">
        <f t="shared" si="77"/>
        <v>0</v>
      </c>
      <c r="F910" s="58">
        <f t="shared" si="80"/>
        <v>45073</v>
      </c>
      <c r="G910" s="49">
        <f>SUM(C$7:C910)</f>
        <v>-17.3</v>
      </c>
      <c r="H910" s="49">
        <f>SUM(D$7:D910)</f>
        <v>20</v>
      </c>
      <c r="I910" s="40">
        <f t="shared" si="78"/>
        <v>2.6999999999999993</v>
      </c>
      <c r="K910" s="36">
        <f t="shared" si="79"/>
        <v>2023</v>
      </c>
    </row>
    <row r="911" spans="1:11" ht="13">
      <c r="A911" s="39">
        <f>GewinnDaten!A911</f>
        <v>45077</v>
      </c>
      <c r="B911" s="37">
        <f t="shared" si="76"/>
        <v>4</v>
      </c>
      <c r="C911" s="49">
        <f>SUM(GewinnDaten!E911:G911)</f>
        <v>0</v>
      </c>
      <c r="D911" s="49">
        <f>SUM(GewinnDaten!H911:J911)</f>
        <v>0</v>
      </c>
      <c r="E911" s="40">
        <f t="shared" si="77"/>
        <v>0</v>
      </c>
      <c r="F911" s="58">
        <f t="shared" si="80"/>
        <v>45077</v>
      </c>
      <c r="G911" s="49">
        <f>SUM(C$7:C911)</f>
        <v>-17.3</v>
      </c>
      <c r="H911" s="49">
        <f>SUM(D$7:D911)</f>
        <v>20</v>
      </c>
      <c r="I911" s="40">
        <f t="shared" si="78"/>
        <v>2.6999999999999993</v>
      </c>
      <c r="K911" s="36">
        <f t="shared" si="79"/>
        <v>2023</v>
      </c>
    </row>
    <row r="912" spans="1:11" ht="13">
      <c r="A912" s="39">
        <f>GewinnDaten!A912</f>
        <v>45080</v>
      </c>
      <c r="B912" s="37">
        <f t="shared" si="76"/>
        <v>7</v>
      </c>
      <c r="C912" s="49">
        <f>SUM(GewinnDaten!E912:G912)</f>
        <v>0</v>
      </c>
      <c r="D912" s="49">
        <f>SUM(GewinnDaten!H912:J912)</f>
        <v>0</v>
      </c>
      <c r="E912" s="40">
        <f t="shared" si="77"/>
        <v>0</v>
      </c>
      <c r="F912" s="58">
        <f t="shared" si="80"/>
        <v>45080</v>
      </c>
      <c r="G912" s="49">
        <f>SUM(C$7:C912)</f>
        <v>-17.3</v>
      </c>
      <c r="H912" s="49">
        <f>SUM(D$7:D912)</f>
        <v>20</v>
      </c>
      <c r="I912" s="40">
        <f t="shared" si="78"/>
        <v>2.6999999999999993</v>
      </c>
      <c r="K912" s="36">
        <f t="shared" si="79"/>
        <v>2023</v>
      </c>
    </row>
    <row r="913" spans="1:11" ht="13">
      <c r="A913" s="39">
        <f>GewinnDaten!A913</f>
        <v>45084</v>
      </c>
      <c r="B913" s="37">
        <f t="shared" si="76"/>
        <v>4</v>
      </c>
      <c r="C913" s="49">
        <f>SUM(GewinnDaten!E913:G913)</f>
        <v>0</v>
      </c>
      <c r="D913" s="49">
        <f>SUM(GewinnDaten!H913:J913)</f>
        <v>0</v>
      </c>
      <c r="E913" s="40">
        <f t="shared" si="77"/>
        <v>0</v>
      </c>
      <c r="F913" s="58">
        <f t="shared" si="80"/>
        <v>45084</v>
      </c>
      <c r="G913" s="49">
        <f>SUM(C$7:C913)</f>
        <v>-17.3</v>
      </c>
      <c r="H913" s="49">
        <f>SUM(D$7:D913)</f>
        <v>20</v>
      </c>
      <c r="I913" s="40">
        <f t="shared" si="78"/>
        <v>2.6999999999999993</v>
      </c>
      <c r="K913" s="36">
        <f t="shared" si="79"/>
        <v>2023</v>
      </c>
    </row>
    <row r="914" spans="1:11" ht="13">
      <c r="A914" s="39">
        <f>GewinnDaten!A914</f>
        <v>45087</v>
      </c>
      <c r="B914" s="37">
        <f t="shared" si="76"/>
        <v>7</v>
      </c>
      <c r="C914" s="49">
        <f>SUM(GewinnDaten!E914:G914)</f>
        <v>0</v>
      </c>
      <c r="D914" s="49">
        <f>SUM(GewinnDaten!H914:J914)</f>
        <v>0</v>
      </c>
      <c r="E914" s="40">
        <f t="shared" si="77"/>
        <v>0</v>
      </c>
      <c r="F914" s="58">
        <f t="shared" si="80"/>
        <v>45087</v>
      </c>
      <c r="G914" s="49">
        <f>SUM(C$7:C914)</f>
        <v>-17.3</v>
      </c>
      <c r="H914" s="49">
        <f>SUM(D$7:D914)</f>
        <v>20</v>
      </c>
      <c r="I914" s="40">
        <f t="shared" si="78"/>
        <v>2.6999999999999993</v>
      </c>
      <c r="K914" s="36">
        <f t="shared" si="79"/>
        <v>2023</v>
      </c>
    </row>
    <row r="915" spans="1:11" ht="13">
      <c r="A915" s="39">
        <f>GewinnDaten!A915</f>
        <v>45091</v>
      </c>
      <c r="B915" s="37">
        <f t="shared" si="76"/>
        <v>4</v>
      </c>
      <c r="C915" s="49">
        <f>SUM(GewinnDaten!E915:G915)</f>
        <v>0</v>
      </c>
      <c r="D915" s="49">
        <f>SUM(GewinnDaten!H915:J915)</f>
        <v>0</v>
      </c>
      <c r="E915" s="40">
        <f t="shared" si="77"/>
        <v>0</v>
      </c>
      <c r="F915" s="58">
        <f t="shared" si="80"/>
        <v>45091</v>
      </c>
      <c r="G915" s="49">
        <f>SUM(C$7:C915)</f>
        <v>-17.3</v>
      </c>
      <c r="H915" s="49">
        <f>SUM(D$7:D915)</f>
        <v>20</v>
      </c>
      <c r="I915" s="40">
        <f t="shared" si="78"/>
        <v>2.6999999999999993</v>
      </c>
      <c r="K915" s="36">
        <f t="shared" si="79"/>
        <v>2023</v>
      </c>
    </row>
    <row r="916" spans="1:11" ht="13">
      <c r="A916" s="39">
        <f>GewinnDaten!A916</f>
        <v>45094</v>
      </c>
      <c r="B916" s="37">
        <f t="shared" si="76"/>
        <v>7</v>
      </c>
      <c r="C916" s="49">
        <f>SUM(GewinnDaten!E916:G916)</f>
        <v>0</v>
      </c>
      <c r="D916" s="49">
        <f>SUM(GewinnDaten!H916:J916)</f>
        <v>0</v>
      </c>
      <c r="E916" s="40">
        <f t="shared" si="77"/>
        <v>0</v>
      </c>
      <c r="F916" s="58">
        <f t="shared" si="80"/>
        <v>45094</v>
      </c>
      <c r="G916" s="49">
        <f>SUM(C$7:C916)</f>
        <v>-17.3</v>
      </c>
      <c r="H916" s="49">
        <f>SUM(D$7:D916)</f>
        <v>20</v>
      </c>
      <c r="I916" s="40">
        <f t="shared" si="78"/>
        <v>2.6999999999999993</v>
      </c>
      <c r="K916" s="36">
        <f t="shared" si="79"/>
        <v>2023</v>
      </c>
    </row>
    <row r="917" spans="1:11" ht="13">
      <c r="A917" s="39">
        <f>GewinnDaten!A917</f>
        <v>45098</v>
      </c>
      <c r="B917" s="37">
        <f t="shared" si="76"/>
        <v>4</v>
      </c>
      <c r="C917" s="49">
        <f>SUM(GewinnDaten!E917:G917)</f>
        <v>0</v>
      </c>
      <c r="D917" s="49">
        <f>SUM(GewinnDaten!H917:J917)</f>
        <v>0</v>
      </c>
      <c r="E917" s="40">
        <f t="shared" si="77"/>
        <v>0</v>
      </c>
      <c r="F917" s="58">
        <f t="shared" si="80"/>
        <v>45098</v>
      </c>
      <c r="G917" s="49">
        <f>SUM(C$7:C917)</f>
        <v>-17.3</v>
      </c>
      <c r="H917" s="49">
        <f>SUM(D$7:D917)</f>
        <v>20</v>
      </c>
      <c r="I917" s="40">
        <f t="shared" si="78"/>
        <v>2.6999999999999993</v>
      </c>
      <c r="K917" s="36">
        <f t="shared" si="79"/>
        <v>2023</v>
      </c>
    </row>
    <row r="918" spans="1:11" ht="13">
      <c r="A918" s="39">
        <f>GewinnDaten!A918</f>
        <v>45101</v>
      </c>
      <c r="B918" s="37">
        <f t="shared" si="76"/>
        <v>7</v>
      </c>
      <c r="C918" s="49">
        <f>SUM(GewinnDaten!E918:G918)</f>
        <v>0</v>
      </c>
      <c r="D918" s="49">
        <f>SUM(GewinnDaten!H918:J918)</f>
        <v>0</v>
      </c>
      <c r="E918" s="40">
        <f t="shared" si="77"/>
        <v>0</v>
      </c>
      <c r="F918" s="58">
        <f t="shared" si="80"/>
        <v>45101</v>
      </c>
      <c r="G918" s="49">
        <f>SUM(C$7:C918)</f>
        <v>-17.3</v>
      </c>
      <c r="H918" s="49">
        <f>SUM(D$7:D918)</f>
        <v>20</v>
      </c>
      <c r="I918" s="40">
        <f t="shared" si="78"/>
        <v>2.6999999999999993</v>
      </c>
      <c r="K918" s="36">
        <f t="shared" si="79"/>
        <v>2023</v>
      </c>
    </row>
    <row r="919" spans="1:11" ht="13">
      <c r="A919" s="39">
        <f>GewinnDaten!A919</f>
        <v>45105</v>
      </c>
      <c r="B919" s="37">
        <f t="shared" si="76"/>
        <v>4</v>
      </c>
      <c r="C919" s="49">
        <f>SUM(GewinnDaten!E919:G919)</f>
        <v>0</v>
      </c>
      <c r="D919" s="49">
        <f>SUM(GewinnDaten!H919:J919)</f>
        <v>0</v>
      </c>
      <c r="E919" s="40">
        <f t="shared" si="77"/>
        <v>0</v>
      </c>
      <c r="F919" s="58">
        <f t="shared" si="80"/>
        <v>45105</v>
      </c>
      <c r="G919" s="49">
        <f>SUM(C$7:C919)</f>
        <v>-17.3</v>
      </c>
      <c r="H919" s="49">
        <f>SUM(D$7:D919)</f>
        <v>20</v>
      </c>
      <c r="I919" s="40">
        <f t="shared" si="78"/>
        <v>2.6999999999999993</v>
      </c>
      <c r="K919" s="36">
        <f t="shared" si="79"/>
        <v>2023</v>
      </c>
    </row>
    <row r="920" spans="1:11" ht="13">
      <c r="A920" s="39">
        <f>GewinnDaten!A920</f>
        <v>45108</v>
      </c>
      <c r="B920" s="37">
        <f t="shared" si="76"/>
        <v>7</v>
      </c>
      <c r="C920" s="49">
        <f>SUM(GewinnDaten!E920:G920)</f>
        <v>0</v>
      </c>
      <c r="D920" s="49">
        <f>SUM(GewinnDaten!H920:J920)</f>
        <v>0</v>
      </c>
      <c r="E920" s="40">
        <f t="shared" si="77"/>
        <v>0</v>
      </c>
      <c r="F920" s="58">
        <f t="shared" si="80"/>
        <v>45108</v>
      </c>
      <c r="G920" s="49">
        <f>SUM(C$7:C920)</f>
        <v>-17.3</v>
      </c>
      <c r="H920" s="49">
        <f>SUM(D$7:D920)</f>
        <v>20</v>
      </c>
      <c r="I920" s="40">
        <f t="shared" si="78"/>
        <v>2.6999999999999993</v>
      </c>
      <c r="K920" s="36">
        <f t="shared" si="79"/>
        <v>2023</v>
      </c>
    </row>
    <row r="921" spans="1:11" ht="13">
      <c r="A921" s="39">
        <f>GewinnDaten!A921</f>
        <v>45112</v>
      </c>
      <c r="B921" s="37">
        <f t="shared" si="76"/>
        <v>4</v>
      </c>
      <c r="C921" s="49">
        <f>SUM(GewinnDaten!E921:G921)</f>
        <v>0</v>
      </c>
      <c r="D921" s="49">
        <f>SUM(GewinnDaten!H921:J921)</f>
        <v>0</v>
      </c>
      <c r="E921" s="40">
        <f t="shared" si="77"/>
        <v>0</v>
      </c>
      <c r="F921" s="58">
        <f t="shared" si="80"/>
        <v>45112</v>
      </c>
      <c r="G921" s="49">
        <f>SUM(C$7:C921)</f>
        <v>-17.3</v>
      </c>
      <c r="H921" s="49">
        <f>SUM(D$7:D921)</f>
        <v>20</v>
      </c>
      <c r="I921" s="40">
        <f t="shared" si="78"/>
        <v>2.6999999999999993</v>
      </c>
      <c r="K921" s="36">
        <f t="shared" si="79"/>
        <v>2023</v>
      </c>
    </row>
    <row r="922" spans="1:11" ht="13">
      <c r="A922" s="39">
        <f>GewinnDaten!A922</f>
        <v>45115</v>
      </c>
      <c r="B922" s="37">
        <f t="shared" si="76"/>
        <v>7</v>
      </c>
      <c r="C922" s="49">
        <f>SUM(GewinnDaten!E922:G922)</f>
        <v>0</v>
      </c>
      <c r="D922" s="49">
        <f>SUM(GewinnDaten!H922:J922)</f>
        <v>0</v>
      </c>
      <c r="E922" s="40">
        <f t="shared" si="77"/>
        <v>0</v>
      </c>
      <c r="F922" s="58">
        <f t="shared" si="80"/>
        <v>45115</v>
      </c>
      <c r="G922" s="49">
        <f>SUM(C$7:C922)</f>
        <v>-17.3</v>
      </c>
      <c r="H922" s="49">
        <f>SUM(D$7:D922)</f>
        <v>20</v>
      </c>
      <c r="I922" s="40">
        <f t="shared" si="78"/>
        <v>2.6999999999999993</v>
      </c>
      <c r="K922" s="36">
        <f t="shared" si="79"/>
        <v>2023</v>
      </c>
    </row>
    <row r="923" spans="1:11" ht="13">
      <c r="A923" s="39">
        <f>GewinnDaten!A923</f>
        <v>45119</v>
      </c>
      <c r="B923" s="37">
        <f t="shared" si="76"/>
        <v>4</v>
      </c>
      <c r="C923" s="49">
        <f>SUM(GewinnDaten!E923:G923)</f>
        <v>0</v>
      </c>
      <c r="D923" s="49">
        <f>SUM(GewinnDaten!H923:J923)</f>
        <v>0</v>
      </c>
      <c r="E923" s="40">
        <f t="shared" si="77"/>
        <v>0</v>
      </c>
      <c r="F923" s="58">
        <f t="shared" si="80"/>
        <v>45119</v>
      </c>
      <c r="G923" s="49">
        <f>SUM(C$7:C923)</f>
        <v>-17.3</v>
      </c>
      <c r="H923" s="49">
        <f>SUM(D$7:D923)</f>
        <v>20</v>
      </c>
      <c r="I923" s="40">
        <f t="shared" si="78"/>
        <v>2.6999999999999993</v>
      </c>
      <c r="K923" s="36">
        <f t="shared" si="79"/>
        <v>2023</v>
      </c>
    </row>
    <row r="924" spans="1:11" ht="13">
      <c r="A924" s="39">
        <f>GewinnDaten!A924</f>
        <v>45122</v>
      </c>
      <c r="B924" s="37">
        <f t="shared" si="76"/>
        <v>7</v>
      </c>
      <c r="C924" s="49">
        <f>SUM(GewinnDaten!E924:G924)</f>
        <v>0</v>
      </c>
      <c r="D924" s="49">
        <f>SUM(GewinnDaten!H924:J924)</f>
        <v>0</v>
      </c>
      <c r="E924" s="40">
        <f t="shared" si="77"/>
        <v>0</v>
      </c>
      <c r="F924" s="58">
        <f t="shared" si="80"/>
        <v>45122</v>
      </c>
      <c r="G924" s="49">
        <f>SUM(C$7:C924)</f>
        <v>-17.3</v>
      </c>
      <c r="H924" s="49">
        <f>SUM(D$7:D924)</f>
        <v>20</v>
      </c>
      <c r="I924" s="40">
        <f t="shared" si="78"/>
        <v>2.6999999999999993</v>
      </c>
      <c r="K924" s="36">
        <f t="shared" si="79"/>
        <v>2023</v>
      </c>
    </row>
    <row r="925" spans="1:11" ht="13">
      <c r="A925" s="39">
        <f>GewinnDaten!A925</f>
        <v>45126</v>
      </c>
      <c r="B925" s="37">
        <f t="shared" si="76"/>
        <v>4</v>
      </c>
      <c r="C925" s="49">
        <f>SUM(GewinnDaten!E925:G925)</f>
        <v>0</v>
      </c>
      <c r="D925" s="49">
        <f>SUM(GewinnDaten!H925:J925)</f>
        <v>0</v>
      </c>
      <c r="E925" s="40">
        <f t="shared" si="77"/>
        <v>0</v>
      </c>
      <c r="F925" s="58">
        <f t="shared" si="80"/>
        <v>45126</v>
      </c>
      <c r="G925" s="49">
        <f>SUM(C$7:C925)</f>
        <v>-17.3</v>
      </c>
      <c r="H925" s="49">
        <f>SUM(D$7:D925)</f>
        <v>20</v>
      </c>
      <c r="I925" s="40">
        <f t="shared" si="78"/>
        <v>2.6999999999999993</v>
      </c>
      <c r="K925" s="36">
        <f t="shared" si="79"/>
        <v>2023</v>
      </c>
    </row>
    <row r="926" spans="1:11" ht="13">
      <c r="A926" s="39">
        <f>GewinnDaten!A926</f>
        <v>45129</v>
      </c>
      <c r="B926" s="37">
        <f t="shared" si="76"/>
        <v>7</v>
      </c>
      <c r="C926" s="49">
        <f>SUM(GewinnDaten!E926:G926)</f>
        <v>0</v>
      </c>
      <c r="D926" s="49">
        <f>SUM(GewinnDaten!H926:J926)</f>
        <v>0</v>
      </c>
      <c r="E926" s="40">
        <f t="shared" si="77"/>
        <v>0</v>
      </c>
      <c r="F926" s="58">
        <f t="shared" si="80"/>
        <v>45129</v>
      </c>
      <c r="G926" s="49">
        <f>SUM(C$7:C926)</f>
        <v>-17.3</v>
      </c>
      <c r="H926" s="49">
        <f>SUM(D$7:D926)</f>
        <v>20</v>
      </c>
      <c r="I926" s="40">
        <f t="shared" si="78"/>
        <v>2.6999999999999993</v>
      </c>
      <c r="K926" s="36">
        <f t="shared" si="79"/>
        <v>2023</v>
      </c>
    </row>
    <row r="927" spans="1:11" ht="13">
      <c r="A927" s="39">
        <f>GewinnDaten!A927</f>
        <v>45133</v>
      </c>
      <c r="B927" s="37">
        <f t="shared" si="76"/>
        <v>4</v>
      </c>
      <c r="C927" s="49">
        <f>SUM(GewinnDaten!E927:G927)</f>
        <v>0</v>
      </c>
      <c r="D927" s="49">
        <f>SUM(GewinnDaten!H927:J927)</f>
        <v>0</v>
      </c>
      <c r="E927" s="40">
        <f t="shared" si="77"/>
        <v>0</v>
      </c>
      <c r="F927" s="58">
        <f t="shared" si="80"/>
        <v>45133</v>
      </c>
      <c r="G927" s="49">
        <f>SUM(C$7:C927)</f>
        <v>-17.3</v>
      </c>
      <c r="H927" s="49">
        <f>SUM(D$7:D927)</f>
        <v>20</v>
      </c>
      <c r="I927" s="40">
        <f t="shared" si="78"/>
        <v>2.6999999999999993</v>
      </c>
      <c r="K927" s="36">
        <f t="shared" si="79"/>
        <v>2023</v>
      </c>
    </row>
    <row r="928" spans="1:11" ht="13">
      <c r="A928" s="39">
        <f>GewinnDaten!A928</f>
        <v>45136</v>
      </c>
      <c r="B928" s="37">
        <f t="shared" si="76"/>
        <v>7</v>
      </c>
      <c r="C928" s="49">
        <f>SUM(GewinnDaten!E928:G928)</f>
        <v>0</v>
      </c>
      <c r="D928" s="49">
        <f>SUM(GewinnDaten!H928:J928)</f>
        <v>0</v>
      </c>
      <c r="E928" s="40">
        <f t="shared" si="77"/>
        <v>0</v>
      </c>
      <c r="F928" s="58">
        <f t="shared" si="80"/>
        <v>45136</v>
      </c>
      <c r="G928" s="49">
        <f>SUM(C$7:C928)</f>
        <v>-17.3</v>
      </c>
      <c r="H928" s="49">
        <f>SUM(D$7:D928)</f>
        <v>20</v>
      </c>
      <c r="I928" s="40">
        <f t="shared" si="78"/>
        <v>2.6999999999999993</v>
      </c>
      <c r="K928" s="36">
        <f t="shared" si="79"/>
        <v>2023</v>
      </c>
    </row>
    <row r="929" spans="1:11" ht="13">
      <c r="A929" s="39">
        <f>GewinnDaten!A929</f>
        <v>45140</v>
      </c>
      <c r="B929" s="37">
        <f t="shared" si="76"/>
        <v>4</v>
      </c>
      <c r="C929" s="49">
        <f>SUM(GewinnDaten!E929:G929)</f>
        <v>0</v>
      </c>
      <c r="D929" s="49">
        <f>SUM(GewinnDaten!H929:J929)</f>
        <v>0</v>
      </c>
      <c r="E929" s="40">
        <f t="shared" si="77"/>
        <v>0</v>
      </c>
      <c r="F929" s="58">
        <f t="shared" si="80"/>
        <v>45140</v>
      </c>
      <c r="G929" s="49">
        <f>SUM(C$7:C929)</f>
        <v>-17.3</v>
      </c>
      <c r="H929" s="49">
        <f>SUM(D$7:D929)</f>
        <v>20</v>
      </c>
      <c r="I929" s="40">
        <f t="shared" si="78"/>
        <v>2.6999999999999993</v>
      </c>
      <c r="K929" s="36">
        <f t="shared" si="79"/>
        <v>2023</v>
      </c>
    </row>
    <row r="930" spans="1:11" ht="13">
      <c r="A930" s="39">
        <f>GewinnDaten!A930</f>
        <v>45143</v>
      </c>
      <c r="B930" s="37">
        <f t="shared" ref="B930:B993" si="81">WEEKDAY(A930)</f>
        <v>7</v>
      </c>
      <c r="C930" s="49">
        <f>SUM(GewinnDaten!E930:G930)</f>
        <v>0</v>
      </c>
      <c r="D930" s="49">
        <f>SUM(GewinnDaten!H930:J930)</f>
        <v>0</v>
      </c>
      <c r="E930" s="40">
        <f t="shared" ref="E930:E993" si="82">SUM(C930:D930)</f>
        <v>0</v>
      </c>
      <c r="F930" s="58">
        <f t="shared" si="80"/>
        <v>45143</v>
      </c>
      <c r="G930" s="49">
        <f>SUM(C$7:C930)</f>
        <v>-17.3</v>
      </c>
      <c r="H930" s="49">
        <f>SUM(D$7:D930)</f>
        <v>20</v>
      </c>
      <c r="I930" s="40">
        <f t="shared" ref="I930:I993" si="83">SUM(G930:H930)</f>
        <v>2.6999999999999993</v>
      </c>
      <c r="K930" s="36">
        <f t="shared" ref="K930:K993" si="84">YEAR(A930)</f>
        <v>2023</v>
      </c>
    </row>
    <row r="931" spans="1:11" ht="13">
      <c r="A931" s="39">
        <f>GewinnDaten!A931</f>
        <v>45147</v>
      </c>
      <c r="B931" s="37">
        <f t="shared" si="81"/>
        <v>4</v>
      </c>
      <c r="C931" s="49">
        <f>SUM(GewinnDaten!E931:G931)</f>
        <v>0</v>
      </c>
      <c r="D931" s="49">
        <f>SUM(GewinnDaten!H931:J931)</f>
        <v>0</v>
      </c>
      <c r="E931" s="40">
        <f t="shared" si="82"/>
        <v>0</v>
      </c>
      <c r="F931" s="58">
        <f t="shared" si="80"/>
        <v>45147</v>
      </c>
      <c r="G931" s="49">
        <f>SUM(C$7:C931)</f>
        <v>-17.3</v>
      </c>
      <c r="H931" s="49">
        <f>SUM(D$7:D931)</f>
        <v>20</v>
      </c>
      <c r="I931" s="40">
        <f t="shared" si="83"/>
        <v>2.6999999999999993</v>
      </c>
      <c r="K931" s="36">
        <f t="shared" si="84"/>
        <v>2023</v>
      </c>
    </row>
    <row r="932" spans="1:11" ht="13">
      <c r="A932" s="39">
        <f>GewinnDaten!A932</f>
        <v>45150</v>
      </c>
      <c r="B932" s="37">
        <f t="shared" si="81"/>
        <v>7</v>
      </c>
      <c r="C932" s="49">
        <f>SUM(GewinnDaten!E932:G932)</f>
        <v>0</v>
      </c>
      <c r="D932" s="49">
        <f>SUM(GewinnDaten!H932:J932)</f>
        <v>0</v>
      </c>
      <c r="E932" s="40">
        <f t="shared" si="82"/>
        <v>0</v>
      </c>
      <c r="F932" s="58">
        <f t="shared" si="80"/>
        <v>45150</v>
      </c>
      <c r="G932" s="49">
        <f>SUM(C$7:C932)</f>
        <v>-17.3</v>
      </c>
      <c r="H932" s="49">
        <f>SUM(D$7:D932)</f>
        <v>20</v>
      </c>
      <c r="I932" s="40">
        <f t="shared" si="83"/>
        <v>2.6999999999999993</v>
      </c>
      <c r="K932" s="36">
        <f t="shared" si="84"/>
        <v>2023</v>
      </c>
    </row>
    <row r="933" spans="1:11" ht="13">
      <c r="A933" s="39">
        <f>GewinnDaten!A933</f>
        <v>45154</v>
      </c>
      <c r="B933" s="37">
        <f t="shared" si="81"/>
        <v>4</v>
      </c>
      <c r="C933" s="49">
        <f>SUM(GewinnDaten!E933:G933)</f>
        <v>0</v>
      </c>
      <c r="D933" s="49">
        <f>SUM(GewinnDaten!H933:J933)</f>
        <v>0</v>
      </c>
      <c r="E933" s="40">
        <f t="shared" si="82"/>
        <v>0</v>
      </c>
      <c r="F933" s="58">
        <f t="shared" si="80"/>
        <v>45154</v>
      </c>
      <c r="G933" s="49">
        <f>SUM(C$7:C933)</f>
        <v>-17.3</v>
      </c>
      <c r="H933" s="49">
        <f>SUM(D$7:D933)</f>
        <v>20</v>
      </c>
      <c r="I933" s="40">
        <f t="shared" si="83"/>
        <v>2.6999999999999993</v>
      </c>
      <c r="K933" s="36">
        <f t="shared" si="84"/>
        <v>2023</v>
      </c>
    </row>
    <row r="934" spans="1:11" ht="13">
      <c r="A934" s="39">
        <f>GewinnDaten!A934</f>
        <v>45157</v>
      </c>
      <c r="B934" s="37">
        <f t="shared" si="81"/>
        <v>7</v>
      </c>
      <c r="C934" s="49">
        <f>SUM(GewinnDaten!E934:G934)</f>
        <v>0</v>
      </c>
      <c r="D934" s="49">
        <f>SUM(GewinnDaten!H934:J934)</f>
        <v>0</v>
      </c>
      <c r="E934" s="40">
        <f t="shared" si="82"/>
        <v>0</v>
      </c>
      <c r="F934" s="58">
        <f t="shared" si="80"/>
        <v>45157</v>
      </c>
      <c r="G934" s="49">
        <f>SUM(C$7:C934)</f>
        <v>-17.3</v>
      </c>
      <c r="H934" s="49">
        <f>SUM(D$7:D934)</f>
        <v>20</v>
      </c>
      <c r="I934" s="40">
        <f t="shared" si="83"/>
        <v>2.6999999999999993</v>
      </c>
      <c r="K934" s="36">
        <f t="shared" si="84"/>
        <v>2023</v>
      </c>
    </row>
    <row r="935" spans="1:11" ht="13">
      <c r="A935" s="39">
        <f>GewinnDaten!A935</f>
        <v>45161</v>
      </c>
      <c r="B935" s="37">
        <f t="shared" si="81"/>
        <v>4</v>
      </c>
      <c r="C935" s="49">
        <f>SUM(GewinnDaten!E935:G935)</f>
        <v>0</v>
      </c>
      <c r="D935" s="49">
        <f>SUM(GewinnDaten!H935:J935)</f>
        <v>0</v>
      </c>
      <c r="E935" s="40">
        <f t="shared" si="82"/>
        <v>0</v>
      </c>
      <c r="F935" s="58">
        <f t="shared" si="80"/>
        <v>45161</v>
      </c>
      <c r="G935" s="49">
        <f>SUM(C$7:C935)</f>
        <v>-17.3</v>
      </c>
      <c r="H935" s="49">
        <f>SUM(D$7:D935)</f>
        <v>20</v>
      </c>
      <c r="I935" s="40">
        <f t="shared" si="83"/>
        <v>2.6999999999999993</v>
      </c>
      <c r="K935" s="36">
        <f t="shared" si="84"/>
        <v>2023</v>
      </c>
    </row>
    <row r="936" spans="1:11" ht="13">
      <c r="A936" s="39">
        <f>GewinnDaten!A936</f>
        <v>45164</v>
      </c>
      <c r="B936" s="37">
        <f t="shared" si="81"/>
        <v>7</v>
      </c>
      <c r="C936" s="49">
        <f>SUM(GewinnDaten!E936:G936)</f>
        <v>0</v>
      </c>
      <c r="D936" s="49">
        <f>SUM(GewinnDaten!H936:J936)</f>
        <v>0</v>
      </c>
      <c r="E936" s="40">
        <f t="shared" si="82"/>
        <v>0</v>
      </c>
      <c r="F936" s="58">
        <f t="shared" si="80"/>
        <v>45164</v>
      </c>
      <c r="G936" s="49">
        <f>SUM(C$7:C936)</f>
        <v>-17.3</v>
      </c>
      <c r="H936" s="49">
        <f>SUM(D$7:D936)</f>
        <v>20</v>
      </c>
      <c r="I936" s="40">
        <f t="shared" si="83"/>
        <v>2.6999999999999993</v>
      </c>
      <c r="K936" s="36">
        <f t="shared" si="84"/>
        <v>2023</v>
      </c>
    </row>
    <row r="937" spans="1:11" ht="13">
      <c r="A937" s="39">
        <f>GewinnDaten!A937</f>
        <v>45168</v>
      </c>
      <c r="B937" s="37">
        <f t="shared" si="81"/>
        <v>4</v>
      </c>
      <c r="C937" s="49">
        <f>SUM(GewinnDaten!E937:G937)</f>
        <v>0</v>
      </c>
      <c r="D937" s="49">
        <f>SUM(GewinnDaten!H937:J937)</f>
        <v>0</v>
      </c>
      <c r="E937" s="40">
        <f t="shared" si="82"/>
        <v>0</v>
      </c>
      <c r="F937" s="58">
        <f t="shared" si="80"/>
        <v>45168</v>
      </c>
      <c r="G937" s="49">
        <f>SUM(C$7:C937)</f>
        <v>-17.3</v>
      </c>
      <c r="H937" s="49">
        <f>SUM(D$7:D937)</f>
        <v>20</v>
      </c>
      <c r="I937" s="40">
        <f t="shared" si="83"/>
        <v>2.6999999999999993</v>
      </c>
      <c r="K937" s="36">
        <f t="shared" si="84"/>
        <v>2023</v>
      </c>
    </row>
    <row r="938" spans="1:11" ht="13">
      <c r="A938" s="39">
        <f>GewinnDaten!A938</f>
        <v>45171</v>
      </c>
      <c r="B938" s="37">
        <f t="shared" si="81"/>
        <v>7</v>
      </c>
      <c r="C938" s="49">
        <f>SUM(GewinnDaten!E938:G938)</f>
        <v>0</v>
      </c>
      <c r="D938" s="49">
        <f>SUM(GewinnDaten!H938:J938)</f>
        <v>0</v>
      </c>
      <c r="E938" s="40">
        <f t="shared" si="82"/>
        <v>0</v>
      </c>
      <c r="F938" s="58">
        <f t="shared" si="80"/>
        <v>45171</v>
      </c>
      <c r="G938" s="49">
        <f>SUM(C$7:C938)</f>
        <v>-17.3</v>
      </c>
      <c r="H938" s="49">
        <f>SUM(D$7:D938)</f>
        <v>20</v>
      </c>
      <c r="I938" s="40">
        <f t="shared" si="83"/>
        <v>2.6999999999999993</v>
      </c>
      <c r="K938" s="36">
        <f t="shared" si="84"/>
        <v>2023</v>
      </c>
    </row>
    <row r="939" spans="1:11" ht="13">
      <c r="A939" s="39">
        <f>GewinnDaten!A939</f>
        <v>45175</v>
      </c>
      <c r="B939" s="37">
        <f t="shared" si="81"/>
        <v>4</v>
      </c>
      <c r="C939" s="49">
        <f>SUM(GewinnDaten!E939:G939)</f>
        <v>0</v>
      </c>
      <c r="D939" s="49">
        <f>SUM(GewinnDaten!H939:J939)</f>
        <v>0</v>
      </c>
      <c r="E939" s="40">
        <f t="shared" si="82"/>
        <v>0</v>
      </c>
      <c r="F939" s="58">
        <f t="shared" si="80"/>
        <v>45175</v>
      </c>
      <c r="G939" s="49">
        <f>SUM(C$7:C939)</f>
        <v>-17.3</v>
      </c>
      <c r="H939" s="49">
        <f>SUM(D$7:D939)</f>
        <v>20</v>
      </c>
      <c r="I939" s="40">
        <f t="shared" si="83"/>
        <v>2.6999999999999993</v>
      </c>
      <c r="K939" s="36">
        <f t="shared" si="84"/>
        <v>2023</v>
      </c>
    </row>
    <row r="940" spans="1:11" ht="13">
      <c r="A940" s="39">
        <f>GewinnDaten!A940</f>
        <v>45178</v>
      </c>
      <c r="B940" s="37">
        <f t="shared" si="81"/>
        <v>7</v>
      </c>
      <c r="C940" s="49">
        <f>SUM(GewinnDaten!E940:G940)</f>
        <v>0</v>
      </c>
      <c r="D940" s="49">
        <f>SUM(GewinnDaten!H940:J940)</f>
        <v>0</v>
      </c>
      <c r="E940" s="40">
        <f t="shared" si="82"/>
        <v>0</v>
      </c>
      <c r="F940" s="58">
        <f t="shared" si="80"/>
        <v>45178</v>
      </c>
      <c r="G940" s="49">
        <f>SUM(C$7:C940)</f>
        <v>-17.3</v>
      </c>
      <c r="H940" s="49">
        <f>SUM(D$7:D940)</f>
        <v>20</v>
      </c>
      <c r="I940" s="40">
        <f t="shared" si="83"/>
        <v>2.6999999999999993</v>
      </c>
      <c r="K940" s="36">
        <f t="shared" si="84"/>
        <v>2023</v>
      </c>
    </row>
    <row r="941" spans="1:11" ht="13">
      <c r="A941" s="39">
        <f>GewinnDaten!A941</f>
        <v>45182</v>
      </c>
      <c r="B941" s="37">
        <f t="shared" si="81"/>
        <v>4</v>
      </c>
      <c r="C941" s="49">
        <f>SUM(GewinnDaten!E941:G941)</f>
        <v>0</v>
      </c>
      <c r="D941" s="49">
        <f>SUM(GewinnDaten!H941:J941)</f>
        <v>0</v>
      </c>
      <c r="E941" s="40">
        <f t="shared" si="82"/>
        <v>0</v>
      </c>
      <c r="F941" s="58">
        <f t="shared" si="80"/>
        <v>45182</v>
      </c>
      <c r="G941" s="49">
        <f>SUM(C$7:C941)</f>
        <v>-17.3</v>
      </c>
      <c r="H941" s="49">
        <f>SUM(D$7:D941)</f>
        <v>20</v>
      </c>
      <c r="I941" s="40">
        <f t="shared" si="83"/>
        <v>2.6999999999999993</v>
      </c>
      <c r="K941" s="36">
        <f t="shared" si="84"/>
        <v>2023</v>
      </c>
    </row>
    <row r="942" spans="1:11" ht="13">
      <c r="A942" s="39">
        <f>GewinnDaten!A942</f>
        <v>45185</v>
      </c>
      <c r="B942" s="37">
        <f t="shared" si="81"/>
        <v>7</v>
      </c>
      <c r="C942" s="49">
        <f>SUM(GewinnDaten!E942:G942)</f>
        <v>0</v>
      </c>
      <c r="D942" s="49">
        <f>SUM(GewinnDaten!H942:J942)</f>
        <v>0</v>
      </c>
      <c r="E942" s="40">
        <f t="shared" si="82"/>
        <v>0</v>
      </c>
      <c r="F942" s="58">
        <f t="shared" si="80"/>
        <v>45185</v>
      </c>
      <c r="G942" s="49">
        <f>SUM(C$7:C942)</f>
        <v>-17.3</v>
      </c>
      <c r="H942" s="49">
        <f>SUM(D$7:D942)</f>
        <v>20</v>
      </c>
      <c r="I942" s="40">
        <f t="shared" si="83"/>
        <v>2.6999999999999993</v>
      </c>
      <c r="K942" s="36">
        <f t="shared" si="84"/>
        <v>2023</v>
      </c>
    </row>
    <row r="943" spans="1:11" ht="13">
      <c r="A943" s="39">
        <f>GewinnDaten!A943</f>
        <v>45189</v>
      </c>
      <c r="B943" s="37">
        <f t="shared" si="81"/>
        <v>4</v>
      </c>
      <c r="C943" s="49">
        <f>SUM(GewinnDaten!E943:G943)</f>
        <v>0</v>
      </c>
      <c r="D943" s="49">
        <f>SUM(GewinnDaten!H943:J943)</f>
        <v>0</v>
      </c>
      <c r="E943" s="40">
        <f t="shared" si="82"/>
        <v>0</v>
      </c>
      <c r="F943" s="58">
        <f t="shared" si="80"/>
        <v>45189</v>
      </c>
      <c r="G943" s="49">
        <f>SUM(C$7:C943)</f>
        <v>-17.3</v>
      </c>
      <c r="H943" s="49">
        <f>SUM(D$7:D943)</f>
        <v>20</v>
      </c>
      <c r="I943" s="40">
        <f t="shared" si="83"/>
        <v>2.6999999999999993</v>
      </c>
      <c r="K943" s="36">
        <f t="shared" si="84"/>
        <v>2023</v>
      </c>
    </row>
    <row r="944" spans="1:11" ht="13">
      <c r="A944" s="39">
        <f>GewinnDaten!A944</f>
        <v>45192</v>
      </c>
      <c r="B944" s="37">
        <f t="shared" si="81"/>
        <v>7</v>
      </c>
      <c r="C944" s="49">
        <f>SUM(GewinnDaten!E944:G944)</f>
        <v>0</v>
      </c>
      <c r="D944" s="49">
        <f>SUM(GewinnDaten!H944:J944)</f>
        <v>0</v>
      </c>
      <c r="E944" s="40">
        <f t="shared" si="82"/>
        <v>0</v>
      </c>
      <c r="F944" s="58">
        <f t="shared" si="80"/>
        <v>45192</v>
      </c>
      <c r="G944" s="49">
        <f>SUM(C$7:C944)</f>
        <v>-17.3</v>
      </c>
      <c r="H944" s="49">
        <f>SUM(D$7:D944)</f>
        <v>20</v>
      </c>
      <c r="I944" s="40">
        <f t="shared" si="83"/>
        <v>2.6999999999999993</v>
      </c>
      <c r="K944" s="36">
        <f t="shared" si="84"/>
        <v>2023</v>
      </c>
    </row>
    <row r="945" spans="1:11" ht="13">
      <c r="A945" s="39">
        <f>GewinnDaten!A945</f>
        <v>45196</v>
      </c>
      <c r="B945" s="37">
        <f t="shared" si="81"/>
        <v>4</v>
      </c>
      <c r="C945" s="49">
        <f>SUM(GewinnDaten!E945:G945)</f>
        <v>0</v>
      </c>
      <c r="D945" s="49">
        <f>SUM(GewinnDaten!H945:J945)</f>
        <v>0</v>
      </c>
      <c r="E945" s="40">
        <f t="shared" si="82"/>
        <v>0</v>
      </c>
      <c r="F945" s="58">
        <f t="shared" si="80"/>
        <v>45196</v>
      </c>
      <c r="G945" s="49">
        <f>SUM(C$7:C945)</f>
        <v>-17.3</v>
      </c>
      <c r="H945" s="49">
        <f>SUM(D$7:D945)</f>
        <v>20</v>
      </c>
      <c r="I945" s="40">
        <f t="shared" si="83"/>
        <v>2.6999999999999993</v>
      </c>
      <c r="K945" s="36">
        <f t="shared" si="84"/>
        <v>2023</v>
      </c>
    </row>
    <row r="946" spans="1:11" ht="13">
      <c r="A946" s="39">
        <f>GewinnDaten!A946</f>
        <v>45199</v>
      </c>
      <c r="B946" s="37">
        <f t="shared" si="81"/>
        <v>7</v>
      </c>
      <c r="C946" s="49">
        <f>SUM(GewinnDaten!E946:G946)</f>
        <v>0</v>
      </c>
      <c r="D946" s="49">
        <f>SUM(GewinnDaten!H946:J946)</f>
        <v>0</v>
      </c>
      <c r="E946" s="40">
        <f t="shared" si="82"/>
        <v>0</v>
      </c>
      <c r="F946" s="58">
        <f t="shared" si="80"/>
        <v>45199</v>
      </c>
      <c r="G946" s="49">
        <f>SUM(C$7:C946)</f>
        <v>-17.3</v>
      </c>
      <c r="H946" s="49">
        <f>SUM(D$7:D946)</f>
        <v>20</v>
      </c>
      <c r="I946" s="40">
        <f t="shared" si="83"/>
        <v>2.6999999999999993</v>
      </c>
      <c r="K946" s="36">
        <f t="shared" si="84"/>
        <v>2023</v>
      </c>
    </row>
    <row r="947" spans="1:11" ht="13">
      <c r="A947" s="39">
        <f>GewinnDaten!A947</f>
        <v>45203</v>
      </c>
      <c r="B947" s="37">
        <f t="shared" si="81"/>
        <v>4</v>
      </c>
      <c r="C947" s="49">
        <f>SUM(GewinnDaten!E947:G947)</f>
        <v>0</v>
      </c>
      <c r="D947" s="49">
        <f>SUM(GewinnDaten!H947:J947)</f>
        <v>0</v>
      </c>
      <c r="E947" s="40">
        <f t="shared" si="82"/>
        <v>0</v>
      </c>
      <c r="F947" s="58">
        <f t="shared" si="80"/>
        <v>45203</v>
      </c>
      <c r="G947" s="49">
        <f>SUM(C$7:C947)</f>
        <v>-17.3</v>
      </c>
      <c r="H947" s="49">
        <f>SUM(D$7:D947)</f>
        <v>20</v>
      </c>
      <c r="I947" s="40">
        <f t="shared" si="83"/>
        <v>2.6999999999999993</v>
      </c>
      <c r="K947" s="36">
        <f t="shared" si="84"/>
        <v>2023</v>
      </c>
    </row>
    <row r="948" spans="1:11" ht="13">
      <c r="A948" s="39">
        <f>GewinnDaten!A948</f>
        <v>45206</v>
      </c>
      <c r="B948" s="37">
        <f t="shared" si="81"/>
        <v>7</v>
      </c>
      <c r="C948" s="49">
        <f>SUM(GewinnDaten!E948:G948)</f>
        <v>0</v>
      </c>
      <c r="D948" s="49">
        <f>SUM(GewinnDaten!H948:J948)</f>
        <v>0</v>
      </c>
      <c r="E948" s="40">
        <f t="shared" si="82"/>
        <v>0</v>
      </c>
      <c r="F948" s="58">
        <f t="shared" si="80"/>
        <v>45206</v>
      </c>
      <c r="G948" s="49">
        <f>SUM(C$7:C948)</f>
        <v>-17.3</v>
      </c>
      <c r="H948" s="49">
        <f>SUM(D$7:D948)</f>
        <v>20</v>
      </c>
      <c r="I948" s="40">
        <f t="shared" si="83"/>
        <v>2.6999999999999993</v>
      </c>
      <c r="K948" s="36">
        <f t="shared" si="84"/>
        <v>2023</v>
      </c>
    </row>
    <row r="949" spans="1:11" ht="13">
      <c r="A949" s="39">
        <f>GewinnDaten!A949</f>
        <v>45210</v>
      </c>
      <c r="B949" s="37">
        <f t="shared" si="81"/>
        <v>4</v>
      </c>
      <c r="C949" s="49">
        <f>SUM(GewinnDaten!E949:G949)</f>
        <v>0</v>
      </c>
      <c r="D949" s="49">
        <f>SUM(GewinnDaten!H949:J949)</f>
        <v>0</v>
      </c>
      <c r="E949" s="40">
        <f t="shared" si="82"/>
        <v>0</v>
      </c>
      <c r="F949" s="58">
        <f t="shared" si="80"/>
        <v>45210</v>
      </c>
      <c r="G949" s="49">
        <f>SUM(C$7:C949)</f>
        <v>-17.3</v>
      </c>
      <c r="H949" s="49">
        <f>SUM(D$7:D949)</f>
        <v>20</v>
      </c>
      <c r="I949" s="40">
        <f t="shared" si="83"/>
        <v>2.6999999999999993</v>
      </c>
      <c r="K949" s="36">
        <f t="shared" si="84"/>
        <v>2023</v>
      </c>
    </row>
    <row r="950" spans="1:11" ht="13">
      <c r="A950" s="39">
        <f>GewinnDaten!A950</f>
        <v>45213</v>
      </c>
      <c r="B950" s="37">
        <f t="shared" si="81"/>
        <v>7</v>
      </c>
      <c r="C950" s="49">
        <f>SUM(GewinnDaten!E950:G950)</f>
        <v>0</v>
      </c>
      <c r="D950" s="49">
        <f>SUM(GewinnDaten!H950:J950)</f>
        <v>0</v>
      </c>
      <c r="E950" s="40">
        <f t="shared" si="82"/>
        <v>0</v>
      </c>
      <c r="F950" s="58">
        <f t="shared" si="80"/>
        <v>45213</v>
      </c>
      <c r="G950" s="49">
        <f>SUM(C$7:C950)</f>
        <v>-17.3</v>
      </c>
      <c r="H950" s="49">
        <f>SUM(D$7:D950)</f>
        <v>20</v>
      </c>
      <c r="I950" s="40">
        <f t="shared" si="83"/>
        <v>2.6999999999999993</v>
      </c>
      <c r="K950" s="36">
        <f t="shared" si="84"/>
        <v>2023</v>
      </c>
    </row>
    <row r="951" spans="1:11" ht="13">
      <c r="A951" s="39">
        <f>GewinnDaten!A951</f>
        <v>45217</v>
      </c>
      <c r="B951" s="37">
        <f t="shared" si="81"/>
        <v>4</v>
      </c>
      <c r="C951" s="49">
        <f>SUM(GewinnDaten!E951:G951)</f>
        <v>0</v>
      </c>
      <c r="D951" s="49">
        <f>SUM(GewinnDaten!H951:J951)</f>
        <v>0</v>
      </c>
      <c r="E951" s="40">
        <f t="shared" si="82"/>
        <v>0</v>
      </c>
      <c r="F951" s="58">
        <f t="shared" si="80"/>
        <v>45217</v>
      </c>
      <c r="G951" s="49">
        <f>SUM(C$7:C951)</f>
        <v>-17.3</v>
      </c>
      <c r="H951" s="49">
        <f>SUM(D$7:D951)</f>
        <v>20</v>
      </c>
      <c r="I951" s="40">
        <f t="shared" si="83"/>
        <v>2.6999999999999993</v>
      </c>
      <c r="K951" s="36">
        <f t="shared" si="84"/>
        <v>2023</v>
      </c>
    </row>
    <row r="952" spans="1:11" ht="13">
      <c r="A952" s="39">
        <f>GewinnDaten!A952</f>
        <v>45220</v>
      </c>
      <c r="B952" s="37">
        <f t="shared" si="81"/>
        <v>7</v>
      </c>
      <c r="C952" s="49">
        <f>SUM(GewinnDaten!E952:G952)</f>
        <v>0</v>
      </c>
      <c r="D952" s="49">
        <f>SUM(GewinnDaten!H952:J952)</f>
        <v>0</v>
      </c>
      <c r="E952" s="40">
        <f t="shared" si="82"/>
        <v>0</v>
      </c>
      <c r="F952" s="58">
        <f t="shared" si="80"/>
        <v>45220</v>
      </c>
      <c r="G952" s="49">
        <f>SUM(C$7:C952)</f>
        <v>-17.3</v>
      </c>
      <c r="H952" s="49">
        <f>SUM(D$7:D952)</f>
        <v>20</v>
      </c>
      <c r="I952" s="40">
        <f t="shared" si="83"/>
        <v>2.6999999999999993</v>
      </c>
      <c r="K952" s="36">
        <f t="shared" si="84"/>
        <v>2023</v>
      </c>
    </row>
    <row r="953" spans="1:11" ht="13">
      <c r="A953" s="39">
        <f>GewinnDaten!A953</f>
        <v>45224</v>
      </c>
      <c r="B953" s="37">
        <f t="shared" si="81"/>
        <v>4</v>
      </c>
      <c r="C953" s="49">
        <f>SUM(GewinnDaten!E953:G953)</f>
        <v>0</v>
      </c>
      <c r="D953" s="49">
        <f>SUM(GewinnDaten!H953:J953)</f>
        <v>0</v>
      </c>
      <c r="E953" s="40">
        <f t="shared" si="82"/>
        <v>0</v>
      </c>
      <c r="F953" s="58">
        <f t="shared" si="80"/>
        <v>45224</v>
      </c>
      <c r="G953" s="49">
        <f>SUM(C$7:C953)</f>
        <v>-17.3</v>
      </c>
      <c r="H953" s="49">
        <f>SUM(D$7:D953)</f>
        <v>20</v>
      </c>
      <c r="I953" s="40">
        <f t="shared" si="83"/>
        <v>2.6999999999999993</v>
      </c>
      <c r="K953" s="36">
        <f t="shared" si="84"/>
        <v>2023</v>
      </c>
    </row>
    <row r="954" spans="1:11" ht="13">
      <c r="A954" s="39">
        <f>GewinnDaten!A954</f>
        <v>45227</v>
      </c>
      <c r="B954" s="37">
        <f t="shared" si="81"/>
        <v>7</v>
      </c>
      <c r="C954" s="49">
        <f>SUM(GewinnDaten!E954:G954)</f>
        <v>0</v>
      </c>
      <c r="D954" s="49">
        <f>SUM(GewinnDaten!H954:J954)</f>
        <v>0</v>
      </c>
      <c r="E954" s="40">
        <f t="shared" si="82"/>
        <v>0</v>
      </c>
      <c r="F954" s="58">
        <f t="shared" si="80"/>
        <v>45227</v>
      </c>
      <c r="G954" s="49">
        <f>SUM(C$7:C954)</f>
        <v>-17.3</v>
      </c>
      <c r="H954" s="49">
        <f>SUM(D$7:D954)</f>
        <v>20</v>
      </c>
      <c r="I954" s="40">
        <f t="shared" si="83"/>
        <v>2.6999999999999993</v>
      </c>
      <c r="K954" s="36">
        <f t="shared" si="84"/>
        <v>2023</v>
      </c>
    </row>
    <row r="955" spans="1:11" ht="13">
      <c r="A955" s="39">
        <f>GewinnDaten!A955</f>
        <v>45231</v>
      </c>
      <c r="B955" s="37">
        <f t="shared" si="81"/>
        <v>4</v>
      </c>
      <c r="C955" s="49">
        <f>SUM(GewinnDaten!E955:G955)</f>
        <v>0</v>
      </c>
      <c r="D955" s="49">
        <f>SUM(GewinnDaten!H955:J955)</f>
        <v>0</v>
      </c>
      <c r="E955" s="40">
        <f t="shared" si="82"/>
        <v>0</v>
      </c>
      <c r="F955" s="58">
        <f t="shared" si="80"/>
        <v>45231</v>
      </c>
      <c r="G955" s="49">
        <f>SUM(C$7:C955)</f>
        <v>-17.3</v>
      </c>
      <c r="H955" s="49">
        <f>SUM(D$7:D955)</f>
        <v>20</v>
      </c>
      <c r="I955" s="40">
        <f t="shared" si="83"/>
        <v>2.6999999999999993</v>
      </c>
      <c r="K955" s="36">
        <f t="shared" si="84"/>
        <v>2023</v>
      </c>
    </row>
    <row r="956" spans="1:11" ht="13">
      <c r="A956" s="39">
        <f>GewinnDaten!A956</f>
        <v>45234</v>
      </c>
      <c r="B956" s="37">
        <f t="shared" si="81"/>
        <v>7</v>
      </c>
      <c r="C956" s="49">
        <f>SUM(GewinnDaten!E956:G956)</f>
        <v>0</v>
      </c>
      <c r="D956" s="49">
        <f>SUM(GewinnDaten!H956:J956)</f>
        <v>0</v>
      </c>
      <c r="E956" s="40">
        <f t="shared" si="82"/>
        <v>0</v>
      </c>
      <c r="F956" s="58">
        <f t="shared" si="80"/>
        <v>45234</v>
      </c>
      <c r="G956" s="49">
        <f>SUM(C$7:C956)</f>
        <v>-17.3</v>
      </c>
      <c r="H956" s="49">
        <f>SUM(D$7:D956)</f>
        <v>20</v>
      </c>
      <c r="I956" s="40">
        <f t="shared" si="83"/>
        <v>2.6999999999999993</v>
      </c>
      <c r="K956" s="36">
        <f t="shared" si="84"/>
        <v>2023</v>
      </c>
    </row>
    <row r="957" spans="1:11" ht="13">
      <c r="A957" s="39">
        <f>GewinnDaten!A957</f>
        <v>45238</v>
      </c>
      <c r="B957" s="37">
        <f t="shared" si="81"/>
        <v>4</v>
      </c>
      <c r="C957" s="49">
        <f>SUM(GewinnDaten!E957:G957)</f>
        <v>0</v>
      </c>
      <c r="D957" s="49">
        <f>SUM(GewinnDaten!H957:J957)</f>
        <v>0</v>
      </c>
      <c r="E957" s="40">
        <f t="shared" si="82"/>
        <v>0</v>
      </c>
      <c r="F957" s="58">
        <f t="shared" si="80"/>
        <v>45238</v>
      </c>
      <c r="G957" s="49">
        <f>SUM(C$7:C957)</f>
        <v>-17.3</v>
      </c>
      <c r="H957" s="49">
        <f>SUM(D$7:D957)</f>
        <v>20</v>
      </c>
      <c r="I957" s="40">
        <f t="shared" si="83"/>
        <v>2.6999999999999993</v>
      </c>
      <c r="K957" s="36">
        <f t="shared" si="84"/>
        <v>2023</v>
      </c>
    </row>
    <row r="958" spans="1:11" ht="13">
      <c r="A958" s="39">
        <f>GewinnDaten!A958</f>
        <v>45241</v>
      </c>
      <c r="B958" s="37">
        <f t="shared" si="81"/>
        <v>7</v>
      </c>
      <c r="C958" s="49">
        <f>SUM(GewinnDaten!E958:G958)</f>
        <v>0</v>
      </c>
      <c r="D958" s="49">
        <f>SUM(GewinnDaten!H958:J958)</f>
        <v>0</v>
      </c>
      <c r="E958" s="40">
        <f t="shared" si="82"/>
        <v>0</v>
      </c>
      <c r="F958" s="58">
        <f t="shared" si="80"/>
        <v>45241</v>
      </c>
      <c r="G958" s="49">
        <f>SUM(C$7:C958)</f>
        <v>-17.3</v>
      </c>
      <c r="H958" s="49">
        <f>SUM(D$7:D958)</f>
        <v>20</v>
      </c>
      <c r="I958" s="40">
        <f t="shared" si="83"/>
        <v>2.6999999999999993</v>
      </c>
      <c r="K958" s="36">
        <f t="shared" si="84"/>
        <v>2023</v>
      </c>
    </row>
    <row r="959" spans="1:11" ht="13">
      <c r="A959" s="39">
        <f>GewinnDaten!A959</f>
        <v>45245</v>
      </c>
      <c r="B959" s="37">
        <f t="shared" si="81"/>
        <v>4</v>
      </c>
      <c r="C959" s="49">
        <f>SUM(GewinnDaten!E959:G959)</f>
        <v>0</v>
      </c>
      <c r="D959" s="49">
        <f>SUM(GewinnDaten!H959:J959)</f>
        <v>0</v>
      </c>
      <c r="E959" s="40">
        <f t="shared" si="82"/>
        <v>0</v>
      </c>
      <c r="F959" s="58">
        <f t="shared" si="80"/>
        <v>45245</v>
      </c>
      <c r="G959" s="49">
        <f>SUM(C$7:C959)</f>
        <v>-17.3</v>
      </c>
      <c r="H959" s="49">
        <f>SUM(D$7:D959)</f>
        <v>20</v>
      </c>
      <c r="I959" s="40">
        <f t="shared" si="83"/>
        <v>2.6999999999999993</v>
      </c>
      <c r="K959" s="36">
        <f t="shared" si="84"/>
        <v>2023</v>
      </c>
    </row>
    <row r="960" spans="1:11" ht="13">
      <c r="A960" s="39">
        <f>GewinnDaten!A960</f>
        <v>45248</v>
      </c>
      <c r="B960" s="37">
        <f t="shared" si="81"/>
        <v>7</v>
      </c>
      <c r="C960" s="49">
        <f>SUM(GewinnDaten!E960:G960)</f>
        <v>0</v>
      </c>
      <c r="D960" s="49">
        <f>SUM(GewinnDaten!H960:J960)</f>
        <v>0</v>
      </c>
      <c r="E960" s="40">
        <f t="shared" si="82"/>
        <v>0</v>
      </c>
      <c r="F960" s="58">
        <f t="shared" si="80"/>
        <v>45248</v>
      </c>
      <c r="G960" s="49">
        <f>SUM(C$7:C960)</f>
        <v>-17.3</v>
      </c>
      <c r="H960" s="49">
        <f>SUM(D$7:D960)</f>
        <v>20</v>
      </c>
      <c r="I960" s="40">
        <f t="shared" si="83"/>
        <v>2.6999999999999993</v>
      </c>
      <c r="K960" s="36">
        <f t="shared" si="84"/>
        <v>2023</v>
      </c>
    </row>
    <row r="961" spans="1:11" ht="13">
      <c r="A961" s="39">
        <f>GewinnDaten!A961</f>
        <v>45252</v>
      </c>
      <c r="B961" s="37">
        <f t="shared" si="81"/>
        <v>4</v>
      </c>
      <c r="C961" s="49">
        <f>SUM(GewinnDaten!E961:G961)</f>
        <v>0</v>
      </c>
      <c r="D961" s="49">
        <f>SUM(GewinnDaten!H961:J961)</f>
        <v>0</v>
      </c>
      <c r="E961" s="40">
        <f t="shared" si="82"/>
        <v>0</v>
      </c>
      <c r="F961" s="58">
        <f t="shared" si="80"/>
        <v>45252</v>
      </c>
      <c r="G961" s="49">
        <f>SUM(C$7:C961)</f>
        <v>-17.3</v>
      </c>
      <c r="H961" s="49">
        <f>SUM(D$7:D961)</f>
        <v>20</v>
      </c>
      <c r="I961" s="40">
        <f t="shared" si="83"/>
        <v>2.6999999999999993</v>
      </c>
      <c r="K961" s="36">
        <f t="shared" si="84"/>
        <v>2023</v>
      </c>
    </row>
    <row r="962" spans="1:11" ht="13">
      <c r="A962" s="39">
        <f>GewinnDaten!A962</f>
        <v>45255</v>
      </c>
      <c r="B962" s="37">
        <f t="shared" si="81"/>
        <v>7</v>
      </c>
      <c r="C962" s="49">
        <f>SUM(GewinnDaten!E962:G962)</f>
        <v>0</v>
      </c>
      <c r="D962" s="49">
        <f>SUM(GewinnDaten!H962:J962)</f>
        <v>0</v>
      </c>
      <c r="E962" s="40">
        <f t="shared" si="82"/>
        <v>0</v>
      </c>
      <c r="F962" s="58">
        <f t="shared" si="80"/>
        <v>45255</v>
      </c>
      <c r="G962" s="49">
        <f>SUM(C$7:C962)</f>
        <v>-17.3</v>
      </c>
      <c r="H962" s="49">
        <f>SUM(D$7:D962)</f>
        <v>20</v>
      </c>
      <c r="I962" s="40">
        <f t="shared" si="83"/>
        <v>2.6999999999999993</v>
      </c>
      <c r="K962" s="36">
        <f t="shared" si="84"/>
        <v>2023</v>
      </c>
    </row>
    <row r="963" spans="1:11" ht="13">
      <c r="A963" s="39">
        <f>GewinnDaten!A963</f>
        <v>45259</v>
      </c>
      <c r="B963" s="37">
        <f t="shared" si="81"/>
        <v>4</v>
      </c>
      <c r="C963" s="49">
        <f>SUM(GewinnDaten!E963:G963)</f>
        <v>0</v>
      </c>
      <c r="D963" s="49">
        <f>SUM(GewinnDaten!H963:J963)</f>
        <v>0</v>
      </c>
      <c r="E963" s="40">
        <f t="shared" si="82"/>
        <v>0</v>
      </c>
      <c r="F963" s="58">
        <f t="shared" si="80"/>
        <v>45259</v>
      </c>
      <c r="G963" s="49">
        <f>SUM(C$7:C963)</f>
        <v>-17.3</v>
      </c>
      <c r="H963" s="49">
        <f>SUM(D$7:D963)</f>
        <v>20</v>
      </c>
      <c r="I963" s="40">
        <f t="shared" si="83"/>
        <v>2.6999999999999993</v>
      </c>
      <c r="K963" s="36">
        <f t="shared" si="84"/>
        <v>2023</v>
      </c>
    </row>
    <row r="964" spans="1:11" ht="13">
      <c r="A964" s="39">
        <f>GewinnDaten!A964</f>
        <v>45262</v>
      </c>
      <c r="B964" s="37">
        <f t="shared" si="81"/>
        <v>7</v>
      </c>
      <c r="C964" s="49">
        <f>SUM(GewinnDaten!E964:G964)</f>
        <v>0</v>
      </c>
      <c r="D964" s="49">
        <f>SUM(GewinnDaten!H964:J964)</f>
        <v>0</v>
      </c>
      <c r="E964" s="40">
        <f t="shared" si="82"/>
        <v>0</v>
      </c>
      <c r="F964" s="58">
        <f t="shared" si="80"/>
        <v>45262</v>
      </c>
      <c r="G964" s="49">
        <f>SUM(C$7:C964)</f>
        <v>-17.3</v>
      </c>
      <c r="H964" s="49">
        <f>SUM(D$7:D964)</f>
        <v>20</v>
      </c>
      <c r="I964" s="40">
        <f t="shared" si="83"/>
        <v>2.6999999999999993</v>
      </c>
      <c r="K964" s="36">
        <f t="shared" si="84"/>
        <v>2023</v>
      </c>
    </row>
    <row r="965" spans="1:11" ht="13">
      <c r="A965" s="39">
        <f>GewinnDaten!A965</f>
        <v>45266</v>
      </c>
      <c r="B965" s="37">
        <f t="shared" si="81"/>
        <v>4</v>
      </c>
      <c r="C965" s="49">
        <f>SUM(GewinnDaten!E965:G965)</f>
        <v>0</v>
      </c>
      <c r="D965" s="49">
        <f>SUM(GewinnDaten!H965:J965)</f>
        <v>0</v>
      </c>
      <c r="E965" s="40">
        <f t="shared" si="82"/>
        <v>0</v>
      </c>
      <c r="F965" s="58">
        <f t="shared" si="80"/>
        <v>45266</v>
      </c>
      <c r="G965" s="49">
        <f>SUM(C$7:C965)</f>
        <v>-17.3</v>
      </c>
      <c r="H965" s="49">
        <f>SUM(D$7:D965)</f>
        <v>20</v>
      </c>
      <c r="I965" s="40">
        <f t="shared" si="83"/>
        <v>2.6999999999999993</v>
      </c>
      <c r="K965" s="36">
        <f t="shared" si="84"/>
        <v>2023</v>
      </c>
    </row>
    <row r="966" spans="1:11" ht="13">
      <c r="A966" s="39">
        <f>GewinnDaten!A966</f>
        <v>45269</v>
      </c>
      <c r="B966" s="37">
        <f t="shared" si="81"/>
        <v>7</v>
      </c>
      <c r="C966" s="49">
        <f>SUM(GewinnDaten!E966:G966)</f>
        <v>0</v>
      </c>
      <c r="D966" s="49">
        <f>SUM(GewinnDaten!H966:J966)</f>
        <v>0</v>
      </c>
      <c r="E966" s="40">
        <f t="shared" si="82"/>
        <v>0</v>
      </c>
      <c r="F966" s="58">
        <f t="shared" si="80"/>
        <v>45269</v>
      </c>
      <c r="G966" s="49">
        <f>SUM(C$7:C966)</f>
        <v>-17.3</v>
      </c>
      <c r="H966" s="49">
        <f>SUM(D$7:D966)</f>
        <v>20</v>
      </c>
      <c r="I966" s="40">
        <f t="shared" si="83"/>
        <v>2.6999999999999993</v>
      </c>
      <c r="K966" s="36">
        <f t="shared" si="84"/>
        <v>2023</v>
      </c>
    </row>
    <row r="967" spans="1:11" ht="13">
      <c r="A967" s="39">
        <f>GewinnDaten!A967</f>
        <v>45273</v>
      </c>
      <c r="B967" s="37">
        <f t="shared" si="81"/>
        <v>4</v>
      </c>
      <c r="C967" s="49">
        <f>SUM(GewinnDaten!E967:G967)</f>
        <v>0</v>
      </c>
      <c r="D967" s="49">
        <f>SUM(GewinnDaten!H967:J967)</f>
        <v>0</v>
      </c>
      <c r="E967" s="40">
        <f t="shared" si="82"/>
        <v>0</v>
      </c>
      <c r="F967" s="58">
        <f t="shared" si="80"/>
        <v>45273</v>
      </c>
      <c r="G967" s="49">
        <f>SUM(C$7:C967)</f>
        <v>-17.3</v>
      </c>
      <c r="H967" s="49">
        <f>SUM(D$7:D967)</f>
        <v>20</v>
      </c>
      <c r="I967" s="40">
        <f t="shared" si="83"/>
        <v>2.6999999999999993</v>
      </c>
      <c r="K967" s="36">
        <f t="shared" si="84"/>
        <v>2023</v>
      </c>
    </row>
    <row r="968" spans="1:11" ht="13">
      <c r="A968" s="39">
        <f>GewinnDaten!A968</f>
        <v>45276</v>
      </c>
      <c r="B968" s="37">
        <f t="shared" si="81"/>
        <v>7</v>
      </c>
      <c r="C968" s="49">
        <f>SUM(GewinnDaten!E968:G968)</f>
        <v>0</v>
      </c>
      <c r="D968" s="49">
        <f>SUM(GewinnDaten!H968:J968)</f>
        <v>0</v>
      </c>
      <c r="E968" s="40">
        <f t="shared" si="82"/>
        <v>0</v>
      </c>
      <c r="F968" s="58">
        <f t="shared" ref="F968:F1000" si="85">A968</f>
        <v>45276</v>
      </c>
      <c r="G968" s="49">
        <f>SUM(C$7:C968)</f>
        <v>-17.3</v>
      </c>
      <c r="H968" s="49">
        <f>SUM(D$7:D968)</f>
        <v>20</v>
      </c>
      <c r="I968" s="40">
        <f t="shared" si="83"/>
        <v>2.6999999999999993</v>
      </c>
      <c r="K968" s="36">
        <f t="shared" si="84"/>
        <v>2023</v>
      </c>
    </row>
    <row r="969" spans="1:11" ht="13">
      <c r="A969" s="39">
        <f>GewinnDaten!A969</f>
        <v>45280</v>
      </c>
      <c r="B969" s="37">
        <f t="shared" si="81"/>
        <v>4</v>
      </c>
      <c r="C969" s="49">
        <f>SUM(GewinnDaten!E969:G969)</f>
        <v>0</v>
      </c>
      <c r="D969" s="49">
        <f>SUM(GewinnDaten!H969:J969)</f>
        <v>0</v>
      </c>
      <c r="E969" s="40">
        <f t="shared" si="82"/>
        <v>0</v>
      </c>
      <c r="F969" s="58">
        <f t="shared" si="85"/>
        <v>45280</v>
      </c>
      <c r="G969" s="49">
        <f>SUM(C$7:C969)</f>
        <v>-17.3</v>
      </c>
      <c r="H969" s="49">
        <f>SUM(D$7:D969)</f>
        <v>20</v>
      </c>
      <c r="I969" s="40">
        <f t="shared" si="83"/>
        <v>2.6999999999999993</v>
      </c>
      <c r="K969" s="36">
        <f t="shared" si="84"/>
        <v>2023</v>
      </c>
    </row>
    <row r="970" spans="1:11" ht="13">
      <c r="A970" s="39">
        <f>GewinnDaten!A970</f>
        <v>45283</v>
      </c>
      <c r="B970" s="37">
        <f t="shared" si="81"/>
        <v>7</v>
      </c>
      <c r="C970" s="49">
        <f>SUM(GewinnDaten!E970:G970)</f>
        <v>0</v>
      </c>
      <c r="D970" s="49">
        <f>SUM(GewinnDaten!H970:J970)</f>
        <v>0</v>
      </c>
      <c r="E970" s="40">
        <f t="shared" si="82"/>
        <v>0</v>
      </c>
      <c r="F970" s="58">
        <f t="shared" si="85"/>
        <v>45283</v>
      </c>
      <c r="G970" s="49">
        <f>SUM(C$7:C970)</f>
        <v>-17.3</v>
      </c>
      <c r="H970" s="49">
        <f>SUM(D$7:D970)</f>
        <v>20</v>
      </c>
      <c r="I970" s="40">
        <f t="shared" si="83"/>
        <v>2.6999999999999993</v>
      </c>
      <c r="K970" s="36">
        <f t="shared" si="84"/>
        <v>2023</v>
      </c>
    </row>
    <row r="971" spans="1:11" ht="13">
      <c r="A971" s="39">
        <f>GewinnDaten!A971</f>
        <v>45287</v>
      </c>
      <c r="B971" s="37">
        <f t="shared" si="81"/>
        <v>4</v>
      </c>
      <c r="C971" s="49">
        <f>SUM(GewinnDaten!E971:G971)</f>
        <v>0</v>
      </c>
      <c r="D971" s="49">
        <f>SUM(GewinnDaten!H971:J971)</f>
        <v>0</v>
      </c>
      <c r="E971" s="40">
        <f t="shared" si="82"/>
        <v>0</v>
      </c>
      <c r="F971" s="58">
        <f t="shared" si="85"/>
        <v>45287</v>
      </c>
      <c r="G971" s="49">
        <f>SUM(C$7:C971)</f>
        <v>-17.3</v>
      </c>
      <c r="H971" s="49">
        <f>SUM(D$7:D971)</f>
        <v>20</v>
      </c>
      <c r="I971" s="40">
        <f t="shared" si="83"/>
        <v>2.6999999999999993</v>
      </c>
      <c r="K971" s="36">
        <f t="shared" si="84"/>
        <v>2023</v>
      </c>
    </row>
    <row r="972" spans="1:11" ht="13">
      <c r="A972" s="39">
        <f>GewinnDaten!A972</f>
        <v>45290</v>
      </c>
      <c r="B972" s="37">
        <f t="shared" si="81"/>
        <v>7</v>
      </c>
      <c r="C972" s="49">
        <f>SUM(GewinnDaten!E972:G972)</f>
        <v>0</v>
      </c>
      <c r="D972" s="49">
        <f>SUM(GewinnDaten!H972:J972)</f>
        <v>0</v>
      </c>
      <c r="E972" s="40">
        <f t="shared" si="82"/>
        <v>0</v>
      </c>
      <c r="F972" s="58">
        <f t="shared" si="85"/>
        <v>45290</v>
      </c>
      <c r="G972" s="49">
        <f>SUM(C$7:C972)</f>
        <v>-17.3</v>
      </c>
      <c r="H972" s="49">
        <f>SUM(D$7:D972)</f>
        <v>20</v>
      </c>
      <c r="I972" s="40">
        <f t="shared" si="83"/>
        <v>2.6999999999999993</v>
      </c>
      <c r="K972" s="36">
        <f t="shared" si="84"/>
        <v>2023</v>
      </c>
    </row>
    <row r="973" spans="1:11" ht="13">
      <c r="A973" s="39">
        <f>GewinnDaten!A973</f>
        <v>45294</v>
      </c>
      <c r="B973" s="37">
        <f t="shared" si="81"/>
        <v>4</v>
      </c>
      <c r="C973" s="49">
        <f>SUM(GewinnDaten!E973:G973)</f>
        <v>0</v>
      </c>
      <c r="D973" s="49">
        <f>SUM(GewinnDaten!H973:J973)</f>
        <v>0</v>
      </c>
      <c r="E973" s="40">
        <f t="shared" si="82"/>
        <v>0</v>
      </c>
      <c r="F973" s="58">
        <f t="shared" si="85"/>
        <v>45294</v>
      </c>
      <c r="G973" s="49">
        <f>SUM(C$7:C973)</f>
        <v>-17.3</v>
      </c>
      <c r="H973" s="49">
        <f>SUM(D$7:D973)</f>
        <v>20</v>
      </c>
      <c r="I973" s="40">
        <f t="shared" si="83"/>
        <v>2.6999999999999993</v>
      </c>
      <c r="K973" s="36">
        <f t="shared" si="84"/>
        <v>2024</v>
      </c>
    </row>
    <row r="974" spans="1:11" ht="13">
      <c r="A974" s="39">
        <f>GewinnDaten!A974</f>
        <v>45297</v>
      </c>
      <c r="B974" s="37">
        <f t="shared" si="81"/>
        <v>7</v>
      </c>
      <c r="C974" s="49">
        <f>SUM(GewinnDaten!E974:G974)</f>
        <v>0</v>
      </c>
      <c r="D974" s="49">
        <f>SUM(GewinnDaten!H974:J974)</f>
        <v>0</v>
      </c>
      <c r="E974" s="40">
        <f t="shared" si="82"/>
        <v>0</v>
      </c>
      <c r="F974" s="58">
        <f t="shared" si="85"/>
        <v>45297</v>
      </c>
      <c r="G974" s="49">
        <f>SUM(C$7:C974)</f>
        <v>-17.3</v>
      </c>
      <c r="H974" s="49">
        <f>SUM(D$7:D974)</f>
        <v>20</v>
      </c>
      <c r="I974" s="40">
        <f t="shared" si="83"/>
        <v>2.6999999999999993</v>
      </c>
      <c r="K974" s="36">
        <f t="shared" si="84"/>
        <v>2024</v>
      </c>
    </row>
    <row r="975" spans="1:11" ht="13">
      <c r="A975" s="39">
        <f>GewinnDaten!A975</f>
        <v>45301</v>
      </c>
      <c r="B975" s="37">
        <f t="shared" si="81"/>
        <v>4</v>
      </c>
      <c r="C975" s="49">
        <f>SUM(GewinnDaten!E975:G975)</f>
        <v>0</v>
      </c>
      <c r="D975" s="49">
        <f>SUM(GewinnDaten!H975:J975)</f>
        <v>0</v>
      </c>
      <c r="E975" s="40">
        <f t="shared" si="82"/>
        <v>0</v>
      </c>
      <c r="F975" s="58">
        <f t="shared" si="85"/>
        <v>45301</v>
      </c>
      <c r="G975" s="49">
        <f>SUM(C$7:C975)</f>
        <v>-17.3</v>
      </c>
      <c r="H975" s="49">
        <f>SUM(D$7:D975)</f>
        <v>20</v>
      </c>
      <c r="I975" s="40">
        <f t="shared" si="83"/>
        <v>2.6999999999999993</v>
      </c>
      <c r="K975" s="36">
        <f t="shared" si="84"/>
        <v>2024</v>
      </c>
    </row>
    <row r="976" spans="1:11" ht="13">
      <c r="A976" s="39">
        <f>GewinnDaten!A976</f>
        <v>45304</v>
      </c>
      <c r="B976" s="37">
        <f t="shared" si="81"/>
        <v>7</v>
      </c>
      <c r="C976" s="49">
        <f>SUM(GewinnDaten!E976:G976)</f>
        <v>0</v>
      </c>
      <c r="D976" s="49">
        <f>SUM(GewinnDaten!H976:J976)</f>
        <v>0</v>
      </c>
      <c r="E976" s="40">
        <f t="shared" si="82"/>
        <v>0</v>
      </c>
      <c r="F976" s="58">
        <f t="shared" si="85"/>
        <v>45304</v>
      </c>
      <c r="G976" s="49">
        <f>SUM(C$7:C976)</f>
        <v>-17.3</v>
      </c>
      <c r="H976" s="49">
        <f>SUM(D$7:D976)</f>
        <v>20</v>
      </c>
      <c r="I976" s="40">
        <f t="shared" si="83"/>
        <v>2.6999999999999993</v>
      </c>
      <c r="K976" s="36">
        <f t="shared" si="84"/>
        <v>2024</v>
      </c>
    </row>
    <row r="977" spans="1:11" ht="13">
      <c r="A977" s="39">
        <f>GewinnDaten!A977</f>
        <v>45308</v>
      </c>
      <c r="B977" s="37">
        <f t="shared" si="81"/>
        <v>4</v>
      </c>
      <c r="C977" s="49">
        <f>SUM(GewinnDaten!E977:G977)</f>
        <v>0</v>
      </c>
      <c r="D977" s="49">
        <f>SUM(GewinnDaten!H977:J977)</f>
        <v>0</v>
      </c>
      <c r="E977" s="40">
        <f t="shared" si="82"/>
        <v>0</v>
      </c>
      <c r="F977" s="58">
        <f t="shared" si="85"/>
        <v>45308</v>
      </c>
      <c r="G977" s="49">
        <f>SUM(C$7:C977)</f>
        <v>-17.3</v>
      </c>
      <c r="H977" s="49">
        <f>SUM(D$7:D977)</f>
        <v>20</v>
      </c>
      <c r="I977" s="40">
        <f t="shared" si="83"/>
        <v>2.6999999999999993</v>
      </c>
      <c r="K977" s="36">
        <f t="shared" si="84"/>
        <v>2024</v>
      </c>
    </row>
    <row r="978" spans="1:11" ht="13">
      <c r="A978" s="39">
        <f>GewinnDaten!A978</f>
        <v>45311</v>
      </c>
      <c r="B978" s="37">
        <f t="shared" si="81"/>
        <v>7</v>
      </c>
      <c r="C978" s="49">
        <f>SUM(GewinnDaten!E978:G978)</f>
        <v>0</v>
      </c>
      <c r="D978" s="49">
        <f>SUM(GewinnDaten!H978:J978)</f>
        <v>0</v>
      </c>
      <c r="E978" s="40">
        <f t="shared" si="82"/>
        <v>0</v>
      </c>
      <c r="F978" s="58">
        <f t="shared" si="85"/>
        <v>45311</v>
      </c>
      <c r="G978" s="49">
        <f>SUM(C$7:C978)</f>
        <v>-17.3</v>
      </c>
      <c r="H978" s="49">
        <f>SUM(D$7:D978)</f>
        <v>20</v>
      </c>
      <c r="I978" s="40">
        <f t="shared" si="83"/>
        <v>2.6999999999999993</v>
      </c>
      <c r="K978" s="36">
        <f t="shared" si="84"/>
        <v>2024</v>
      </c>
    </row>
    <row r="979" spans="1:11" ht="13">
      <c r="A979" s="39">
        <f>GewinnDaten!A979</f>
        <v>45315</v>
      </c>
      <c r="B979" s="37">
        <f t="shared" si="81"/>
        <v>4</v>
      </c>
      <c r="C979" s="49">
        <f>SUM(GewinnDaten!E979:G979)</f>
        <v>0</v>
      </c>
      <c r="D979" s="49">
        <f>SUM(GewinnDaten!H979:J979)</f>
        <v>0</v>
      </c>
      <c r="E979" s="40">
        <f t="shared" si="82"/>
        <v>0</v>
      </c>
      <c r="F979" s="58">
        <f t="shared" si="85"/>
        <v>45315</v>
      </c>
      <c r="G979" s="49">
        <f>SUM(C$7:C979)</f>
        <v>-17.3</v>
      </c>
      <c r="H979" s="49">
        <f>SUM(D$7:D979)</f>
        <v>20</v>
      </c>
      <c r="I979" s="40">
        <f t="shared" si="83"/>
        <v>2.6999999999999993</v>
      </c>
      <c r="K979" s="36">
        <f t="shared" si="84"/>
        <v>2024</v>
      </c>
    </row>
    <row r="980" spans="1:11" ht="13">
      <c r="A980" s="39">
        <f>GewinnDaten!A980</f>
        <v>45318</v>
      </c>
      <c r="B980" s="37">
        <f t="shared" si="81"/>
        <v>7</v>
      </c>
      <c r="C980" s="49">
        <f>SUM(GewinnDaten!E980:G980)</f>
        <v>0</v>
      </c>
      <c r="D980" s="49">
        <f>SUM(GewinnDaten!H980:J980)</f>
        <v>0</v>
      </c>
      <c r="E980" s="40">
        <f t="shared" si="82"/>
        <v>0</v>
      </c>
      <c r="F980" s="58">
        <f t="shared" si="85"/>
        <v>45318</v>
      </c>
      <c r="G980" s="49">
        <f>SUM(C$7:C980)</f>
        <v>-17.3</v>
      </c>
      <c r="H980" s="49">
        <f>SUM(D$7:D980)</f>
        <v>20</v>
      </c>
      <c r="I980" s="40">
        <f t="shared" si="83"/>
        <v>2.6999999999999993</v>
      </c>
      <c r="K980" s="36">
        <f t="shared" si="84"/>
        <v>2024</v>
      </c>
    </row>
    <row r="981" spans="1:11" ht="13">
      <c r="A981" s="39">
        <f>GewinnDaten!A981</f>
        <v>45322</v>
      </c>
      <c r="B981" s="37">
        <f t="shared" si="81"/>
        <v>4</v>
      </c>
      <c r="C981" s="49">
        <f>SUM(GewinnDaten!E981:G981)</f>
        <v>0</v>
      </c>
      <c r="D981" s="49">
        <f>SUM(GewinnDaten!H981:J981)</f>
        <v>0</v>
      </c>
      <c r="E981" s="40">
        <f t="shared" si="82"/>
        <v>0</v>
      </c>
      <c r="F981" s="58">
        <f t="shared" si="85"/>
        <v>45322</v>
      </c>
      <c r="G981" s="49">
        <f>SUM(C$7:C981)</f>
        <v>-17.3</v>
      </c>
      <c r="H981" s="49">
        <f>SUM(D$7:D981)</f>
        <v>20</v>
      </c>
      <c r="I981" s="40">
        <f t="shared" si="83"/>
        <v>2.6999999999999993</v>
      </c>
      <c r="K981" s="36">
        <f t="shared" si="84"/>
        <v>2024</v>
      </c>
    </row>
    <row r="982" spans="1:11" ht="13">
      <c r="A982" s="39">
        <f>GewinnDaten!A982</f>
        <v>45325</v>
      </c>
      <c r="B982" s="37">
        <f t="shared" si="81"/>
        <v>7</v>
      </c>
      <c r="C982" s="49">
        <f>SUM(GewinnDaten!E982:G982)</f>
        <v>0</v>
      </c>
      <c r="D982" s="49">
        <f>SUM(GewinnDaten!H982:J982)</f>
        <v>0</v>
      </c>
      <c r="E982" s="40">
        <f t="shared" si="82"/>
        <v>0</v>
      </c>
      <c r="F982" s="58">
        <f t="shared" si="85"/>
        <v>45325</v>
      </c>
      <c r="G982" s="49">
        <f>SUM(C$7:C982)</f>
        <v>-17.3</v>
      </c>
      <c r="H982" s="49">
        <f>SUM(D$7:D982)</f>
        <v>20</v>
      </c>
      <c r="I982" s="40">
        <f t="shared" si="83"/>
        <v>2.6999999999999993</v>
      </c>
      <c r="K982" s="36">
        <f t="shared" si="84"/>
        <v>2024</v>
      </c>
    </row>
    <row r="983" spans="1:11" ht="13">
      <c r="A983" s="39">
        <f>GewinnDaten!A983</f>
        <v>45329</v>
      </c>
      <c r="B983" s="37">
        <f t="shared" si="81"/>
        <v>4</v>
      </c>
      <c r="C983" s="49">
        <f>SUM(GewinnDaten!E983:G983)</f>
        <v>0</v>
      </c>
      <c r="D983" s="49">
        <f>SUM(GewinnDaten!H983:J983)</f>
        <v>0</v>
      </c>
      <c r="E983" s="40">
        <f t="shared" si="82"/>
        <v>0</v>
      </c>
      <c r="F983" s="58">
        <f t="shared" si="85"/>
        <v>45329</v>
      </c>
      <c r="G983" s="49">
        <f>SUM(C$7:C983)</f>
        <v>-17.3</v>
      </c>
      <c r="H983" s="49">
        <f>SUM(D$7:D983)</f>
        <v>20</v>
      </c>
      <c r="I983" s="40">
        <f t="shared" si="83"/>
        <v>2.6999999999999993</v>
      </c>
      <c r="K983" s="36">
        <f t="shared" si="84"/>
        <v>2024</v>
      </c>
    </row>
    <row r="984" spans="1:11" ht="13">
      <c r="A984" s="39">
        <f>GewinnDaten!A984</f>
        <v>45332</v>
      </c>
      <c r="B984" s="37">
        <f t="shared" si="81"/>
        <v>7</v>
      </c>
      <c r="C984" s="49">
        <f>SUM(GewinnDaten!E984:G984)</f>
        <v>0</v>
      </c>
      <c r="D984" s="49">
        <f>SUM(GewinnDaten!H984:J984)</f>
        <v>0</v>
      </c>
      <c r="E984" s="40">
        <f t="shared" si="82"/>
        <v>0</v>
      </c>
      <c r="F984" s="58">
        <f t="shared" si="85"/>
        <v>45332</v>
      </c>
      <c r="G984" s="49">
        <f>SUM(C$7:C984)</f>
        <v>-17.3</v>
      </c>
      <c r="H984" s="49">
        <f>SUM(D$7:D984)</f>
        <v>20</v>
      </c>
      <c r="I984" s="40">
        <f t="shared" si="83"/>
        <v>2.6999999999999993</v>
      </c>
      <c r="K984" s="36">
        <f t="shared" si="84"/>
        <v>2024</v>
      </c>
    </row>
    <row r="985" spans="1:11" ht="13">
      <c r="A985" s="39">
        <f>GewinnDaten!A985</f>
        <v>45336</v>
      </c>
      <c r="B985" s="37">
        <f t="shared" si="81"/>
        <v>4</v>
      </c>
      <c r="C985" s="49">
        <f>SUM(GewinnDaten!E985:G985)</f>
        <v>0</v>
      </c>
      <c r="D985" s="49">
        <f>SUM(GewinnDaten!H985:J985)</f>
        <v>0</v>
      </c>
      <c r="E985" s="40">
        <f t="shared" si="82"/>
        <v>0</v>
      </c>
      <c r="F985" s="58">
        <f t="shared" si="85"/>
        <v>45336</v>
      </c>
      <c r="G985" s="49">
        <f>SUM(C$7:C985)</f>
        <v>-17.3</v>
      </c>
      <c r="H985" s="49">
        <f>SUM(D$7:D985)</f>
        <v>20</v>
      </c>
      <c r="I985" s="40">
        <f t="shared" si="83"/>
        <v>2.6999999999999993</v>
      </c>
      <c r="K985" s="36">
        <f t="shared" si="84"/>
        <v>2024</v>
      </c>
    </row>
    <row r="986" spans="1:11" ht="13">
      <c r="A986" s="39">
        <f>GewinnDaten!A986</f>
        <v>45339</v>
      </c>
      <c r="B986" s="37">
        <f t="shared" si="81"/>
        <v>7</v>
      </c>
      <c r="C986" s="49">
        <f>SUM(GewinnDaten!E986:G986)</f>
        <v>0</v>
      </c>
      <c r="D986" s="49">
        <f>SUM(GewinnDaten!H986:J986)</f>
        <v>0</v>
      </c>
      <c r="E986" s="40">
        <f t="shared" si="82"/>
        <v>0</v>
      </c>
      <c r="F986" s="58">
        <f t="shared" si="85"/>
        <v>45339</v>
      </c>
      <c r="G986" s="49">
        <f>SUM(C$7:C986)</f>
        <v>-17.3</v>
      </c>
      <c r="H986" s="49">
        <f>SUM(D$7:D986)</f>
        <v>20</v>
      </c>
      <c r="I986" s="40">
        <f t="shared" si="83"/>
        <v>2.6999999999999993</v>
      </c>
      <c r="K986" s="36">
        <f t="shared" si="84"/>
        <v>2024</v>
      </c>
    </row>
    <row r="987" spans="1:11" ht="13">
      <c r="A987" s="39">
        <f>GewinnDaten!A987</f>
        <v>45343</v>
      </c>
      <c r="B987" s="37">
        <f t="shared" si="81"/>
        <v>4</v>
      </c>
      <c r="C987" s="49">
        <f>SUM(GewinnDaten!E987:G987)</f>
        <v>0</v>
      </c>
      <c r="D987" s="49">
        <f>SUM(GewinnDaten!H987:J987)</f>
        <v>0</v>
      </c>
      <c r="E987" s="40">
        <f t="shared" si="82"/>
        <v>0</v>
      </c>
      <c r="F987" s="58">
        <f t="shared" si="85"/>
        <v>45343</v>
      </c>
      <c r="G987" s="49">
        <f>SUM(C$7:C987)</f>
        <v>-17.3</v>
      </c>
      <c r="H987" s="49">
        <f>SUM(D$7:D987)</f>
        <v>20</v>
      </c>
      <c r="I987" s="40">
        <f t="shared" si="83"/>
        <v>2.6999999999999993</v>
      </c>
      <c r="K987" s="36">
        <f t="shared" si="84"/>
        <v>2024</v>
      </c>
    </row>
    <row r="988" spans="1:11" ht="13">
      <c r="A988" s="39">
        <f>GewinnDaten!A988</f>
        <v>45346</v>
      </c>
      <c r="B988" s="37">
        <f t="shared" si="81"/>
        <v>7</v>
      </c>
      <c r="C988" s="49">
        <f>SUM(GewinnDaten!E988:G988)</f>
        <v>0</v>
      </c>
      <c r="D988" s="49">
        <f>SUM(GewinnDaten!H988:J988)</f>
        <v>0</v>
      </c>
      <c r="E988" s="40">
        <f t="shared" si="82"/>
        <v>0</v>
      </c>
      <c r="F988" s="58">
        <f t="shared" si="85"/>
        <v>45346</v>
      </c>
      <c r="G988" s="49">
        <f>SUM(C$7:C988)</f>
        <v>-17.3</v>
      </c>
      <c r="H988" s="49">
        <f>SUM(D$7:D988)</f>
        <v>20</v>
      </c>
      <c r="I988" s="40">
        <f t="shared" si="83"/>
        <v>2.6999999999999993</v>
      </c>
      <c r="K988" s="36">
        <f t="shared" si="84"/>
        <v>2024</v>
      </c>
    </row>
    <row r="989" spans="1:11" ht="13">
      <c r="A989" s="39">
        <f>GewinnDaten!A989</f>
        <v>45350</v>
      </c>
      <c r="B989" s="37">
        <f t="shared" si="81"/>
        <v>4</v>
      </c>
      <c r="C989" s="49">
        <f>SUM(GewinnDaten!E989:G989)</f>
        <v>0</v>
      </c>
      <c r="D989" s="49">
        <f>SUM(GewinnDaten!H989:J989)</f>
        <v>0</v>
      </c>
      <c r="E989" s="40">
        <f t="shared" si="82"/>
        <v>0</v>
      </c>
      <c r="F989" s="58">
        <f t="shared" si="85"/>
        <v>45350</v>
      </c>
      <c r="G989" s="49">
        <f>SUM(C$7:C989)</f>
        <v>-17.3</v>
      </c>
      <c r="H989" s="49">
        <f>SUM(D$7:D989)</f>
        <v>20</v>
      </c>
      <c r="I989" s="40">
        <f t="shared" si="83"/>
        <v>2.6999999999999993</v>
      </c>
      <c r="K989" s="36">
        <f t="shared" si="84"/>
        <v>2024</v>
      </c>
    </row>
    <row r="990" spans="1:11" ht="13">
      <c r="A990" s="39">
        <f>GewinnDaten!A990</f>
        <v>45353</v>
      </c>
      <c r="B990" s="37">
        <f t="shared" si="81"/>
        <v>7</v>
      </c>
      <c r="C990" s="49">
        <f>SUM(GewinnDaten!E990:G990)</f>
        <v>0</v>
      </c>
      <c r="D990" s="49">
        <f>SUM(GewinnDaten!H990:J990)</f>
        <v>0</v>
      </c>
      <c r="E990" s="40">
        <f t="shared" si="82"/>
        <v>0</v>
      </c>
      <c r="F990" s="58">
        <f t="shared" si="85"/>
        <v>45353</v>
      </c>
      <c r="G990" s="49">
        <f>SUM(C$7:C990)</f>
        <v>-17.3</v>
      </c>
      <c r="H990" s="49">
        <f>SUM(D$7:D990)</f>
        <v>20</v>
      </c>
      <c r="I990" s="40">
        <f t="shared" si="83"/>
        <v>2.6999999999999993</v>
      </c>
      <c r="K990" s="36">
        <f t="shared" si="84"/>
        <v>2024</v>
      </c>
    </row>
    <row r="991" spans="1:11" ht="13">
      <c r="A991" s="39">
        <f>GewinnDaten!A991</f>
        <v>45357</v>
      </c>
      <c r="B991" s="37">
        <f t="shared" si="81"/>
        <v>4</v>
      </c>
      <c r="C991" s="49">
        <f>SUM(GewinnDaten!E991:G991)</f>
        <v>0</v>
      </c>
      <c r="D991" s="49">
        <f>SUM(GewinnDaten!H991:J991)</f>
        <v>0</v>
      </c>
      <c r="E991" s="40">
        <f t="shared" si="82"/>
        <v>0</v>
      </c>
      <c r="F991" s="58">
        <f t="shared" si="85"/>
        <v>45357</v>
      </c>
      <c r="G991" s="49">
        <f>SUM(C$7:C991)</f>
        <v>-17.3</v>
      </c>
      <c r="H991" s="49">
        <f>SUM(D$7:D991)</f>
        <v>20</v>
      </c>
      <c r="I991" s="40">
        <f t="shared" si="83"/>
        <v>2.6999999999999993</v>
      </c>
      <c r="K991" s="36">
        <f t="shared" si="84"/>
        <v>2024</v>
      </c>
    </row>
    <row r="992" spans="1:11" ht="13">
      <c r="A992" s="39">
        <f>GewinnDaten!A992</f>
        <v>45360</v>
      </c>
      <c r="B992" s="37">
        <f t="shared" si="81"/>
        <v>7</v>
      </c>
      <c r="C992" s="49">
        <f>SUM(GewinnDaten!E992:G992)</f>
        <v>0</v>
      </c>
      <c r="D992" s="49">
        <f>SUM(GewinnDaten!H992:J992)</f>
        <v>0</v>
      </c>
      <c r="E992" s="40">
        <f t="shared" si="82"/>
        <v>0</v>
      </c>
      <c r="F992" s="58">
        <f t="shared" si="85"/>
        <v>45360</v>
      </c>
      <c r="G992" s="49">
        <f>SUM(C$7:C992)</f>
        <v>-17.3</v>
      </c>
      <c r="H992" s="49">
        <f>SUM(D$7:D992)</f>
        <v>20</v>
      </c>
      <c r="I992" s="40">
        <f t="shared" si="83"/>
        <v>2.6999999999999993</v>
      </c>
      <c r="K992" s="36">
        <f t="shared" si="84"/>
        <v>2024</v>
      </c>
    </row>
    <row r="993" spans="1:11" ht="13">
      <c r="A993" s="39">
        <f>GewinnDaten!A993</f>
        <v>45364</v>
      </c>
      <c r="B993" s="37">
        <f t="shared" si="81"/>
        <v>4</v>
      </c>
      <c r="C993" s="49">
        <f>SUM(GewinnDaten!E993:G993)</f>
        <v>0</v>
      </c>
      <c r="D993" s="49">
        <f>SUM(GewinnDaten!H993:J993)</f>
        <v>0</v>
      </c>
      <c r="E993" s="40">
        <f t="shared" si="82"/>
        <v>0</v>
      </c>
      <c r="F993" s="58">
        <f t="shared" si="85"/>
        <v>45364</v>
      </c>
      <c r="G993" s="49">
        <f>SUM(C$7:C993)</f>
        <v>-17.3</v>
      </c>
      <c r="H993" s="49">
        <f>SUM(D$7:D993)</f>
        <v>20</v>
      </c>
      <c r="I993" s="40">
        <f t="shared" si="83"/>
        <v>2.6999999999999993</v>
      </c>
      <c r="K993" s="36">
        <f t="shared" si="84"/>
        <v>2024</v>
      </c>
    </row>
    <row r="994" spans="1:11" ht="13">
      <c r="A994" s="39">
        <f>GewinnDaten!A994</f>
        <v>45367</v>
      </c>
      <c r="B994" s="37">
        <f t="shared" ref="B994:B995" si="86">WEEKDAY(A994)</f>
        <v>7</v>
      </c>
      <c r="C994" s="49">
        <f>SUM(GewinnDaten!E994:G994)</f>
        <v>0</v>
      </c>
      <c r="D994" s="49">
        <f>SUM(GewinnDaten!H994:J994)</f>
        <v>0</v>
      </c>
      <c r="E994" s="40">
        <f t="shared" ref="E994:E995" si="87">SUM(C994:D994)</f>
        <v>0</v>
      </c>
      <c r="F994" s="58">
        <f t="shared" si="85"/>
        <v>45367</v>
      </c>
      <c r="G994" s="49">
        <f>SUM(C$7:C994)</f>
        <v>-17.3</v>
      </c>
      <c r="H994" s="49">
        <f>SUM(D$7:D994)</f>
        <v>20</v>
      </c>
      <c r="I994" s="40">
        <f t="shared" ref="I994:I995" si="88">SUM(G994:H994)</f>
        <v>2.6999999999999993</v>
      </c>
      <c r="K994" s="36">
        <f t="shared" ref="K994:K995" si="89">YEAR(A994)</f>
        <v>2024</v>
      </c>
    </row>
    <row r="995" spans="1:11" ht="13">
      <c r="A995" s="39">
        <f>GewinnDaten!A995</f>
        <v>45371</v>
      </c>
      <c r="B995" s="37">
        <f t="shared" si="86"/>
        <v>4</v>
      </c>
      <c r="C995" s="49">
        <f>SUM(GewinnDaten!E995:G995)</f>
        <v>0</v>
      </c>
      <c r="D995" s="49">
        <f>SUM(GewinnDaten!H995:J995)</f>
        <v>0</v>
      </c>
      <c r="E995" s="40">
        <f t="shared" si="87"/>
        <v>0</v>
      </c>
      <c r="F995" s="58">
        <f t="shared" si="85"/>
        <v>45371</v>
      </c>
      <c r="G995" s="49">
        <f>SUM(C$7:C995)</f>
        <v>-17.3</v>
      </c>
      <c r="H995" s="49">
        <f>SUM(D$7:D995)</f>
        <v>20</v>
      </c>
      <c r="I995" s="40">
        <f t="shared" si="88"/>
        <v>2.6999999999999993</v>
      </c>
      <c r="K995" s="36">
        <f t="shared" si="89"/>
        <v>2024</v>
      </c>
    </row>
    <row r="996" spans="1:11" ht="13">
      <c r="A996" s="39">
        <f>GewinnDaten!A996</f>
        <v>45374</v>
      </c>
      <c r="B996" s="37">
        <f t="shared" ref="B996:B1000" si="90">WEEKDAY(A996)</f>
        <v>7</v>
      </c>
      <c r="C996" s="49">
        <f>SUM(GewinnDaten!E996:G996)</f>
        <v>0</v>
      </c>
      <c r="D996" s="49">
        <f>SUM(GewinnDaten!H996:J996)</f>
        <v>0</v>
      </c>
      <c r="E996" s="40">
        <f t="shared" ref="E996:E1000" si="91">SUM(C996:D996)</f>
        <v>0</v>
      </c>
      <c r="F996" s="58">
        <f t="shared" si="85"/>
        <v>45374</v>
      </c>
      <c r="G996" s="49">
        <f>SUM(C$7:C996)</f>
        <v>-17.3</v>
      </c>
      <c r="H996" s="49">
        <f>SUM(D$7:D996)</f>
        <v>20</v>
      </c>
      <c r="I996" s="40">
        <f t="shared" ref="I996:I1000" si="92">SUM(G996:H996)</f>
        <v>2.6999999999999993</v>
      </c>
      <c r="K996" s="36">
        <f t="shared" ref="K996:K1000" si="93">YEAR(A996)</f>
        <v>2024</v>
      </c>
    </row>
    <row r="997" spans="1:11" ht="13">
      <c r="A997" s="39">
        <f>GewinnDaten!A997</f>
        <v>45378</v>
      </c>
      <c r="B997" s="37">
        <f t="shared" si="90"/>
        <v>4</v>
      </c>
      <c r="C997" s="49">
        <f>SUM(GewinnDaten!E997:G997)</f>
        <v>0</v>
      </c>
      <c r="D997" s="49">
        <f>SUM(GewinnDaten!H997:J997)</f>
        <v>0</v>
      </c>
      <c r="E997" s="40">
        <f t="shared" si="91"/>
        <v>0</v>
      </c>
      <c r="F997" s="58">
        <f t="shared" si="85"/>
        <v>45378</v>
      </c>
      <c r="G997" s="49">
        <f>SUM(C$7:C997)</f>
        <v>-17.3</v>
      </c>
      <c r="H997" s="49">
        <f>SUM(D$7:D997)</f>
        <v>20</v>
      </c>
      <c r="I997" s="40">
        <f t="shared" si="92"/>
        <v>2.6999999999999993</v>
      </c>
      <c r="K997" s="36">
        <f t="shared" si="93"/>
        <v>2024</v>
      </c>
    </row>
    <row r="998" spans="1:11" ht="13">
      <c r="A998" s="39">
        <f>GewinnDaten!A998</f>
        <v>45381</v>
      </c>
      <c r="B998" s="37">
        <f t="shared" si="90"/>
        <v>7</v>
      </c>
      <c r="C998" s="49">
        <f>SUM(GewinnDaten!E998:G998)</f>
        <v>0</v>
      </c>
      <c r="D998" s="49">
        <f>SUM(GewinnDaten!H998:J998)</f>
        <v>0</v>
      </c>
      <c r="E998" s="40">
        <f t="shared" si="91"/>
        <v>0</v>
      </c>
      <c r="F998" s="58">
        <f t="shared" si="85"/>
        <v>45381</v>
      </c>
      <c r="G998" s="49">
        <f>SUM(C$7:C998)</f>
        <v>-17.3</v>
      </c>
      <c r="H998" s="49">
        <f>SUM(D$7:D998)</f>
        <v>20</v>
      </c>
      <c r="I998" s="40">
        <f t="shared" si="92"/>
        <v>2.6999999999999993</v>
      </c>
      <c r="K998" s="36">
        <f t="shared" si="93"/>
        <v>2024</v>
      </c>
    </row>
    <row r="999" spans="1:11" ht="13">
      <c r="A999" s="39">
        <f>GewinnDaten!A999</f>
        <v>45385</v>
      </c>
      <c r="B999" s="37">
        <f t="shared" si="90"/>
        <v>4</v>
      </c>
      <c r="C999" s="49">
        <f>SUM(GewinnDaten!E999:G999)</f>
        <v>0</v>
      </c>
      <c r="D999" s="49">
        <f>SUM(GewinnDaten!H999:J999)</f>
        <v>0</v>
      </c>
      <c r="E999" s="40">
        <f t="shared" si="91"/>
        <v>0</v>
      </c>
      <c r="F999" s="58">
        <f t="shared" si="85"/>
        <v>45385</v>
      </c>
      <c r="G999" s="49">
        <f>SUM(C$7:C999)</f>
        <v>-17.3</v>
      </c>
      <c r="H999" s="49">
        <f>SUM(D$7:D999)</f>
        <v>20</v>
      </c>
      <c r="I999" s="40">
        <f t="shared" si="92"/>
        <v>2.6999999999999993</v>
      </c>
      <c r="K999" s="36">
        <f t="shared" si="93"/>
        <v>2024</v>
      </c>
    </row>
    <row r="1000" spans="1:11" ht="13">
      <c r="A1000" s="39">
        <f>GewinnDaten!A1000</f>
        <v>45388</v>
      </c>
      <c r="B1000" s="37">
        <f t="shared" si="90"/>
        <v>7</v>
      </c>
      <c r="C1000" s="49">
        <f>SUM(GewinnDaten!E1000:G1000)</f>
        <v>0</v>
      </c>
      <c r="D1000" s="49">
        <f>SUM(GewinnDaten!H1000:J1000)</f>
        <v>0</v>
      </c>
      <c r="E1000" s="40">
        <f t="shared" si="91"/>
        <v>0</v>
      </c>
      <c r="F1000" s="58">
        <f t="shared" si="85"/>
        <v>45388</v>
      </c>
      <c r="G1000" s="49">
        <f>SUM(C$7:C1000)</f>
        <v>-17.3</v>
      </c>
      <c r="H1000" s="49">
        <f>SUM(D$7:D1000)</f>
        <v>20</v>
      </c>
      <c r="I1000" s="40">
        <f t="shared" si="92"/>
        <v>2.6999999999999993</v>
      </c>
      <c r="K1000" s="36">
        <f t="shared" si="93"/>
        <v>2024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000"/>
  <sheetViews>
    <sheetView showGridLines="0" workbookViewId="0">
      <selection activeCell="P21" sqref="P21"/>
    </sheetView>
  </sheetViews>
  <sheetFormatPr baseColWidth="10" defaultRowHeight="12.5"/>
  <cols>
    <col min="2" max="2" width="3.90625" customWidth="1"/>
    <col min="5" max="5" width="11.26953125" customWidth="1"/>
    <col min="6" max="6" width="2" customWidth="1"/>
    <col min="10" max="10" width="1" customWidth="1"/>
  </cols>
  <sheetData>
    <row r="1" spans="1:17" s="51" customFormat="1" ht="13">
      <c r="A1" s="68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7" s="51" customFormat="1" ht="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 s="51" customFormat="1" ht="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7" ht="25">
      <c r="C5" s="36" t="s">
        <v>37</v>
      </c>
      <c r="D5" s="36" t="s">
        <v>38</v>
      </c>
      <c r="E5" s="36" t="s">
        <v>39</v>
      </c>
      <c r="G5" s="42" t="s">
        <v>46</v>
      </c>
      <c r="H5" s="42" t="s">
        <v>47</v>
      </c>
      <c r="I5" s="42" t="s">
        <v>48</v>
      </c>
      <c r="K5" s="36" t="s">
        <v>49</v>
      </c>
    </row>
    <row r="7" spans="1:17" ht="13">
      <c r="A7" s="39">
        <f>GewinnDaten!A7</f>
        <v>41913</v>
      </c>
      <c r="B7" s="37">
        <f>WEEKDAY(A7)</f>
        <v>4</v>
      </c>
      <c r="C7" s="49">
        <f>GewinnDaten!E7</f>
        <v>-15.3</v>
      </c>
      <c r="D7" s="49">
        <f>GewinnDaten!H7</f>
        <v>5</v>
      </c>
      <c r="E7" s="40">
        <f>SUM(C7:D7)</f>
        <v>-10.3</v>
      </c>
      <c r="F7" s="58">
        <f>A7</f>
        <v>41913</v>
      </c>
      <c r="G7" s="49">
        <f>C7</f>
        <v>-15.3</v>
      </c>
      <c r="H7" s="49">
        <f>D7</f>
        <v>5</v>
      </c>
      <c r="I7" s="40">
        <f>SUM(G7:H7)</f>
        <v>-10.3</v>
      </c>
      <c r="K7" s="36">
        <f>YEAR(A7)</f>
        <v>2014</v>
      </c>
      <c r="N7">
        <f>K7</f>
        <v>2014</v>
      </c>
      <c r="O7" s="49">
        <f>SUMIF($K$7:$K$1000,$N7,$C$7:$C$1000)</f>
        <v>-15.3</v>
      </c>
      <c r="P7" s="49">
        <f>SUMIF($K$7:$K$1000,$N7,$D$7:$D$1000)</f>
        <v>5</v>
      </c>
      <c r="Q7" s="49">
        <f>SUM(O7:P7)</f>
        <v>-10.3</v>
      </c>
    </row>
    <row r="8" spans="1:17" ht="13">
      <c r="A8" s="39">
        <f>GewinnDaten!A8</f>
        <v>41916</v>
      </c>
      <c r="B8" s="37">
        <f t="shared" ref="B8:B71" si="0">WEEKDAY(A8)</f>
        <v>7</v>
      </c>
      <c r="C8" s="49">
        <f>GewinnDaten!E8</f>
        <v>0</v>
      </c>
      <c r="D8" s="49">
        <f>GewinnDaten!H8</f>
        <v>0</v>
      </c>
      <c r="E8" s="40">
        <f t="shared" ref="E8:E71" si="1">SUM(C8:D8)</f>
        <v>0</v>
      </c>
      <c r="F8" s="58">
        <f t="shared" ref="F8:F71" si="2">A8</f>
        <v>41916</v>
      </c>
      <c r="G8" s="49">
        <f>SUM(C$7:C8)</f>
        <v>-15.3</v>
      </c>
      <c r="H8" s="49">
        <f>SUM(D$7:D8)</f>
        <v>5</v>
      </c>
      <c r="I8" s="40">
        <f t="shared" ref="I8:I71" si="3">SUM(G8:H8)</f>
        <v>-10.3</v>
      </c>
      <c r="K8" s="36">
        <f t="shared" ref="K8:K71" si="4">YEAR(A8)</f>
        <v>2014</v>
      </c>
      <c r="N8">
        <f>N7+1</f>
        <v>2015</v>
      </c>
      <c r="O8" s="49">
        <f t="shared" ref="O8:O17" si="5">SUMIF($K$7:$K$1000,$N8,$C$7:$C$1000)</f>
        <v>0</v>
      </c>
      <c r="P8" s="49">
        <f t="shared" ref="P8:P17" si="6">SUMIF($K$7:$K$1000,$N8,$D$7:$D$1000)</f>
        <v>0</v>
      </c>
      <c r="Q8" s="49">
        <f t="shared" ref="Q8:Q17" si="7">SUM(O8:P8)</f>
        <v>0</v>
      </c>
    </row>
    <row r="9" spans="1:17" ht="13">
      <c r="A9" s="39">
        <f>GewinnDaten!A9</f>
        <v>41920</v>
      </c>
      <c r="B9" s="37">
        <f t="shared" si="0"/>
        <v>4</v>
      </c>
      <c r="C9" s="49">
        <f>GewinnDaten!E9</f>
        <v>0</v>
      </c>
      <c r="D9" s="49">
        <f>GewinnDaten!H9</f>
        <v>0</v>
      </c>
      <c r="E9" s="40">
        <f t="shared" si="1"/>
        <v>0</v>
      </c>
      <c r="F9" s="58">
        <f t="shared" si="2"/>
        <v>41920</v>
      </c>
      <c r="G9" s="49">
        <f>SUM(C$7:C9)</f>
        <v>-15.3</v>
      </c>
      <c r="H9" s="49">
        <f>SUM(D$7:D9)</f>
        <v>5</v>
      </c>
      <c r="I9" s="40">
        <f t="shared" si="3"/>
        <v>-10.3</v>
      </c>
      <c r="K9" s="36">
        <f t="shared" si="4"/>
        <v>2014</v>
      </c>
      <c r="N9">
        <f t="shared" ref="N9:N17" si="8">N8+1</f>
        <v>2016</v>
      </c>
      <c r="O9" s="49">
        <f t="shared" si="5"/>
        <v>0</v>
      </c>
      <c r="P9" s="49">
        <f t="shared" si="6"/>
        <v>0</v>
      </c>
      <c r="Q9" s="49">
        <f t="shared" si="7"/>
        <v>0</v>
      </c>
    </row>
    <row r="10" spans="1:17" ht="13">
      <c r="A10" s="39">
        <f>GewinnDaten!A10</f>
        <v>41923</v>
      </c>
      <c r="B10" s="37">
        <f t="shared" si="0"/>
        <v>7</v>
      </c>
      <c r="C10" s="49">
        <f>GewinnDaten!E10</f>
        <v>0</v>
      </c>
      <c r="D10" s="49">
        <f>GewinnDaten!H10</f>
        <v>0</v>
      </c>
      <c r="E10" s="40">
        <f t="shared" si="1"/>
        <v>0</v>
      </c>
      <c r="F10" s="58">
        <f t="shared" si="2"/>
        <v>41923</v>
      </c>
      <c r="G10" s="49">
        <f>SUM(C$7:C10)</f>
        <v>-15.3</v>
      </c>
      <c r="H10" s="49">
        <f>SUM(D$7:D10)</f>
        <v>5</v>
      </c>
      <c r="I10" s="40">
        <f t="shared" si="3"/>
        <v>-10.3</v>
      </c>
      <c r="K10" s="36">
        <f t="shared" si="4"/>
        <v>2014</v>
      </c>
      <c r="N10">
        <f t="shared" si="8"/>
        <v>2017</v>
      </c>
      <c r="O10" s="49">
        <f t="shared" si="5"/>
        <v>0</v>
      </c>
      <c r="P10" s="49">
        <f t="shared" si="6"/>
        <v>0</v>
      </c>
      <c r="Q10" s="49">
        <f t="shared" si="7"/>
        <v>0</v>
      </c>
    </row>
    <row r="11" spans="1:17" ht="13">
      <c r="A11" s="39">
        <f>GewinnDaten!A11</f>
        <v>41927</v>
      </c>
      <c r="B11" s="37">
        <f t="shared" si="0"/>
        <v>4</v>
      </c>
      <c r="C11" s="49">
        <f>GewinnDaten!E11</f>
        <v>0</v>
      </c>
      <c r="D11" s="49">
        <f>GewinnDaten!H11</f>
        <v>0</v>
      </c>
      <c r="E11" s="40">
        <f t="shared" si="1"/>
        <v>0</v>
      </c>
      <c r="F11" s="58">
        <f t="shared" si="2"/>
        <v>41927</v>
      </c>
      <c r="G11" s="49">
        <f>SUM(C$7:C11)</f>
        <v>-15.3</v>
      </c>
      <c r="H11" s="49">
        <f>SUM(D$7:D11)</f>
        <v>5</v>
      </c>
      <c r="I11" s="40">
        <f t="shared" si="3"/>
        <v>-10.3</v>
      </c>
      <c r="K11" s="36">
        <f t="shared" si="4"/>
        <v>2014</v>
      </c>
      <c r="N11">
        <f t="shared" si="8"/>
        <v>2018</v>
      </c>
      <c r="O11" s="49">
        <f t="shared" si="5"/>
        <v>0</v>
      </c>
      <c r="P11" s="49">
        <f t="shared" si="6"/>
        <v>0</v>
      </c>
      <c r="Q11" s="49">
        <f t="shared" si="7"/>
        <v>0</v>
      </c>
    </row>
    <row r="12" spans="1:17" ht="13">
      <c r="A12" s="39">
        <f>GewinnDaten!A12</f>
        <v>41930</v>
      </c>
      <c r="B12" s="37">
        <f t="shared" si="0"/>
        <v>7</v>
      </c>
      <c r="C12" s="49">
        <f>GewinnDaten!E12</f>
        <v>0</v>
      </c>
      <c r="D12" s="49">
        <f>GewinnDaten!H12</f>
        <v>0</v>
      </c>
      <c r="E12" s="40">
        <f t="shared" si="1"/>
        <v>0</v>
      </c>
      <c r="F12" s="58">
        <f t="shared" si="2"/>
        <v>41930</v>
      </c>
      <c r="G12" s="49">
        <f>SUM(C$7:C12)</f>
        <v>-15.3</v>
      </c>
      <c r="H12" s="49">
        <f>SUM(D$7:D12)</f>
        <v>5</v>
      </c>
      <c r="I12" s="40">
        <f t="shared" si="3"/>
        <v>-10.3</v>
      </c>
      <c r="K12" s="36">
        <f t="shared" si="4"/>
        <v>2014</v>
      </c>
      <c r="N12">
        <f t="shared" si="8"/>
        <v>2019</v>
      </c>
      <c r="O12" s="49">
        <f t="shared" si="5"/>
        <v>0</v>
      </c>
      <c r="P12" s="49">
        <f t="shared" si="6"/>
        <v>0</v>
      </c>
      <c r="Q12" s="49">
        <f t="shared" si="7"/>
        <v>0</v>
      </c>
    </row>
    <row r="13" spans="1:17" ht="13">
      <c r="A13" s="39">
        <f>GewinnDaten!A13</f>
        <v>41934</v>
      </c>
      <c r="B13" s="37">
        <f t="shared" si="0"/>
        <v>4</v>
      </c>
      <c r="C13" s="49">
        <f>GewinnDaten!E13</f>
        <v>0</v>
      </c>
      <c r="D13" s="49">
        <f>GewinnDaten!H13</f>
        <v>0</v>
      </c>
      <c r="E13" s="40">
        <f t="shared" si="1"/>
        <v>0</v>
      </c>
      <c r="F13" s="58">
        <f t="shared" si="2"/>
        <v>41934</v>
      </c>
      <c r="G13" s="49">
        <f>SUM(C$7:C13)</f>
        <v>-15.3</v>
      </c>
      <c r="H13" s="49">
        <f>SUM(D$7:D13)</f>
        <v>5</v>
      </c>
      <c r="I13" s="40">
        <f t="shared" si="3"/>
        <v>-10.3</v>
      </c>
      <c r="K13" s="36">
        <f t="shared" si="4"/>
        <v>2014</v>
      </c>
      <c r="N13">
        <f t="shared" si="8"/>
        <v>2020</v>
      </c>
      <c r="O13" s="49">
        <f t="shared" si="5"/>
        <v>0</v>
      </c>
      <c r="P13" s="49">
        <f t="shared" si="6"/>
        <v>0</v>
      </c>
      <c r="Q13" s="49">
        <f t="shared" si="7"/>
        <v>0</v>
      </c>
    </row>
    <row r="14" spans="1:17" ht="13">
      <c r="A14" s="39">
        <f>GewinnDaten!A14</f>
        <v>41937</v>
      </c>
      <c r="B14" s="37">
        <f t="shared" si="0"/>
        <v>7</v>
      </c>
      <c r="C14" s="49">
        <f>GewinnDaten!E14</f>
        <v>0</v>
      </c>
      <c r="D14" s="49">
        <f>GewinnDaten!H14</f>
        <v>0</v>
      </c>
      <c r="E14" s="40">
        <f t="shared" si="1"/>
        <v>0</v>
      </c>
      <c r="F14" s="58">
        <f t="shared" si="2"/>
        <v>41937</v>
      </c>
      <c r="G14" s="49">
        <f>SUM(C$7:C14)</f>
        <v>-15.3</v>
      </c>
      <c r="H14" s="49">
        <f>SUM(D$7:D14)</f>
        <v>5</v>
      </c>
      <c r="I14" s="40">
        <f t="shared" si="3"/>
        <v>-10.3</v>
      </c>
      <c r="K14" s="36">
        <f t="shared" si="4"/>
        <v>2014</v>
      </c>
      <c r="N14">
        <f t="shared" si="8"/>
        <v>2021</v>
      </c>
      <c r="O14" s="49">
        <f t="shared" si="5"/>
        <v>0</v>
      </c>
      <c r="P14" s="49">
        <f t="shared" si="6"/>
        <v>0</v>
      </c>
      <c r="Q14" s="49">
        <f t="shared" si="7"/>
        <v>0</v>
      </c>
    </row>
    <row r="15" spans="1:17" ht="13">
      <c r="A15" s="39">
        <f>GewinnDaten!A15</f>
        <v>41941</v>
      </c>
      <c r="B15" s="37">
        <f t="shared" si="0"/>
        <v>4</v>
      </c>
      <c r="C15" s="49">
        <f>GewinnDaten!E15</f>
        <v>0</v>
      </c>
      <c r="D15" s="49">
        <f>GewinnDaten!H15</f>
        <v>0</v>
      </c>
      <c r="E15" s="40">
        <f t="shared" si="1"/>
        <v>0</v>
      </c>
      <c r="F15" s="58">
        <f t="shared" si="2"/>
        <v>41941</v>
      </c>
      <c r="G15" s="49">
        <f>SUM(C$7:C15)</f>
        <v>-15.3</v>
      </c>
      <c r="H15" s="49">
        <f>SUM(D$7:D15)</f>
        <v>5</v>
      </c>
      <c r="I15" s="40">
        <f t="shared" si="3"/>
        <v>-10.3</v>
      </c>
      <c r="K15" s="36">
        <f t="shared" si="4"/>
        <v>2014</v>
      </c>
      <c r="N15">
        <f t="shared" si="8"/>
        <v>2022</v>
      </c>
      <c r="O15" s="49">
        <f t="shared" si="5"/>
        <v>0</v>
      </c>
      <c r="P15" s="49">
        <f t="shared" si="6"/>
        <v>0</v>
      </c>
      <c r="Q15" s="49">
        <f t="shared" si="7"/>
        <v>0</v>
      </c>
    </row>
    <row r="16" spans="1:17" ht="13">
      <c r="A16" s="39">
        <f>GewinnDaten!A16</f>
        <v>41944</v>
      </c>
      <c r="B16" s="37">
        <f t="shared" si="0"/>
        <v>7</v>
      </c>
      <c r="C16" s="49">
        <f>GewinnDaten!E16</f>
        <v>0</v>
      </c>
      <c r="D16" s="49">
        <f>GewinnDaten!H16</f>
        <v>0</v>
      </c>
      <c r="E16" s="40">
        <f t="shared" si="1"/>
        <v>0</v>
      </c>
      <c r="F16" s="58">
        <f t="shared" si="2"/>
        <v>41944</v>
      </c>
      <c r="G16" s="49">
        <f>SUM(C$7:C16)</f>
        <v>-15.3</v>
      </c>
      <c r="H16" s="49">
        <f>SUM(D$7:D16)</f>
        <v>5</v>
      </c>
      <c r="I16" s="40">
        <f t="shared" si="3"/>
        <v>-10.3</v>
      </c>
      <c r="K16" s="36">
        <f t="shared" si="4"/>
        <v>2014</v>
      </c>
      <c r="N16">
        <f t="shared" si="8"/>
        <v>2023</v>
      </c>
      <c r="O16" s="49">
        <f t="shared" si="5"/>
        <v>0</v>
      </c>
      <c r="P16" s="49">
        <f t="shared" si="6"/>
        <v>0</v>
      </c>
      <c r="Q16" s="49">
        <f t="shared" si="7"/>
        <v>0</v>
      </c>
    </row>
    <row r="17" spans="1:17" ht="13">
      <c r="A17" s="39">
        <f>GewinnDaten!A17</f>
        <v>41948</v>
      </c>
      <c r="B17" s="37">
        <f t="shared" si="0"/>
        <v>4</v>
      </c>
      <c r="C17" s="49">
        <f>GewinnDaten!E17</f>
        <v>0</v>
      </c>
      <c r="D17" s="49">
        <f>GewinnDaten!H17</f>
        <v>0</v>
      </c>
      <c r="E17" s="40">
        <f t="shared" si="1"/>
        <v>0</v>
      </c>
      <c r="F17" s="58">
        <f t="shared" si="2"/>
        <v>41948</v>
      </c>
      <c r="G17" s="49">
        <f>SUM(C$7:C17)</f>
        <v>-15.3</v>
      </c>
      <c r="H17" s="49">
        <f>SUM(D$7:D17)</f>
        <v>5</v>
      </c>
      <c r="I17" s="40">
        <f t="shared" si="3"/>
        <v>-10.3</v>
      </c>
      <c r="K17" s="36">
        <f t="shared" si="4"/>
        <v>2014</v>
      </c>
      <c r="N17">
        <f t="shared" si="8"/>
        <v>2024</v>
      </c>
      <c r="O17" s="49">
        <f t="shared" si="5"/>
        <v>0</v>
      </c>
      <c r="P17" s="49">
        <f t="shared" si="6"/>
        <v>0</v>
      </c>
      <c r="Q17" s="49">
        <f t="shared" si="7"/>
        <v>0</v>
      </c>
    </row>
    <row r="18" spans="1:17" ht="13">
      <c r="A18" s="39">
        <f>GewinnDaten!A18</f>
        <v>41951</v>
      </c>
      <c r="B18" s="37">
        <f t="shared" si="0"/>
        <v>7</v>
      </c>
      <c r="C18" s="49">
        <f>GewinnDaten!E18</f>
        <v>0</v>
      </c>
      <c r="D18" s="49">
        <f>GewinnDaten!H18</f>
        <v>0</v>
      </c>
      <c r="E18" s="40">
        <f t="shared" si="1"/>
        <v>0</v>
      </c>
      <c r="F18" s="58">
        <f t="shared" si="2"/>
        <v>41951</v>
      </c>
      <c r="G18" s="49">
        <f>SUM(C$7:C18)</f>
        <v>-15.3</v>
      </c>
      <c r="H18" s="49">
        <f>SUM(D$7:D18)</f>
        <v>5</v>
      </c>
      <c r="I18" s="40">
        <f t="shared" si="3"/>
        <v>-10.3</v>
      </c>
      <c r="K18" s="36">
        <f t="shared" si="4"/>
        <v>2014</v>
      </c>
    </row>
    <row r="19" spans="1:17" ht="13">
      <c r="A19" s="39">
        <f>GewinnDaten!A19</f>
        <v>41955</v>
      </c>
      <c r="B19" s="37">
        <f t="shared" si="0"/>
        <v>4</v>
      </c>
      <c r="C19" s="49">
        <f>GewinnDaten!E19</f>
        <v>0</v>
      </c>
      <c r="D19" s="49">
        <f>GewinnDaten!H19</f>
        <v>0</v>
      </c>
      <c r="E19" s="40">
        <f t="shared" si="1"/>
        <v>0</v>
      </c>
      <c r="F19" s="58">
        <f t="shared" si="2"/>
        <v>41955</v>
      </c>
      <c r="G19" s="49">
        <f>SUM(C$7:C19)</f>
        <v>-15.3</v>
      </c>
      <c r="H19" s="49">
        <f>SUM(D$7:D19)</f>
        <v>5</v>
      </c>
      <c r="I19" s="40">
        <f t="shared" si="3"/>
        <v>-10.3</v>
      </c>
      <c r="K19" s="36">
        <f t="shared" si="4"/>
        <v>2014</v>
      </c>
    </row>
    <row r="20" spans="1:17" ht="13">
      <c r="A20" s="39">
        <f>GewinnDaten!A20</f>
        <v>41958</v>
      </c>
      <c r="B20" s="37">
        <f t="shared" si="0"/>
        <v>7</v>
      </c>
      <c r="C20" s="49">
        <f>GewinnDaten!E20</f>
        <v>0</v>
      </c>
      <c r="D20" s="49">
        <f>GewinnDaten!H20</f>
        <v>0</v>
      </c>
      <c r="E20" s="40">
        <f t="shared" si="1"/>
        <v>0</v>
      </c>
      <c r="F20" s="58">
        <f t="shared" si="2"/>
        <v>41958</v>
      </c>
      <c r="G20" s="49">
        <f>SUM(C$7:C20)</f>
        <v>-15.3</v>
      </c>
      <c r="H20" s="49">
        <f>SUM(D$7:D20)</f>
        <v>5</v>
      </c>
      <c r="I20" s="40">
        <f t="shared" si="3"/>
        <v>-10.3</v>
      </c>
      <c r="K20" s="36">
        <f t="shared" si="4"/>
        <v>2014</v>
      </c>
    </row>
    <row r="21" spans="1:17" ht="13">
      <c r="A21" s="39">
        <f>GewinnDaten!A21</f>
        <v>41962</v>
      </c>
      <c r="B21" s="37">
        <f t="shared" si="0"/>
        <v>4</v>
      </c>
      <c r="C21" s="49">
        <f>GewinnDaten!E21</f>
        <v>0</v>
      </c>
      <c r="D21" s="49">
        <f>GewinnDaten!H21</f>
        <v>0</v>
      </c>
      <c r="E21" s="40">
        <f t="shared" si="1"/>
        <v>0</v>
      </c>
      <c r="F21" s="58">
        <f t="shared" si="2"/>
        <v>41962</v>
      </c>
      <c r="G21" s="49">
        <f>SUM(C$7:C21)</f>
        <v>-15.3</v>
      </c>
      <c r="H21" s="49">
        <f>SUM(D$7:D21)</f>
        <v>5</v>
      </c>
      <c r="I21" s="40">
        <f t="shared" si="3"/>
        <v>-10.3</v>
      </c>
      <c r="K21" s="36">
        <f t="shared" si="4"/>
        <v>2014</v>
      </c>
      <c r="N21" s="32" t="s">
        <v>57</v>
      </c>
      <c r="O21" s="49">
        <f>MAX(D7:D1000)</f>
        <v>5</v>
      </c>
      <c r="P21" s="39">
        <f>IF(O21=0,"",VLOOKUP(O21,D7:F1000,3,0))</f>
        <v>41913</v>
      </c>
    </row>
    <row r="22" spans="1:17" ht="13">
      <c r="A22" s="39">
        <f>GewinnDaten!A22</f>
        <v>41965</v>
      </c>
      <c r="B22" s="37">
        <f t="shared" si="0"/>
        <v>7</v>
      </c>
      <c r="C22" s="49">
        <f>GewinnDaten!E22</f>
        <v>0</v>
      </c>
      <c r="D22" s="49">
        <f>GewinnDaten!H22</f>
        <v>0</v>
      </c>
      <c r="E22" s="40">
        <f t="shared" si="1"/>
        <v>0</v>
      </c>
      <c r="F22" s="58">
        <f t="shared" si="2"/>
        <v>41965</v>
      </c>
      <c r="G22" s="49">
        <f>SUM(C$7:C22)</f>
        <v>-15.3</v>
      </c>
      <c r="H22" s="49">
        <f>SUM(D$7:D22)</f>
        <v>5</v>
      </c>
      <c r="I22" s="40">
        <f t="shared" si="3"/>
        <v>-10.3</v>
      </c>
      <c r="K22" s="36">
        <f t="shared" si="4"/>
        <v>2014</v>
      </c>
    </row>
    <row r="23" spans="1:17" ht="13">
      <c r="A23" s="39">
        <f>GewinnDaten!A23</f>
        <v>41969</v>
      </c>
      <c r="B23" s="37">
        <f t="shared" si="0"/>
        <v>4</v>
      </c>
      <c r="C23" s="49">
        <f>GewinnDaten!E23</f>
        <v>0</v>
      </c>
      <c r="D23" s="49">
        <f>GewinnDaten!H23</f>
        <v>0</v>
      </c>
      <c r="E23" s="40">
        <f t="shared" si="1"/>
        <v>0</v>
      </c>
      <c r="F23" s="58">
        <f t="shared" si="2"/>
        <v>41969</v>
      </c>
      <c r="G23" s="49">
        <f>SUM(C$7:C23)</f>
        <v>-15.3</v>
      </c>
      <c r="H23" s="49">
        <f>SUM(D$7:D23)</f>
        <v>5</v>
      </c>
      <c r="I23" s="40">
        <f t="shared" si="3"/>
        <v>-10.3</v>
      </c>
      <c r="K23" s="36">
        <f t="shared" si="4"/>
        <v>2014</v>
      </c>
    </row>
    <row r="24" spans="1:17" ht="13">
      <c r="A24" s="39">
        <f>GewinnDaten!A24</f>
        <v>41972</v>
      </c>
      <c r="B24" s="37">
        <f t="shared" si="0"/>
        <v>7</v>
      </c>
      <c r="C24" s="49">
        <f>GewinnDaten!E24</f>
        <v>0</v>
      </c>
      <c r="D24" s="49">
        <f>GewinnDaten!H24</f>
        <v>0</v>
      </c>
      <c r="E24" s="40">
        <f t="shared" si="1"/>
        <v>0</v>
      </c>
      <c r="F24" s="58">
        <f t="shared" si="2"/>
        <v>41972</v>
      </c>
      <c r="G24" s="49">
        <f>SUM(C$7:C24)</f>
        <v>-15.3</v>
      </c>
      <c r="H24" s="49">
        <f>SUM(D$7:D24)</f>
        <v>5</v>
      </c>
      <c r="I24" s="40">
        <f t="shared" si="3"/>
        <v>-10.3</v>
      </c>
      <c r="K24" s="36">
        <f t="shared" si="4"/>
        <v>2014</v>
      </c>
    </row>
    <row r="25" spans="1:17" ht="13">
      <c r="A25" s="39">
        <f>GewinnDaten!A25</f>
        <v>41976</v>
      </c>
      <c r="B25" s="37">
        <f t="shared" si="0"/>
        <v>4</v>
      </c>
      <c r="C25" s="49">
        <f>GewinnDaten!E25</f>
        <v>0</v>
      </c>
      <c r="D25" s="49">
        <f>GewinnDaten!H25</f>
        <v>0</v>
      </c>
      <c r="E25" s="40">
        <f t="shared" si="1"/>
        <v>0</v>
      </c>
      <c r="F25" s="58">
        <f t="shared" si="2"/>
        <v>41976</v>
      </c>
      <c r="G25" s="49">
        <f>SUM(C$7:C25)</f>
        <v>-15.3</v>
      </c>
      <c r="H25" s="49">
        <f>SUM(D$7:D25)</f>
        <v>5</v>
      </c>
      <c r="I25" s="40">
        <f t="shared" si="3"/>
        <v>-10.3</v>
      </c>
      <c r="K25" s="36">
        <f t="shared" si="4"/>
        <v>2014</v>
      </c>
    </row>
    <row r="26" spans="1:17" ht="13">
      <c r="A26" s="39">
        <f>GewinnDaten!A26</f>
        <v>41979</v>
      </c>
      <c r="B26" s="37">
        <f t="shared" si="0"/>
        <v>7</v>
      </c>
      <c r="C26" s="49">
        <f>GewinnDaten!E26</f>
        <v>0</v>
      </c>
      <c r="D26" s="49">
        <f>GewinnDaten!H26</f>
        <v>0</v>
      </c>
      <c r="E26" s="40">
        <f t="shared" si="1"/>
        <v>0</v>
      </c>
      <c r="F26" s="58">
        <f t="shared" si="2"/>
        <v>41979</v>
      </c>
      <c r="G26" s="49">
        <f>SUM(C$7:C26)</f>
        <v>-15.3</v>
      </c>
      <c r="H26" s="49">
        <f>SUM(D$7:D26)</f>
        <v>5</v>
      </c>
      <c r="I26" s="40">
        <f t="shared" si="3"/>
        <v>-10.3</v>
      </c>
      <c r="K26" s="36">
        <f t="shared" si="4"/>
        <v>2014</v>
      </c>
    </row>
    <row r="27" spans="1:17" ht="13">
      <c r="A27" s="39">
        <f>GewinnDaten!A27</f>
        <v>41983</v>
      </c>
      <c r="B27" s="37">
        <f t="shared" si="0"/>
        <v>4</v>
      </c>
      <c r="C27" s="49">
        <f>GewinnDaten!E27</f>
        <v>0</v>
      </c>
      <c r="D27" s="49">
        <f>GewinnDaten!H27</f>
        <v>0</v>
      </c>
      <c r="E27" s="40">
        <f t="shared" si="1"/>
        <v>0</v>
      </c>
      <c r="F27" s="58">
        <f t="shared" si="2"/>
        <v>41983</v>
      </c>
      <c r="G27" s="49">
        <f>SUM(C$7:C27)</f>
        <v>-15.3</v>
      </c>
      <c r="H27" s="49">
        <f>SUM(D$7:D27)</f>
        <v>5</v>
      </c>
      <c r="I27" s="40">
        <f t="shared" si="3"/>
        <v>-10.3</v>
      </c>
      <c r="K27" s="36">
        <f t="shared" si="4"/>
        <v>2014</v>
      </c>
    </row>
    <row r="28" spans="1:17" ht="13">
      <c r="A28" s="39">
        <f>GewinnDaten!A28</f>
        <v>41986</v>
      </c>
      <c r="B28" s="37">
        <f t="shared" si="0"/>
        <v>7</v>
      </c>
      <c r="C28" s="49">
        <f>GewinnDaten!E28</f>
        <v>0</v>
      </c>
      <c r="D28" s="49">
        <f>GewinnDaten!H28</f>
        <v>0</v>
      </c>
      <c r="E28" s="40">
        <f t="shared" si="1"/>
        <v>0</v>
      </c>
      <c r="F28" s="58">
        <f t="shared" si="2"/>
        <v>41986</v>
      </c>
      <c r="G28" s="49">
        <f>SUM(C$7:C28)</f>
        <v>-15.3</v>
      </c>
      <c r="H28" s="49">
        <f>SUM(D$7:D28)</f>
        <v>5</v>
      </c>
      <c r="I28" s="40">
        <f t="shared" si="3"/>
        <v>-10.3</v>
      </c>
      <c r="K28" s="36">
        <f t="shared" si="4"/>
        <v>2014</v>
      </c>
    </row>
    <row r="29" spans="1:17" ht="13">
      <c r="A29" s="39">
        <f>GewinnDaten!A29</f>
        <v>41990</v>
      </c>
      <c r="B29" s="37">
        <f t="shared" si="0"/>
        <v>4</v>
      </c>
      <c r="C29" s="49">
        <f>GewinnDaten!E29</f>
        <v>0</v>
      </c>
      <c r="D29" s="49">
        <f>GewinnDaten!H29</f>
        <v>0</v>
      </c>
      <c r="E29" s="40">
        <f t="shared" si="1"/>
        <v>0</v>
      </c>
      <c r="F29" s="58">
        <f t="shared" si="2"/>
        <v>41990</v>
      </c>
      <c r="G29" s="49">
        <f>SUM(C$7:C29)</f>
        <v>-15.3</v>
      </c>
      <c r="H29" s="49">
        <f>SUM(D$7:D29)</f>
        <v>5</v>
      </c>
      <c r="I29" s="40">
        <f t="shared" si="3"/>
        <v>-10.3</v>
      </c>
      <c r="K29" s="36">
        <f t="shared" si="4"/>
        <v>2014</v>
      </c>
    </row>
    <row r="30" spans="1:17" ht="13">
      <c r="A30" s="39">
        <f>GewinnDaten!A30</f>
        <v>41993</v>
      </c>
      <c r="B30" s="37">
        <f t="shared" si="0"/>
        <v>7</v>
      </c>
      <c r="C30" s="49">
        <f>GewinnDaten!E30</f>
        <v>0</v>
      </c>
      <c r="D30" s="49">
        <f>GewinnDaten!H30</f>
        <v>0</v>
      </c>
      <c r="E30" s="40">
        <f t="shared" si="1"/>
        <v>0</v>
      </c>
      <c r="F30" s="58">
        <f t="shared" si="2"/>
        <v>41993</v>
      </c>
      <c r="G30" s="49">
        <f>SUM(C$7:C30)</f>
        <v>-15.3</v>
      </c>
      <c r="H30" s="49">
        <f>SUM(D$7:D30)</f>
        <v>5</v>
      </c>
      <c r="I30" s="40">
        <f t="shared" si="3"/>
        <v>-10.3</v>
      </c>
      <c r="K30" s="36">
        <f t="shared" si="4"/>
        <v>2014</v>
      </c>
    </row>
    <row r="31" spans="1:17" ht="13">
      <c r="A31" s="39">
        <f>GewinnDaten!A31</f>
        <v>41997</v>
      </c>
      <c r="B31" s="37">
        <f t="shared" si="0"/>
        <v>4</v>
      </c>
      <c r="C31" s="49">
        <f>GewinnDaten!E31</f>
        <v>0</v>
      </c>
      <c r="D31" s="49">
        <f>GewinnDaten!H31</f>
        <v>0</v>
      </c>
      <c r="E31" s="40">
        <f t="shared" si="1"/>
        <v>0</v>
      </c>
      <c r="F31" s="58">
        <f t="shared" si="2"/>
        <v>41997</v>
      </c>
      <c r="G31" s="49">
        <f>SUM(C$7:C31)</f>
        <v>-15.3</v>
      </c>
      <c r="H31" s="49">
        <f>SUM(D$7:D31)</f>
        <v>5</v>
      </c>
      <c r="I31" s="40">
        <f t="shared" si="3"/>
        <v>-10.3</v>
      </c>
      <c r="K31" s="36">
        <f t="shared" si="4"/>
        <v>2014</v>
      </c>
    </row>
    <row r="32" spans="1:17" ht="13">
      <c r="A32" s="39">
        <f>GewinnDaten!A32</f>
        <v>42000</v>
      </c>
      <c r="B32" s="37">
        <f t="shared" si="0"/>
        <v>7</v>
      </c>
      <c r="C32" s="49">
        <f>GewinnDaten!E32</f>
        <v>0</v>
      </c>
      <c r="D32" s="49">
        <f>GewinnDaten!H32</f>
        <v>0</v>
      </c>
      <c r="E32" s="40">
        <f t="shared" si="1"/>
        <v>0</v>
      </c>
      <c r="F32" s="58">
        <f t="shared" si="2"/>
        <v>42000</v>
      </c>
      <c r="G32" s="49">
        <f>SUM(C$7:C32)</f>
        <v>-15.3</v>
      </c>
      <c r="H32" s="49">
        <f>SUM(D$7:D32)</f>
        <v>5</v>
      </c>
      <c r="I32" s="40">
        <f t="shared" si="3"/>
        <v>-10.3</v>
      </c>
      <c r="K32" s="36">
        <f t="shared" si="4"/>
        <v>2014</v>
      </c>
    </row>
    <row r="33" spans="1:11" ht="13">
      <c r="A33" s="39">
        <f>GewinnDaten!A33</f>
        <v>42004</v>
      </c>
      <c r="B33" s="37">
        <f t="shared" si="0"/>
        <v>4</v>
      </c>
      <c r="C33" s="49">
        <f>GewinnDaten!E33</f>
        <v>0</v>
      </c>
      <c r="D33" s="49">
        <f>GewinnDaten!H33</f>
        <v>0</v>
      </c>
      <c r="E33" s="40">
        <f t="shared" si="1"/>
        <v>0</v>
      </c>
      <c r="F33" s="58">
        <f t="shared" si="2"/>
        <v>42004</v>
      </c>
      <c r="G33" s="49">
        <f>SUM(C$7:C33)</f>
        <v>-15.3</v>
      </c>
      <c r="H33" s="49">
        <f>SUM(D$7:D33)</f>
        <v>5</v>
      </c>
      <c r="I33" s="40">
        <f t="shared" si="3"/>
        <v>-10.3</v>
      </c>
      <c r="K33" s="36">
        <f t="shared" si="4"/>
        <v>2014</v>
      </c>
    </row>
    <row r="34" spans="1:11" ht="13">
      <c r="A34" s="39">
        <f>GewinnDaten!A34</f>
        <v>42007</v>
      </c>
      <c r="B34" s="37">
        <f t="shared" si="0"/>
        <v>7</v>
      </c>
      <c r="C34" s="49">
        <f>GewinnDaten!E34</f>
        <v>0</v>
      </c>
      <c r="D34" s="49">
        <f>GewinnDaten!H34</f>
        <v>0</v>
      </c>
      <c r="E34" s="40">
        <f t="shared" si="1"/>
        <v>0</v>
      </c>
      <c r="F34" s="58">
        <f t="shared" si="2"/>
        <v>42007</v>
      </c>
      <c r="G34" s="49">
        <f>SUM(C$7:C34)</f>
        <v>-15.3</v>
      </c>
      <c r="H34" s="49">
        <f>SUM(D$7:D34)</f>
        <v>5</v>
      </c>
      <c r="I34" s="40">
        <f t="shared" si="3"/>
        <v>-10.3</v>
      </c>
      <c r="K34" s="36">
        <f t="shared" si="4"/>
        <v>2015</v>
      </c>
    </row>
    <row r="35" spans="1:11" ht="13">
      <c r="A35" s="39">
        <f>GewinnDaten!A35</f>
        <v>42011</v>
      </c>
      <c r="B35" s="37">
        <f t="shared" si="0"/>
        <v>4</v>
      </c>
      <c r="C35" s="49">
        <f>GewinnDaten!E35</f>
        <v>0</v>
      </c>
      <c r="D35" s="49">
        <f>GewinnDaten!H35</f>
        <v>0</v>
      </c>
      <c r="E35" s="40">
        <f t="shared" si="1"/>
        <v>0</v>
      </c>
      <c r="F35" s="58">
        <f t="shared" si="2"/>
        <v>42011</v>
      </c>
      <c r="G35" s="49">
        <f>SUM(C$7:C35)</f>
        <v>-15.3</v>
      </c>
      <c r="H35" s="49">
        <f>SUM(D$7:D35)</f>
        <v>5</v>
      </c>
      <c r="I35" s="40">
        <f t="shared" si="3"/>
        <v>-10.3</v>
      </c>
      <c r="K35" s="36">
        <f t="shared" si="4"/>
        <v>2015</v>
      </c>
    </row>
    <row r="36" spans="1:11" ht="13">
      <c r="A36" s="39">
        <f>GewinnDaten!A36</f>
        <v>42014</v>
      </c>
      <c r="B36" s="37">
        <f t="shared" si="0"/>
        <v>7</v>
      </c>
      <c r="C36" s="49">
        <f>GewinnDaten!E36</f>
        <v>0</v>
      </c>
      <c r="D36" s="49">
        <f>GewinnDaten!H36</f>
        <v>0</v>
      </c>
      <c r="E36" s="40">
        <f t="shared" si="1"/>
        <v>0</v>
      </c>
      <c r="F36" s="58">
        <f t="shared" si="2"/>
        <v>42014</v>
      </c>
      <c r="G36" s="49">
        <f>SUM(C$7:C36)</f>
        <v>-15.3</v>
      </c>
      <c r="H36" s="49">
        <f>SUM(D$7:D36)</f>
        <v>5</v>
      </c>
      <c r="I36" s="40">
        <f t="shared" si="3"/>
        <v>-10.3</v>
      </c>
      <c r="K36" s="36">
        <f t="shared" si="4"/>
        <v>2015</v>
      </c>
    </row>
    <row r="37" spans="1:11" ht="13">
      <c r="A37" s="39">
        <f>GewinnDaten!A37</f>
        <v>42018</v>
      </c>
      <c r="B37" s="37">
        <f t="shared" si="0"/>
        <v>4</v>
      </c>
      <c r="C37" s="49">
        <f>GewinnDaten!E37</f>
        <v>0</v>
      </c>
      <c r="D37" s="49">
        <f>GewinnDaten!H37</f>
        <v>0</v>
      </c>
      <c r="E37" s="40">
        <f t="shared" si="1"/>
        <v>0</v>
      </c>
      <c r="F37" s="58">
        <f t="shared" si="2"/>
        <v>42018</v>
      </c>
      <c r="G37" s="49">
        <f>SUM(C$7:C37)</f>
        <v>-15.3</v>
      </c>
      <c r="H37" s="49">
        <f>SUM(D$7:D37)</f>
        <v>5</v>
      </c>
      <c r="I37" s="40">
        <f t="shared" si="3"/>
        <v>-10.3</v>
      </c>
      <c r="K37" s="36">
        <f t="shared" si="4"/>
        <v>2015</v>
      </c>
    </row>
    <row r="38" spans="1:11" ht="13">
      <c r="A38" s="39">
        <f>GewinnDaten!A38</f>
        <v>42021</v>
      </c>
      <c r="B38" s="37">
        <f t="shared" si="0"/>
        <v>7</v>
      </c>
      <c r="C38" s="49">
        <f>GewinnDaten!E38</f>
        <v>0</v>
      </c>
      <c r="D38" s="49">
        <f>GewinnDaten!H38</f>
        <v>0</v>
      </c>
      <c r="E38" s="40">
        <f t="shared" si="1"/>
        <v>0</v>
      </c>
      <c r="F38" s="58">
        <f t="shared" si="2"/>
        <v>42021</v>
      </c>
      <c r="G38" s="49">
        <f>SUM(C$7:C38)</f>
        <v>-15.3</v>
      </c>
      <c r="H38" s="49">
        <f>SUM(D$7:D38)</f>
        <v>5</v>
      </c>
      <c r="I38" s="40">
        <f t="shared" si="3"/>
        <v>-10.3</v>
      </c>
      <c r="K38" s="36">
        <f t="shared" si="4"/>
        <v>2015</v>
      </c>
    </row>
    <row r="39" spans="1:11" ht="13">
      <c r="A39" s="39">
        <f>GewinnDaten!A39</f>
        <v>42025</v>
      </c>
      <c r="B39" s="37">
        <f t="shared" si="0"/>
        <v>4</v>
      </c>
      <c r="C39" s="49">
        <f>GewinnDaten!E39</f>
        <v>0</v>
      </c>
      <c r="D39" s="49">
        <f>GewinnDaten!H39</f>
        <v>0</v>
      </c>
      <c r="E39" s="40">
        <f t="shared" si="1"/>
        <v>0</v>
      </c>
      <c r="F39" s="58">
        <f t="shared" si="2"/>
        <v>42025</v>
      </c>
      <c r="G39" s="49">
        <f>SUM(C$7:C39)</f>
        <v>-15.3</v>
      </c>
      <c r="H39" s="49">
        <f>SUM(D$7:D39)</f>
        <v>5</v>
      </c>
      <c r="I39" s="40">
        <f t="shared" si="3"/>
        <v>-10.3</v>
      </c>
      <c r="K39" s="36">
        <f t="shared" si="4"/>
        <v>2015</v>
      </c>
    </row>
    <row r="40" spans="1:11" ht="13">
      <c r="A40" s="39">
        <f>GewinnDaten!A40</f>
        <v>42028</v>
      </c>
      <c r="B40" s="37">
        <f t="shared" si="0"/>
        <v>7</v>
      </c>
      <c r="C40" s="49">
        <f>GewinnDaten!E40</f>
        <v>0</v>
      </c>
      <c r="D40" s="49">
        <f>GewinnDaten!H40</f>
        <v>0</v>
      </c>
      <c r="E40" s="40">
        <f t="shared" si="1"/>
        <v>0</v>
      </c>
      <c r="F40" s="58">
        <f t="shared" si="2"/>
        <v>42028</v>
      </c>
      <c r="G40" s="49">
        <f>SUM(C$7:C40)</f>
        <v>-15.3</v>
      </c>
      <c r="H40" s="49">
        <f>SUM(D$7:D40)</f>
        <v>5</v>
      </c>
      <c r="I40" s="40">
        <f t="shared" si="3"/>
        <v>-10.3</v>
      </c>
      <c r="K40" s="36">
        <f t="shared" si="4"/>
        <v>2015</v>
      </c>
    </row>
    <row r="41" spans="1:11" ht="13">
      <c r="A41" s="39">
        <f>GewinnDaten!A41</f>
        <v>42032</v>
      </c>
      <c r="B41" s="37">
        <f t="shared" si="0"/>
        <v>4</v>
      </c>
      <c r="C41" s="49">
        <f>GewinnDaten!E41</f>
        <v>0</v>
      </c>
      <c r="D41" s="49">
        <f>GewinnDaten!H41</f>
        <v>0</v>
      </c>
      <c r="E41" s="40">
        <f t="shared" si="1"/>
        <v>0</v>
      </c>
      <c r="F41" s="58">
        <f t="shared" si="2"/>
        <v>42032</v>
      </c>
      <c r="G41" s="49">
        <f>SUM(C$7:C41)</f>
        <v>-15.3</v>
      </c>
      <c r="H41" s="49">
        <f>SUM(D$7:D41)</f>
        <v>5</v>
      </c>
      <c r="I41" s="40">
        <f t="shared" si="3"/>
        <v>-10.3</v>
      </c>
      <c r="K41" s="36">
        <f t="shared" si="4"/>
        <v>2015</v>
      </c>
    </row>
    <row r="42" spans="1:11" ht="13">
      <c r="A42" s="39">
        <f>GewinnDaten!A42</f>
        <v>42035</v>
      </c>
      <c r="B42" s="37">
        <f t="shared" si="0"/>
        <v>7</v>
      </c>
      <c r="C42" s="49">
        <f>GewinnDaten!E42</f>
        <v>0</v>
      </c>
      <c r="D42" s="49">
        <f>GewinnDaten!H42</f>
        <v>0</v>
      </c>
      <c r="E42" s="40">
        <f t="shared" si="1"/>
        <v>0</v>
      </c>
      <c r="F42" s="58">
        <f t="shared" si="2"/>
        <v>42035</v>
      </c>
      <c r="G42" s="49">
        <f>SUM(C$7:C42)</f>
        <v>-15.3</v>
      </c>
      <c r="H42" s="49">
        <f>SUM(D$7:D42)</f>
        <v>5</v>
      </c>
      <c r="I42" s="40">
        <f t="shared" si="3"/>
        <v>-10.3</v>
      </c>
      <c r="K42" s="36">
        <f t="shared" si="4"/>
        <v>2015</v>
      </c>
    </row>
    <row r="43" spans="1:11" ht="13">
      <c r="A43" s="39">
        <f>GewinnDaten!A43</f>
        <v>42039</v>
      </c>
      <c r="B43" s="37">
        <f t="shared" si="0"/>
        <v>4</v>
      </c>
      <c r="C43" s="49">
        <f>GewinnDaten!E43</f>
        <v>0</v>
      </c>
      <c r="D43" s="49">
        <f>GewinnDaten!H43</f>
        <v>0</v>
      </c>
      <c r="E43" s="40">
        <f t="shared" si="1"/>
        <v>0</v>
      </c>
      <c r="F43" s="58">
        <f t="shared" si="2"/>
        <v>42039</v>
      </c>
      <c r="G43" s="49">
        <f>SUM(C$7:C43)</f>
        <v>-15.3</v>
      </c>
      <c r="H43" s="49">
        <f>SUM(D$7:D43)</f>
        <v>5</v>
      </c>
      <c r="I43" s="40">
        <f t="shared" si="3"/>
        <v>-10.3</v>
      </c>
      <c r="K43" s="36">
        <f t="shared" si="4"/>
        <v>2015</v>
      </c>
    </row>
    <row r="44" spans="1:11" ht="13">
      <c r="A44" s="39">
        <f>GewinnDaten!A44</f>
        <v>42042</v>
      </c>
      <c r="B44" s="37">
        <f t="shared" si="0"/>
        <v>7</v>
      </c>
      <c r="C44" s="49">
        <f>GewinnDaten!E44</f>
        <v>0</v>
      </c>
      <c r="D44" s="49">
        <f>GewinnDaten!H44</f>
        <v>0</v>
      </c>
      <c r="E44" s="40">
        <f t="shared" si="1"/>
        <v>0</v>
      </c>
      <c r="F44" s="58">
        <f t="shared" si="2"/>
        <v>42042</v>
      </c>
      <c r="G44" s="49">
        <f>SUM(C$7:C44)</f>
        <v>-15.3</v>
      </c>
      <c r="H44" s="49">
        <f>SUM(D$7:D44)</f>
        <v>5</v>
      </c>
      <c r="I44" s="40">
        <f t="shared" si="3"/>
        <v>-10.3</v>
      </c>
      <c r="K44" s="36">
        <f t="shared" si="4"/>
        <v>2015</v>
      </c>
    </row>
    <row r="45" spans="1:11" ht="13">
      <c r="A45" s="39">
        <f>GewinnDaten!A45</f>
        <v>42046</v>
      </c>
      <c r="B45" s="37">
        <f t="shared" si="0"/>
        <v>4</v>
      </c>
      <c r="C45" s="49">
        <f>GewinnDaten!E45</f>
        <v>0</v>
      </c>
      <c r="D45" s="49">
        <f>GewinnDaten!H45</f>
        <v>0</v>
      </c>
      <c r="E45" s="40">
        <f t="shared" si="1"/>
        <v>0</v>
      </c>
      <c r="F45" s="58">
        <f t="shared" si="2"/>
        <v>42046</v>
      </c>
      <c r="G45" s="49">
        <f>SUM(C$7:C45)</f>
        <v>-15.3</v>
      </c>
      <c r="H45" s="49">
        <f>SUM(D$7:D45)</f>
        <v>5</v>
      </c>
      <c r="I45" s="40">
        <f t="shared" si="3"/>
        <v>-10.3</v>
      </c>
      <c r="K45" s="36">
        <f t="shared" si="4"/>
        <v>2015</v>
      </c>
    </row>
    <row r="46" spans="1:11" ht="13">
      <c r="A46" s="39">
        <f>GewinnDaten!A46</f>
        <v>42049</v>
      </c>
      <c r="B46" s="37">
        <f t="shared" si="0"/>
        <v>7</v>
      </c>
      <c r="C46" s="49">
        <f>GewinnDaten!E46</f>
        <v>0</v>
      </c>
      <c r="D46" s="49">
        <f>GewinnDaten!H46</f>
        <v>0</v>
      </c>
      <c r="E46" s="40">
        <f t="shared" si="1"/>
        <v>0</v>
      </c>
      <c r="F46" s="58">
        <f t="shared" si="2"/>
        <v>42049</v>
      </c>
      <c r="G46" s="49">
        <f>SUM(C$7:C46)</f>
        <v>-15.3</v>
      </c>
      <c r="H46" s="49">
        <f>SUM(D$7:D46)</f>
        <v>5</v>
      </c>
      <c r="I46" s="40">
        <f t="shared" si="3"/>
        <v>-10.3</v>
      </c>
      <c r="K46" s="36">
        <f t="shared" si="4"/>
        <v>2015</v>
      </c>
    </row>
    <row r="47" spans="1:11" ht="13">
      <c r="A47" s="39">
        <f>GewinnDaten!A47</f>
        <v>42053</v>
      </c>
      <c r="B47" s="37">
        <f t="shared" si="0"/>
        <v>4</v>
      </c>
      <c r="C47" s="49">
        <f>GewinnDaten!E47</f>
        <v>0</v>
      </c>
      <c r="D47" s="49">
        <f>GewinnDaten!H47</f>
        <v>0</v>
      </c>
      <c r="E47" s="40">
        <f t="shared" si="1"/>
        <v>0</v>
      </c>
      <c r="F47" s="58">
        <f t="shared" si="2"/>
        <v>42053</v>
      </c>
      <c r="G47" s="49">
        <f>SUM(C$7:C47)</f>
        <v>-15.3</v>
      </c>
      <c r="H47" s="49">
        <f>SUM(D$7:D47)</f>
        <v>5</v>
      </c>
      <c r="I47" s="40">
        <f t="shared" si="3"/>
        <v>-10.3</v>
      </c>
      <c r="K47" s="36">
        <f t="shared" si="4"/>
        <v>2015</v>
      </c>
    </row>
    <row r="48" spans="1:11" ht="13">
      <c r="A48" s="39">
        <f>GewinnDaten!A48</f>
        <v>42056</v>
      </c>
      <c r="B48" s="37">
        <f t="shared" si="0"/>
        <v>7</v>
      </c>
      <c r="C48" s="49">
        <f>GewinnDaten!E48</f>
        <v>0</v>
      </c>
      <c r="D48" s="49">
        <f>GewinnDaten!H48</f>
        <v>0</v>
      </c>
      <c r="E48" s="40">
        <f t="shared" si="1"/>
        <v>0</v>
      </c>
      <c r="F48" s="58">
        <f t="shared" si="2"/>
        <v>42056</v>
      </c>
      <c r="G48" s="49">
        <f>SUM(C$7:C48)</f>
        <v>-15.3</v>
      </c>
      <c r="H48" s="49">
        <f>SUM(D$7:D48)</f>
        <v>5</v>
      </c>
      <c r="I48" s="40">
        <f t="shared" si="3"/>
        <v>-10.3</v>
      </c>
      <c r="K48" s="36">
        <f t="shared" si="4"/>
        <v>2015</v>
      </c>
    </row>
    <row r="49" spans="1:11" ht="13">
      <c r="A49" s="39">
        <f>GewinnDaten!A49</f>
        <v>42060</v>
      </c>
      <c r="B49" s="37">
        <f t="shared" si="0"/>
        <v>4</v>
      </c>
      <c r="C49" s="49">
        <f>GewinnDaten!E49</f>
        <v>0</v>
      </c>
      <c r="D49" s="49">
        <f>GewinnDaten!H49</f>
        <v>0</v>
      </c>
      <c r="E49" s="40">
        <f t="shared" si="1"/>
        <v>0</v>
      </c>
      <c r="F49" s="58">
        <f t="shared" si="2"/>
        <v>42060</v>
      </c>
      <c r="G49" s="49">
        <f>SUM(C$7:C49)</f>
        <v>-15.3</v>
      </c>
      <c r="H49" s="49">
        <f>SUM(D$7:D49)</f>
        <v>5</v>
      </c>
      <c r="I49" s="40">
        <f t="shared" si="3"/>
        <v>-10.3</v>
      </c>
      <c r="K49" s="36">
        <f t="shared" si="4"/>
        <v>2015</v>
      </c>
    </row>
    <row r="50" spans="1:11" ht="13">
      <c r="A50" s="39">
        <f>GewinnDaten!A50</f>
        <v>42063</v>
      </c>
      <c r="B50" s="37">
        <f t="shared" si="0"/>
        <v>7</v>
      </c>
      <c r="C50" s="49">
        <f>GewinnDaten!E50</f>
        <v>0</v>
      </c>
      <c r="D50" s="49">
        <f>GewinnDaten!H50</f>
        <v>0</v>
      </c>
      <c r="E50" s="40">
        <f t="shared" si="1"/>
        <v>0</v>
      </c>
      <c r="F50" s="58">
        <f t="shared" si="2"/>
        <v>42063</v>
      </c>
      <c r="G50" s="49">
        <f>SUM(C$7:C50)</f>
        <v>-15.3</v>
      </c>
      <c r="H50" s="49">
        <f>SUM(D$7:D50)</f>
        <v>5</v>
      </c>
      <c r="I50" s="40">
        <f t="shared" si="3"/>
        <v>-10.3</v>
      </c>
      <c r="K50" s="36">
        <f t="shared" si="4"/>
        <v>2015</v>
      </c>
    </row>
    <row r="51" spans="1:11" ht="13">
      <c r="A51" s="39">
        <f>GewinnDaten!A51</f>
        <v>42067</v>
      </c>
      <c r="B51" s="37">
        <f t="shared" si="0"/>
        <v>4</v>
      </c>
      <c r="C51" s="49">
        <f>GewinnDaten!E51</f>
        <v>0</v>
      </c>
      <c r="D51" s="49">
        <f>GewinnDaten!H51</f>
        <v>0</v>
      </c>
      <c r="E51" s="40">
        <f t="shared" si="1"/>
        <v>0</v>
      </c>
      <c r="F51" s="58">
        <f t="shared" si="2"/>
        <v>42067</v>
      </c>
      <c r="G51" s="49">
        <f>SUM(C$7:C51)</f>
        <v>-15.3</v>
      </c>
      <c r="H51" s="49">
        <f>SUM(D$7:D51)</f>
        <v>5</v>
      </c>
      <c r="I51" s="40">
        <f t="shared" si="3"/>
        <v>-10.3</v>
      </c>
      <c r="K51" s="36">
        <f t="shared" si="4"/>
        <v>2015</v>
      </c>
    </row>
    <row r="52" spans="1:11" ht="13">
      <c r="A52" s="39">
        <f>GewinnDaten!A52</f>
        <v>42070</v>
      </c>
      <c r="B52" s="37">
        <f t="shared" si="0"/>
        <v>7</v>
      </c>
      <c r="C52" s="49">
        <f>GewinnDaten!E52</f>
        <v>0</v>
      </c>
      <c r="D52" s="49">
        <f>GewinnDaten!H52</f>
        <v>0</v>
      </c>
      <c r="E52" s="40">
        <f t="shared" si="1"/>
        <v>0</v>
      </c>
      <c r="F52" s="58">
        <f t="shared" si="2"/>
        <v>42070</v>
      </c>
      <c r="G52" s="49">
        <f>SUM(C$7:C52)</f>
        <v>-15.3</v>
      </c>
      <c r="H52" s="49">
        <f>SUM(D$7:D52)</f>
        <v>5</v>
      </c>
      <c r="I52" s="40">
        <f t="shared" si="3"/>
        <v>-10.3</v>
      </c>
      <c r="K52" s="36">
        <f t="shared" si="4"/>
        <v>2015</v>
      </c>
    </row>
    <row r="53" spans="1:11" ht="13">
      <c r="A53" s="39">
        <f>GewinnDaten!A53</f>
        <v>42074</v>
      </c>
      <c r="B53" s="37">
        <f t="shared" si="0"/>
        <v>4</v>
      </c>
      <c r="C53" s="49">
        <f>GewinnDaten!E53</f>
        <v>0</v>
      </c>
      <c r="D53" s="49">
        <f>GewinnDaten!H53</f>
        <v>0</v>
      </c>
      <c r="E53" s="40">
        <f t="shared" si="1"/>
        <v>0</v>
      </c>
      <c r="F53" s="58">
        <f t="shared" si="2"/>
        <v>42074</v>
      </c>
      <c r="G53" s="49">
        <f>SUM(C$7:C53)</f>
        <v>-15.3</v>
      </c>
      <c r="H53" s="49">
        <f>SUM(D$7:D53)</f>
        <v>5</v>
      </c>
      <c r="I53" s="40">
        <f t="shared" si="3"/>
        <v>-10.3</v>
      </c>
      <c r="K53" s="36">
        <f t="shared" si="4"/>
        <v>2015</v>
      </c>
    </row>
    <row r="54" spans="1:11" ht="13">
      <c r="A54" s="39">
        <f>GewinnDaten!A54</f>
        <v>42077</v>
      </c>
      <c r="B54" s="37">
        <f t="shared" si="0"/>
        <v>7</v>
      </c>
      <c r="C54" s="49">
        <f>GewinnDaten!E54</f>
        <v>0</v>
      </c>
      <c r="D54" s="49">
        <f>GewinnDaten!H54</f>
        <v>0</v>
      </c>
      <c r="E54" s="40">
        <f t="shared" si="1"/>
        <v>0</v>
      </c>
      <c r="F54" s="58">
        <f t="shared" si="2"/>
        <v>42077</v>
      </c>
      <c r="G54" s="49">
        <f>SUM(C$7:C54)</f>
        <v>-15.3</v>
      </c>
      <c r="H54" s="49">
        <f>SUM(D$7:D54)</f>
        <v>5</v>
      </c>
      <c r="I54" s="40">
        <f t="shared" si="3"/>
        <v>-10.3</v>
      </c>
      <c r="K54" s="36">
        <f t="shared" si="4"/>
        <v>2015</v>
      </c>
    </row>
    <row r="55" spans="1:11" ht="13">
      <c r="A55" s="39">
        <f>GewinnDaten!A55</f>
        <v>42081</v>
      </c>
      <c r="B55" s="37">
        <f t="shared" si="0"/>
        <v>4</v>
      </c>
      <c r="C55" s="49">
        <f>GewinnDaten!E55</f>
        <v>0</v>
      </c>
      <c r="D55" s="49">
        <f>GewinnDaten!H55</f>
        <v>0</v>
      </c>
      <c r="E55" s="40">
        <f t="shared" si="1"/>
        <v>0</v>
      </c>
      <c r="F55" s="58">
        <f t="shared" si="2"/>
        <v>42081</v>
      </c>
      <c r="G55" s="49">
        <f>SUM(C$7:C55)</f>
        <v>-15.3</v>
      </c>
      <c r="H55" s="49">
        <f>SUM(D$7:D55)</f>
        <v>5</v>
      </c>
      <c r="I55" s="40">
        <f t="shared" si="3"/>
        <v>-10.3</v>
      </c>
      <c r="K55" s="36">
        <f t="shared" si="4"/>
        <v>2015</v>
      </c>
    </row>
    <row r="56" spans="1:11" ht="13">
      <c r="A56" s="39">
        <f>GewinnDaten!A56</f>
        <v>42084</v>
      </c>
      <c r="B56" s="37">
        <f t="shared" si="0"/>
        <v>7</v>
      </c>
      <c r="C56" s="49">
        <f>GewinnDaten!E56</f>
        <v>0</v>
      </c>
      <c r="D56" s="49">
        <f>GewinnDaten!H56</f>
        <v>0</v>
      </c>
      <c r="E56" s="40">
        <f t="shared" si="1"/>
        <v>0</v>
      </c>
      <c r="F56" s="58">
        <f t="shared" si="2"/>
        <v>42084</v>
      </c>
      <c r="G56" s="49">
        <f>SUM(C$7:C56)</f>
        <v>-15.3</v>
      </c>
      <c r="H56" s="49">
        <f>SUM(D$7:D56)</f>
        <v>5</v>
      </c>
      <c r="I56" s="40">
        <f t="shared" si="3"/>
        <v>-10.3</v>
      </c>
      <c r="K56" s="36">
        <f t="shared" si="4"/>
        <v>2015</v>
      </c>
    </row>
    <row r="57" spans="1:11" ht="13">
      <c r="A57" s="39">
        <f>GewinnDaten!A57</f>
        <v>42088</v>
      </c>
      <c r="B57" s="37">
        <f t="shared" si="0"/>
        <v>4</v>
      </c>
      <c r="C57" s="49">
        <f>GewinnDaten!E57</f>
        <v>0</v>
      </c>
      <c r="D57" s="49">
        <f>GewinnDaten!H57</f>
        <v>0</v>
      </c>
      <c r="E57" s="40">
        <f t="shared" si="1"/>
        <v>0</v>
      </c>
      <c r="F57" s="58">
        <f t="shared" si="2"/>
        <v>42088</v>
      </c>
      <c r="G57" s="49">
        <f>SUM(C$7:C57)</f>
        <v>-15.3</v>
      </c>
      <c r="H57" s="49">
        <f>SUM(D$7:D57)</f>
        <v>5</v>
      </c>
      <c r="I57" s="40">
        <f t="shared" si="3"/>
        <v>-10.3</v>
      </c>
      <c r="K57" s="36">
        <f t="shared" si="4"/>
        <v>2015</v>
      </c>
    </row>
    <row r="58" spans="1:11" ht="13">
      <c r="A58" s="39">
        <f>GewinnDaten!A58</f>
        <v>42091</v>
      </c>
      <c r="B58" s="37">
        <f t="shared" si="0"/>
        <v>7</v>
      </c>
      <c r="C58" s="49">
        <f>GewinnDaten!E58</f>
        <v>0</v>
      </c>
      <c r="D58" s="49">
        <f>GewinnDaten!H58</f>
        <v>0</v>
      </c>
      <c r="E58" s="40">
        <f t="shared" si="1"/>
        <v>0</v>
      </c>
      <c r="F58" s="58">
        <f t="shared" si="2"/>
        <v>42091</v>
      </c>
      <c r="G58" s="49">
        <f>SUM(C$7:C58)</f>
        <v>-15.3</v>
      </c>
      <c r="H58" s="49">
        <f>SUM(D$7:D58)</f>
        <v>5</v>
      </c>
      <c r="I58" s="40">
        <f t="shared" si="3"/>
        <v>-10.3</v>
      </c>
      <c r="K58" s="36">
        <f t="shared" si="4"/>
        <v>2015</v>
      </c>
    </row>
    <row r="59" spans="1:11" ht="13">
      <c r="A59" s="39">
        <f>GewinnDaten!A59</f>
        <v>42095</v>
      </c>
      <c r="B59" s="37">
        <f t="shared" si="0"/>
        <v>4</v>
      </c>
      <c r="C59" s="49">
        <f>GewinnDaten!E59</f>
        <v>0</v>
      </c>
      <c r="D59" s="49">
        <f>GewinnDaten!H59</f>
        <v>0</v>
      </c>
      <c r="E59" s="40">
        <f t="shared" si="1"/>
        <v>0</v>
      </c>
      <c r="F59" s="58">
        <f t="shared" si="2"/>
        <v>42095</v>
      </c>
      <c r="G59" s="49">
        <f>SUM(C$7:C59)</f>
        <v>-15.3</v>
      </c>
      <c r="H59" s="49">
        <f>SUM(D$7:D59)</f>
        <v>5</v>
      </c>
      <c r="I59" s="40">
        <f t="shared" si="3"/>
        <v>-10.3</v>
      </c>
      <c r="K59" s="36">
        <f t="shared" si="4"/>
        <v>2015</v>
      </c>
    </row>
    <row r="60" spans="1:11" ht="13">
      <c r="A60" s="39">
        <f>GewinnDaten!A60</f>
        <v>42098</v>
      </c>
      <c r="B60" s="37">
        <f t="shared" si="0"/>
        <v>7</v>
      </c>
      <c r="C60" s="49">
        <f>GewinnDaten!E60</f>
        <v>0</v>
      </c>
      <c r="D60" s="49">
        <f>GewinnDaten!H60</f>
        <v>0</v>
      </c>
      <c r="E60" s="40">
        <f t="shared" si="1"/>
        <v>0</v>
      </c>
      <c r="F60" s="58">
        <f t="shared" si="2"/>
        <v>42098</v>
      </c>
      <c r="G60" s="49">
        <f>SUM(C$7:C60)</f>
        <v>-15.3</v>
      </c>
      <c r="H60" s="49">
        <f>SUM(D$7:D60)</f>
        <v>5</v>
      </c>
      <c r="I60" s="40">
        <f t="shared" si="3"/>
        <v>-10.3</v>
      </c>
      <c r="K60" s="36">
        <f t="shared" si="4"/>
        <v>2015</v>
      </c>
    </row>
    <row r="61" spans="1:11" ht="13">
      <c r="A61" s="39">
        <f>GewinnDaten!A61</f>
        <v>42102</v>
      </c>
      <c r="B61" s="37">
        <f t="shared" si="0"/>
        <v>4</v>
      </c>
      <c r="C61" s="49">
        <f>GewinnDaten!E61</f>
        <v>0</v>
      </c>
      <c r="D61" s="49">
        <f>GewinnDaten!H61</f>
        <v>0</v>
      </c>
      <c r="E61" s="40">
        <f t="shared" si="1"/>
        <v>0</v>
      </c>
      <c r="F61" s="58">
        <f t="shared" si="2"/>
        <v>42102</v>
      </c>
      <c r="G61" s="49">
        <f>SUM(C$7:C61)</f>
        <v>-15.3</v>
      </c>
      <c r="H61" s="49">
        <f>SUM(D$7:D61)</f>
        <v>5</v>
      </c>
      <c r="I61" s="40">
        <f t="shared" si="3"/>
        <v>-10.3</v>
      </c>
      <c r="K61" s="36">
        <f t="shared" si="4"/>
        <v>2015</v>
      </c>
    </row>
    <row r="62" spans="1:11" ht="13">
      <c r="A62" s="39">
        <f>GewinnDaten!A62</f>
        <v>42105</v>
      </c>
      <c r="B62" s="37">
        <f t="shared" si="0"/>
        <v>7</v>
      </c>
      <c r="C62" s="49">
        <f>GewinnDaten!E62</f>
        <v>0</v>
      </c>
      <c r="D62" s="49">
        <f>GewinnDaten!H62</f>
        <v>0</v>
      </c>
      <c r="E62" s="40">
        <f t="shared" si="1"/>
        <v>0</v>
      </c>
      <c r="F62" s="58">
        <f t="shared" si="2"/>
        <v>42105</v>
      </c>
      <c r="G62" s="49">
        <f>SUM(C$7:C62)</f>
        <v>-15.3</v>
      </c>
      <c r="H62" s="49">
        <f>SUM(D$7:D62)</f>
        <v>5</v>
      </c>
      <c r="I62" s="40">
        <f t="shared" si="3"/>
        <v>-10.3</v>
      </c>
      <c r="K62" s="36">
        <f t="shared" si="4"/>
        <v>2015</v>
      </c>
    </row>
    <row r="63" spans="1:11" ht="13">
      <c r="A63" s="39">
        <f>GewinnDaten!A63</f>
        <v>42109</v>
      </c>
      <c r="B63" s="37">
        <f t="shared" si="0"/>
        <v>4</v>
      </c>
      <c r="C63" s="49">
        <f>GewinnDaten!E63</f>
        <v>0</v>
      </c>
      <c r="D63" s="49">
        <f>GewinnDaten!H63</f>
        <v>0</v>
      </c>
      <c r="E63" s="40">
        <f t="shared" si="1"/>
        <v>0</v>
      </c>
      <c r="F63" s="58">
        <f t="shared" si="2"/>
        <v>42109</v>
      </c>
      <c r="G63" s="49">
        <f>SUM(C$7:C63)</f>
        <v>-15.3</v>
      </c>
      <c r="H63" s="49">
        <f>SUM(D$7:D63)</f>
        <v>5</v>
      </c>
      <c r="I63" s="40">
        <f t="shared" si="3"/>
        <v>-10.3</v>
      </c>
      <c r="K63" s="36">
        <f t="shared" si="4"/>
        <v>2015</v>
      </c>
    </row>
    <row r="64" spans="1:11" ht="13">
      <c r="A64" s="39">
        <f>GewinnDaten!A64</f>
        <v>42112</v>
      </c>
      <c r="B64" s="37">
        <f t="shared" si="0"/>
        <v>7</v>
      </c>
      <c r="C64" s="49">
        <f>GewinnDaten!E64</f>
        <v>0</v>
      </c>
      <c r="D64" s="49">
        <f>GewinnDaten!H64</f>
        <v>0</v>
      </c>
      <c r="E64" s="40">
        <f t="shared" si="1"/>
        <v>0</v>
      </c>
      <c r="F64" s="58">
        <f t="shared" si="2"/>
        <v>42112</v>
      </c>
      <c r="G64" s="49">
        <f>SUM(C$7:C64)</f>
        <v>-15.3</v>
      </c>
      <c r="H64" s="49">
        <f>SUM(D$7:D64)</f>
        <v>5</v>
      </c>
      <c r="I64" s="40">
        <f t="shared" si="3"/>
        <v>-10.3</v>
      </c>
      <c r="K64" s="36">
        <f t="shared" si="4"/>
        <v>2015</v>
      </c>
    </row>
    <row r="65" spans="1:11" ht="13">
      <c r="A65" s="39">
        <f>GewinnDaten!A65</f>
        <v>42116</v>
      </c>
      <c r="B65" s="37">
        <f t="shared" si="0"/>
        <v>4</v>
      </c>
      <c r="C65" s="49">
        <f>GewinnDaten!E65</f>
        <v>0</v>
      </c>
      <c r="D65" s="49">
        <f>GewinnDaten!H65</f>
        <v>0</v>
      </c>
      <c r="E65" s="40">
        <f t="shared" si="1"/>
        <v>0</v>
      </c>
      <c r="F65" s="58">
        <f t="shared" si="2"/>
        <v>42116</v>
      </c>
      <c r="G65" s="49">
        <f>SUM(C$7:C65)</f>
        <v>-15.3</v>
      </c>
      <c r="H65" s="49">
        <f>SUM(D$7:D65)</f>
        <v>5</v>
      </c>
      <c r="I65" s="40">
        <f t="shared" si="3"/>
        <v>-10.3</v>
      </c>
      <c r="K65" s="36">
        <f t="shared" si="4"/>
        <v>2015</v>
      </c>
    </row>
    <row r="66" spans="1:11" ht="13">
      <c r="A66" s="39">
        <f>GewinnDaten!A66</f>
        <v>42119</v>
      </c>
      <c r="B66" s="37">
        <f t="shared" si="0"/>
        <v>7</v>
      </c>
      <c r="C66" s="49">
        <f>GewinnDaten!E66</f>
        <v>0</v>
      </c>
      <c r="D66" s="49">
        <f>GewinnDaten!H66</f>
        <v>0</v>
      </c>
      <c r="E66" s="40">
        <f t="shared" si="1"/>
        <v>0</v>
      </c>
      <c r="F66" s="58">
        <f t="shared" si="2"/>
        <v>42119</v>
      </c>
      <c r="G66" s="49">
        <f>SUM(C$7:C66)</f>
        <v>-15.3</v>
      </c>
      <c r="H66" s="49">
        <f>SUM(D$7:D66)</f>
        <v>5</v>
      </c>
      <c r="I66" s="40">
        <f t="shared" si="3"/>
        <v>-10.3</v>
      </c>
      <c r="K66" s="36">
        <f t="shared" si="4"/>
        <v>2015</v>
      </c>
    </row>
    <row r="67" spans="1:11" ht="13">
      <c r="A67" s="39">
        <f>GewinnDaten!A67</f>
        <v>42123</v>
      </c>
      <c r="B67" s="37">
        <f t="shared" si="0"/>
        <v>4</v>
      </c>
      <c r="C67" s="49">
        <f>GewinnDaten!E67</f>
        <v>0</v>
      </c>
      <c r="D67" s="49">
        <f>GewinnDaten!H67</f>
        <v>0</v>
      </c>
      <c r="E67" s="40">
        <f t="shared" si="1"/>
        <v>0</v>
      </c>
      <c r="F67" s="58">
        <f t="shared" si="2"/>
        <v>42123</v>
      </c>
      <c r="G67" s="49">
        <f>SUM(C$7:C67)</f>
        <v>-15.3</v>
      </c>
      <c r="H67" s="49">
        <f>SUM(D$7:D67)</f>
        <v>5</v>
      </c>
      <c r="I67" s="40">
        <f t="shared" si="3"/>
        <v>-10.3</v>
      </c>
      <c r="K67" s="36">
        <f t="shared" si="4"/>
        <v>2015</v>
      </c>
    </row>
    <row r="68" spans="1:11" ht="13">
      <c r="A68" s="39">
        <f>GewinnDaten!A68</f>
        <v>42126</v>
      </c>
      <c r="B68" s="37">
        <f t="shared" si="0"/>
        <v>7</v>
      </c>
      <c r="C68" s="49">
        <f>GewinnDaten!E68</f>
        <v>0</v>
      </c>
      <c r="D68" s="49">
        <f>GewinnDaten!H68</f>
        <v>0</v>
      </c>
      <c r="E68" s="40">
        <f t="shared" si="1"/>
        <v>0</v>
      </c>
      <c r="F68" s="58">
        <f t="shared" si="2"/>
        <v>42126</v>
      </c>
      <c r="G68" s="49">
        <f>SUM(C$7:C68)</f>
        <v>-15.3</v>
      </c>
      <c r="H68" s="49">
        <f>SUM(D$7:D68)</f>
        <v>5</v>
      </c>
      <c r="I68" s="40">
        <f t="shared" si="3"/>
        <v>-10.3</v>
      </c>
      <c r="K68" s="36">
        <f t="shared" si="4"/>
        <v>2015</v>
      </c>
    </row>
    <row r="69" spans="1:11" ht="13">
      <c r="A69" s="39">
        <f>GewinnDaten!A69</f>
        <v>42130</v>
      </c>
      <c r="B69" s="37">
        <f t="shared" si="0"/>
        <v>4</v>
      </c>
      <c r="C69" s="49">
        <f>GewinnDaten!E69</f>
        <v>0</v>
      </c>
      <c r="D69" s="49">
        <f>GewinnDaten!H69</f>
        <v>0</v>
      </c>
      <c r="E69" s="40">
        <f t="shared" si="1"/>
        <v>0</v>
      </c>
      <c r="F69" s="58">
        <f t="shared" si="2"/>
        <v>42130</v>
      </c>
      <c r="G69" s="49">
        <f>SUM(C$7:C69)</f>
        <v>-15.3</v>
      </c>
      <c r="H69" s="49">
        <f>SUM(D$7:D69)</f>
        <v>5</v>
      </c>
      <c r="I69" s="40">
        <f t="shared" si="3"/>
        <v>-10.3</v>
      </c>
      <c r="K69" s="36">
        <f t="shared" si="4"/>
        <v>2015</v>
      </c>
    </row>
    <row r="70" spans="1:11" ht="13">
      <c r="A70" s="39">
        <f>GewinnDaten!A70</f>
        <v>42133</v>
      </c>
      <c r="B70" s="37">
        <f t="shared" si="0"/>
        <v>7</v>
      </c>
      <c r="C70" s="49">
        <f>GewinnDaten!E70</f>
        <v>0</v>
      </c>
      <c r="D70" s="49">
        <f>GewinnDaten!H70</f>
        <v>0</v>
      </c>
      <c r="E70" s="40">
        <f t="shared" si="1"/>
        <v>0</v>
      </c>
      <c r="F70" s="58">
        <f t="shared" si="2"/>
        <v>42133</v>
      </c>
      <c r="G70" s="49">
        <f>SUM(C$7:C70)</f>
        <v>-15.3</v>
      </c>
      <c r="H70" s="49">
        <f>SUM(D$7:D70)</f>
        <v>5</v>
      </c>
      <c r="I70" s="40">
        <f t="shared" si="3"/>
        <v>-10.3</v>
      </c>
      <c r="K70" s="36">
        <f t="shared" si="4"/>
        <v>2015</v>
      </c>
    </row>
    <row r="71" spans="1:11" ht="13">
      <c r="A71" s="39">
        <f>GewinnDaten!A71</f>
        <v>42137</v>
      </c>
      <c r="B71" s="37">
        <f t="shared" si="0"/>
        <v>4</v>
      </c>
      <c r="C71" s="49">
        <f>GewinnDaten!E71</f>
        <v>0</v>
      </c>
      <c r="D71" s="49">
        <f>GewinnDaten!H71</f>
        <v>0</v>
      </c>
      <c r="E71" s="40">
        <f t="shared" si="1"/>
        <v>0</v>
      </c>
      <c r="F71" s="58">
        <f t="shared" si="2"/>
        <v>42137</v>
      </c>
      <c r="G71" s="49">
        <f>SUM(C$7:C71)</f>
        <v>-15.3</v>
      </c>
      <c r="H71" s="49">
        <f>SUM(D$7:D71)</f>
        <v>5</v>
      </c>
      <c r="I71" s="40">
        <f t="shared" si="3"/>
        <v>-10.3</v>
      </c>
      <c r="K71" s="36">
        <f t="shared" si="4"/>
        <v>2015</v>
      </c>
    </row>
    <row r="72" spans="1:11" ht="13">
      <c r="A72" s="39">
        <f>GewinnDaten!A72</f>
        <v>42140</v>
      </c>
      <c r="B72" s="37">
        <f t="shared" ref="B72:B135" si="9">WEEKDAY(A72)</f>
        <v>7</v>
      </c>
      <c r="C72" s="49">
        <f>GewinnDaten!E72</f>
        <v>0</v>
      </c>
      <c r="D72" s="49">
        <f>GewinnDaten!H72</f>
        <v>0</v>
      </c>
      <c r="E72" s="40">
        <f t="shared" ref="E72:E135" si="10">SUM(C72:D72)</f>
        <v>0</v>
      </c>
      <c r="F72" s="58">
        <f t="shared" ref="F72:F135" si="11">A72</f>
        <v>42140</v>
      </c>
      <c r="G72" s="49">
        <f>SUM(C$7:C72)</f>
        <v>-15.3</v>
      </c>
      <c r="H72" s="49">
        <f>SUM(D$7:D72)</f>
        <v>5</v>
      </c>
      <c r="I72" s="40">
        <f t="shared" ref="I72:I135" si="12">SUM(G72:H72)</f>
        <v>-10.3</v>
      </c>
      <c r="K72" s="36">
        <f t="shared" ref="K72:K135" si="13">YEAR(A72)</f>
        <v>2015</v>
      </c>
    </row>
    <row r="73" spans="1:11" ht="13">
      <c r="A73" s="39">
        <f>GewinnDaten!A73</f>
        <v>42144</v>
      </c>
      <c r="B73" s="37">
        <f t="shared" si="9"/>
        <v>4</v>
      </c>
      <c r="C73" s="49">
        <f>GewinnDaten!E73</f>
        <v>0</v>
      </c>
      <c r="D73" s="49">
        <f>GewinnDaten!H73</f>
        <v>0</v>
      </c>
      <c r="E73" s="40">
        <f t="shared" si="10"/>
        <v>0</v>
      </c>
      <c r="F73" s="58">
        <f t="shared" si="11"/>
        <v>42144</v>
      </c>
      <c r="G73" s="49">
        <f>SUM(C$7:C73)</f>
        <v>-15.3</v>
      </c>
      <c r="H73" s="49">
        <f>SUM(D$7:D73)</f>
        <v>5</v>
      </c>
      <c r="I73" s="40">
        <f t="shared" si="12"/>
        <v>-10.3</v>
      </c>
      <c r="K73" s="36">
        <f t="shared" si="13"/>
        <v>2015</v>
      </c>
    </row>
    <row r="74" spans="1:11" ht="13">
      <c r="A74" s="39">
        <f>GewinnDaten!A74</f>
        <v>42147</v>
      </c>
      <c r="B74" s="37">
        <f t="shared" si="9"/>
        <v>7</v>
      </c>
      <c r="C74" s="49">
        <f>GewinnDaten!E74</f>
        <v>0</v>
      </c>
      <c r="D74" s="49">
        <f>GewinnDaten!H74</f>
        <v>0</v>
      </c>
      <c r="E74" s="40">
        <f t="shared" si="10"/>
        <v>0</v>
      </c>
      <c r="F74" s="58">
        <f t="shared" si="11"/>
        <v>42147</v>
      </c>
      <c r="G74" s="49">
        <f>SUM(C$7:C74)</f>
        <v>-15.3</v>
      </c>
      <c r="H74" s="49">
        <f>SUM(D$7:D74)</f>
        <v>5</v>
      </c>
      <c r="I74" s="40">
        <f t="shared" si="12"/>
        <v>-10.3</v>
      </c>
      <c r="K74" s="36">
        <f t="shared" si="13"/>
        <v>2015</v>
      </c>
    </row>
    <row r="75" spans="1:11" ht="13">
      <c r="A75" s="39">
        <f>GewinnDaten!A75</f>
        <v>42151</v>
      </c>
      <c r="B75" s="37">
        <f t="shared" si="9"/>
        <v>4</v>
      </c>
      <c r="C75" s="49">
        <f>GewinnDaten!E75</f>
        <v>0</v>
      </c>
      <c r="D75" s="49">
        <f>GewinnDaten!H75</f>
        <v>0</v>
      </c>
      <c r="E75" s="40">
        <f t="shared" si="10"/>
        <v>0</v>
      </c>
      <c r="F75" s="58">
        <f t="shared" si="11"/>
        <v>42151</v>
      </c>
      <c r="G75" s="49">
        <f>SUM(C$7:C75)</f>
        <v>-15.3</v>
      </c>
      <c r="H75" s="49">
        <f>SUM(D$7:D75)</f>
        <v>5</v>
      </c>
      <c r="I75" s="40">
        <f t="shared" si="12"/>
        <v>-10.3</v>
      </c>
      <c r="K75" s="36">
        <f t="shared" si="13"/>
        <v>2015</v>
      </c>
    </row>
    <row r="76" spans="1:11" ht="13">
      <c r="A76" s="39">
        <f>GewinnDaten!A76</f>
        <v>42154</v>
      </c>
      <c r="B76" s="37">
        <f t="shared" si="9"/>
        <v>7</v>
      </c>
      <c r="C76" s="49">
        <f>GewinnDaten!E76</f>
        <v>0</v>
      </c>
      <c r="D76" s="49">
        <f>GewinnDaten!H76</f>
        <v>0</v>
      </c>
      <c r="E76" s="40">
        <f t="shared" si="10"/>
        <v>0</v>
      </c>
      <c r="F76" s="58">
        <f t="shared" si="11"/>
        <v>42154</v>
      </c>
      <c r="G76" s="49">
        <f>SUM(C$7:C76)</f>
        <v>-15.3</v>
      </c>
      <c r="H76" s="49">
        <f>SUM(D$7:D76)</f>
        <v>5</v>
      </c>
      <c r="I76" s="40">
        <f t="shared" si="12"/>
        <v>-10.3</v>
      </c>
      <c r="K76" s="36">
        <f t="shared" si="13"/>
        <v>2015</v>
      </c>
    </row>
    <row r="77" spans="1:11" ht="13">
      <c r="A77" s="39">
        <f>GewinnDaten!A77</f>
        <v>42158</v>
      </c>
      <c r="B77" s="37">
        <f t="shared" si="9"/>
        <v>4</v>
      </c>
      <c r="C77" s="49">
        <f>GewinnDaten!E77</f>
        <v>0</v>
      </c>
      <c r="D77" s="49">
        <f>GewinnDaten!H77</f>
        <v>0</v>
      </c>
      <c r="E77" s="40">
        <f t="shared" si="10"/>
        <v>0</v>
      </c>
      <c r="F77" s="58">
        <f t="shared" si="11"/>
        <v>42158</v>
      </c>
      <c r="G77" s="49">
        <f>SUM(C$7:C77)</f>
        <v>-15.3</v>
      </c>
      <c r="H77" s="49">
        <f>SUM(D$7:D77)</f>
        <v>5</v>
      </c>
      <c r="I77" s="40">
        <f t="shared" si="12"/>
        <v>-10.3</v>
      </c>
      <c r="K77" s="36">
        <f t="shared" si="13"/>
        <v>2015</v>
      </c>
    </row>
    <row r="78" spans="1:11" ht="13">
      <c r="A78" s="39">
        <f>GewinnDaten!A78</f>
        <v>42161</v>
      </c>
      <c r="B78" s="37">
        <f t="shared" si="9"/>
        <v>7</v>
      </c>
      <c r="C78" s="49">
        <f>GewinnDaten!E78</f>
        <v>0</v>
      </c>
      <c r="D78" s="49">
        <f>GewinnDaten!H78</f>
        <v>0</v>
      </c>
      <c r="E78" s="40">
        <f t="shared" si="10"/>
        <v>0</v>
      </c>
      <c r="F78" s="58">
        <f t="shared" si="11"/>
        <v>42161</v>
      </c>
      <c r="G78" s="49">
        <f>SUM(C$7:C78)</f>
        <v>-15.3</v>
      </c>
      <c r="H78" s="49">
        <f>SUM(D$7:D78)</f>
        <v>5</v>
      </c>
      <c r="I78" s="40">
        <f t="shared" si="12"/>
        <v>-10.3</v>
      </c>
      <c r="K78" s="36">
        <f t="shared" si="13"/>
        <v>2015</v>
      </c>
    </row>
    <row r="79" spans="1:11" ht="13">
      <c r="A79" s="39">
        <f>GewinnDaten!A79</f>
        <v>42165</v>
      </c>
      <c r="B79" s="37">
        <f t="shared" si="9"/>
        <v>4</v>
      </c>
      <c r="C79" s="49">
        <f>GewinnDaten!E79</f>
        <v>0</v>
      </c>
      <c r="D79" s="49">
        <f>GewinnDaten!H79</f>
        <v>0</v>
      </c>
      <c r="E79" s="40">
        <f t="shared" si="10"/>
        <v>0</v>
      </c>
      <c r="F79" s="58">
        <f t="shared" si="11"/>
        <v>42165</v>
      </c>
      <c r="G79" s="49">
        <f>SUM(C$7:C79)</f>
        <v>-15.3</v>
      </c>
      <c r="H79" s="49">
        <f>SUM(D$7:D79)</f>
        <v>5</v>
      </c>
      <c r="I79" s="40">
        <f t="shared" si="12"/>
        <v>-10.3</v>
      </c>
      <c r="K79" s="36">
        <f t="shared" si="13"/>
        <v>2015</v>
      </c>
    </row>
    <row r="80" spans="1:11" ht="13">
      <c r="A80" s="39">
        <f>GewinnDaten!A80</f>
        <v>42168</v>
      </c>
      <c r="B80" s="37">
        <f t="shared" si="9"/>
        <v>7</v>
      </c>
      <c r="C80" s="49">
        <f>GewinnDaten!E80</f>
        <v>0</v>
      </c>
      <c r="D80" s="49">
        <f>GewinnDaten!H80</f>
        <v>0</v>
      </c>
      <c r="E80" s="40">
        <f t="shared" si="10"/>
        <v>0</v>
      </c>
      <c r="F80" s="58">
        <f t="shared" si="11"/>
        <v>42168</v>
      </c>
      <c r="G80" s="49">
        <f>SUM(C$7:C80)</f>
        <v>-15.3</v>
      </c>
      <c r="H80" s="49">
        <f>SUM(D$7:D80)</f>
        <v>5</v>
      </c>
      <c r="I80" s="40">
        <f t="shared" si="12"/>
        <v>-10.3</v>
      </c>
      <c r="K80" s="36">
        <f t="shared" si="13"/>
        <v>2015</v>
      </c>
    </row>
    <row r="81" spans="1:11" ht="13">
      <c r="A81" s="39">
        <f>GewinnDaten!A81</f>
        <v>42172</v>
      </c>
      <c r="B81" s="37">
        <f t="shared" si="9"/>
        <v>4</v>
      </c>
      <c r="C81" s="49">
        <f>GewinnDaten!E81</f>
        <v>0</v>
      </c>
      <c r="D81" s="49">
        <f>GewinnDaten!H81</f>
        <v>0</v>
      </c>
      <c r="E81" s="40">
        <f t="shared" si="10"/>
        <v>0</v>
      </c>
      <c r="F81" s="58">
        <f t="shared" si="11"/>
        <v>42172</v>
      </c>
      <c r="G81" s="49">
        <f>SUM(C$7:C81)</f>
        <v>-15.3</v>
      </c>
      <c r="H81" s="49">
        <f>SUM(D$7:D81)</f>
        <v>5</v>
      </c>
      <c r="I81" s="40">
        <f t="shared" si="12"/>
        <v>-10.3</v>
      </c>
      <c r="K81" s="36">
        <f t="shared" si="13"/>
        <v>2015</v>
      </c>
    </row>
    <row r="82" spans="1:11" ht="13">
      <c r="A82" s="39">
        <f>GewinnDaten!A82</f>
        <v>42175</v>
      </c>
      <c r="B82" s="37">
        <f t="shared" si="9"/>
        <v>7</v>
      </c>
      <c r="C82" s="49">
        <f>GewinnDaten!E82</f>
        <v>0</v>
      </c>
      <c r="D82" s="49">
        <f>GewinnDaten!H82</f>
        <v>0</v>
      </c>
      <c r="E82" s="40">
        <f t="shared" si="10"/>
        <v>0</v>
      </c>
      <c r="F82" s="58">
        <f t="shared" si="11"/>
        <v>42175</v>
      </c>
      <c r="G82" s="49">
        <f>SUM(C$7:C82)</f>
        <v>-15.3</v>
      </c>
      <c r="H82" s="49">
        <f>SUM(D$7:D82)</f>
        <v>5</v>
      </c>
      <c r="I82" s="40">
        <f t="shared" si="12"/>
        <v>-10.3</v>
      </c>
      <c r="K82" s="36">
        <f t="shared" si="13"/>
        <v>2015</v>
      </c>
    </row>
    <row r="83" spans="1:11" ht="13">
      <c r="A83" s="39">
        <f>GewinnDaten!A83</f>
        <v>42179</v>
      </c>
      <c r="B83" s="37">
        <f t="shared" si="9"/>
        <v>4</v>
      </c>
      <c r="C83" s="49">
        <f>GewinnDaten!E83</f>
        <v>0</v>
      </c>
      <c r="D83" s="49">
        <f>GewinnDaten!H83</f>
        <v>0</v>
      </c>
      <c r="E83" s="40">
        <f t="shared" si="10"/>
        <v>0</v>
      </c>
      <c r="F83" s="58">
        <f t="shared" si="11"/>
        <v>42179</v>
      </c>
      <c r="G83" s="49">
        <f>SUM(C$7:C83)</f>
        <v>-15.3</v>
      </c>
      <c r="H83" s="49">
        <f>SUM(D$7:D83)</f>
        <v>5</v>
      </c>
      <c r="I83" s="40">
        <f t="shared" si="12"/>
        <v>-10.3</v>
      </c>
      <c r="K83" s="36">
        <f t="shared" si="13"/>
        <v>2015</v>
      </c>
    </row>
    <row r="84" spans="1:11" ht="13">
      <c r="A84" s="39">
        <f>GewinnDaten!A84</f>
        <v>42182</v>
      </c>
      <c r="B84" s="37">
        <f t="shared" si="9"/>
        <v>7</v>
      </c>
      <c r="C84" s="49">
        <f>GewinnDaten!E84</f>
        <v>0</v>
      </c>
      <c r="D84" s="49">
        <f>GewinnDaten!H84</f>
        <v>0</v>
      </c>
      <c r="E84" s="40">
        <f t="shared" si="10"/>
        <v>0</v>
      </c>
      <c r="F84" s="58">
        <f t="shared" si="11"/>
        <v>42182</v>
      </c>
      <c r="G84" s="49">
        <f>SUM(C$7:C84)</f>
        <v>-15.3</v>
      </c>
      <c r="H84" s="49">
        <f>SUM(D$7:D84)</f>
        <v>5</v>
      </c>
      <c r="I84" s="40">
        <f t="shared" si="12"/>
        <v>-10.3</v>
      </c>
      <c r="K84" s="36">
        <f t="shared" si="13"/>
        <v>2015</v>
      </c>
    </row>
    <row r="85" spans="1:11" ht="13">
      <c r="A85" s="39">
        <f>GewinnDaten!A85</f>
        <v>42186</v>
      </c>
      <c r="B85" s="37">
        <f t="shared" si="9"/>
        <v>4</v>
      </c>
      <c r="C85" s="49">
        <f>GewinnDaten!E85</f>
        <v>0</v>
      </c>
      <c r="D85" s="49">
        <f>GewinnDaten!H85</f>
        <v>0</v>
      </c>
      <c r="E85" s="40">
        <f t="shared" si="10"/>
        <v>0</v>
      </c>
      <c r="F85" s="58">
        <f t="shared" si="11"/>
        <v>42186</v>
      </c>
      <c r="G85" s="49">
        <f>SUM(C$7:C85)</f>
        <v>-15.3</v>
      </c>
      <c r="H85" s="49">
        <f>SUM(D$7:D85)</f>
        <v>5</v>
      </c>
      <c r="I85" s="40">
        <f t="shared" si="12"/>
        <v>-10.3</v>
      </c>
      <c r="K85" s="36">
        <f t="shared" si="13"/>
        <v>2015</v>
      </c>
    </row>
    <row r="86" spans="1:11" ht="13">
      <c r="A86" s="39">
        <f>GewinnDaten!A86</f>
        <v>42189</v>
      </c>
      <c r="B86" s="37">
        <f t="shared" si="9"/>
        <v>7</v>
      </c>
      <c r="C86" s="49">
        <f>GewinnDaten!E86</f>
        <v>0</v>
      </c>
      <c r="D86" s="49">
        <f>GewinnDaten!H86</f>
        <v>0</v>
      </c>
      <c r="E86" s="40">
        <f t="shared" si="10"/>
        <v>0</v>
      </c>
      <c r="F86" s="58">
        <f t="shared" si="11"/>
        <v>42189</v>
      </c>
      <c r="G86" s="49">
        <f>SUM(C$7:C86)</f>
        <v>-15.3</v>
      </c>
      <c r="H86" s="49">
        <f>SUM(D$7:D86)</f>
        <v>5</v>
      </c>
      <c r="I86" s="40">
        <f t="shared" si="12"/>
        <v>-10.3</v>
      </c>
      <c r="K86" s="36">
        <f t="shared" si="13"/>
        <v>2015</v>
      </c>
    </row>
    <row r="87" spans="1:11" ht="13">
      <c r="A87" s="39">
        <f>GewinnDaten!A87</f>
        <v>42193</v>
      </c>
      <c r="B87" s="37">
        <f t="shared" si="9"/>
        <v>4</v>
      </c>
      <c r="C87" s="49">
        <f>GewinnDaten!E87</f>
        <v>0</v>
      </c>
      <c r="D87" s="49">
        <f>GewinnDaten!H87</f>
        <v>0</v>
      </c>
      <c r="E87" s="40">
        <f t="shared" si="10"/>
        <v>0</v>
      </c>
      <c r="F87" s="58">
        <f t="shared" si="11"/>
        <v>42193</v>
      </c>
      <c r="G87" s="49">
        <f>SUM(C$7:C87)</f>
        <v>-15.3</v>
      </c>
      <c r="H87" s="49">
        <f>SUM(D$7:D87)</f>
        <v>5</v>
      </c>
      <c r="I87" s="40">
        <f t="shared" si="12"/>
        <v>-10.3</v>
      </c>
      <c r="K87" s="36">
        <f t="shared" si="13"/>
        <v>2015</v>
      </c>
    </row>
    <row r="88" spans="1:11" ht="13">
      <c r="A88" s="39">
        <f>GewinnDaten!A88</f>
        <v>42196</v>
      </c>
      <c r="B88" s="37">
        <f t="shared" si="9"/>
        <v>7</v>
      </c>
      <c r="C88" s="49">
        <f>GewinnDaten!E88</f>
        <v>0</v>
      </c>
      <c r="D88" s="49">
        <f>GewinnDaten!H88</f>
        <v>0</v>
      </c>
      <c r="E88" s="40">
        <f t="shared" si="10"/>
        <v>0</v>
      </c>
      <c r="F88" s="58">
        <f t="shared" si="11"/>
        <v>42196</v>
      </c>
      <c r="G88" s="49">
        <f>SUM(C$7:C88)</f>
        <v>-15.3</v>
      </c>
      <c r="H88" s="49">
        <f>SUM(D$7:D88)</f>
        <v>5</v>
      </c>
      <c r="I88" s="40">
        <f t="shared" si="12"/>
        <v>-10.3</v>
      </c>
      <c r="K88" s="36">
        <f t="shared" si="13"/>
        <v>2015</v>
      </c>
    </row>
    <row r="89" spans="1:11" ht="13">
      <c r="A89" s="39">
        <f>GewinnDaten!A89</f>
        <v>42200</v>
      </c>
      <c r="B89" s="37">
        <f t="shared" si="9"/>
        <v>4</v>
      </c>
      <c r="C89" s="49">
        <f>GewinnDaten!E89</f>
        <v>0</v>
      </c>
      <c r="D89" s="49">
        <f>GewinnDaten!H89</f>
        <v>0</v>
      </c>
      <c r="E89" s="40">
        <f t="shared" si="10"/>
        <v>0</v>
      </c>
      <c r="F89" s="58">
        <f t="shared" si="11"/>
        <v>42200</v>
      </c>
      <c r="G89" s="49">
        <f>SUM(C$7:C89)</f>
        <v>-15.3</v>
      </c>
      <c r="H89" s="49">
        <f>SUM(D$7:D89)</f>
        <v>5</v>
      </c>
      <c r="I89" s="40">
        <f t="shared" si="12"/>
        <v>-10.3</v>
      </c>
      <c r="K89" s="36">
        <f t="shared" si="13"/>
        <v>2015</v>
      </c>
    </row>
    <row r="90" spans="1:11" ht="13">
      <c r="A90" s="39">
        <f>GewinnDaten!A90</f>
        <v>42203</v>
      </c>
      <c r="B90" s="37">
        <f t="shared" si="9"/>
        <v>7</v>
      </c>
      <c r="C90" s="49">
        <f>GewinnDaten!E90</f>
        <v>0</v>
      </c>
      <c r="D90" s="49">
        <f>GewinnDaten!H90</f>
        <v>0</v>
      </c>
      <c r="E90" s="40">
        <f t="shared" si="10"/>
        <v>0</v>
      </c>
      <c r="F90" s="58">
        <f t="shared" si="11"/>
        <v>42203</v>
      </c>
      <c r="G90" s="49">
        <f>SUM(C$7:C90)</f>
        <v>-15.3</v>
      </c>
      <c r="H90" s="49">
        <f>SUM(D$7:D90)</f>
        <v>5</v>
      </c>
      <c r="I90" s="40">
        <f t="shared" si="12"/>
        <v>-10.3</v>
      </c>
      <c r="K90" s="36">
        <f t="shared" si="13"/>
        <v>2015</v>
      </c>
    </row>
    <row r="91" spans="1:11" ht="13">
      <c r="A91" s="39">
        <f>GewinnDaten!A91</f>
        <v>42207</v>
      </c>
      <c r="B91" s="37">
        <f t="shared" si="9"/>
        <v>4</v>
      </c>
      <c r="C91" s="49">
        <f>GewinnDaten!E91</f>
        <v>0</v>
      </c>
      <c r="D91" s="49">
        <f>GewinnDaten!H91</f>
        <v>0</v>
      </c>
      <c r="E91" s="40">
        <f t="shared" si="10"/>
        <v>0</v>
      </c>
      <c r="F91" s="58">
        <f t="shared" si="11"/>
        <v>42207</v>
      </c>
      <c r="G91" s="49">
        <f>SUM(C$7:C91)</f>
        <v>-15.3</v>
      </c>
      <c r="H91" s="49">
        <f>SUM(D$7:D91)</f>
        <v>5</v>
      </c>
      <c r="I91" s="40">
        <f t="shared" si="12"/>
        <v>-10.3</v>
      </c>
      <c r="K91" s="36">
        <f t="shared" si="13"/>
        <v>2015</v>
      </c>
    </row>
    <row r="92" spans="1:11" ht="13">
      <c r="A92" s="39">
        <f>GewinnDaten!A92</f>
        <v>42210</v>
      </c>
      <c r="B92" s="37">
        <f t="shared" si="9"/>
        <v>7</v>
      </c>
      <c r="C92" s="49">
        <f>GewinnDaten!E92</f>
        <v>0</v>
      </c>
      <c r="D92" s="49">
        <f>GewinnDaten!H92</f>
        <v>0</v>
      </c>
      <c r="E92" s="40">
        <f t="shared" si="10"/>
        <v>0</v>
      </c>
      <c r="F92" s="58">
        <f t="shared" si="11"/>
        <v>42210</v>
      </c>
      <c r="G92" s="49">
        <f>SUM(C$7:C92)</f>
        <v>-15.3</v>
      </c>
      <c r="H92" s="49">
        <f>SUM(D$7:D92)</f>
        <v>5</v>
      </c>
      <c r="I92" s="40">
        <f t="shared" si="12"/>
        <v>-10.3</v>
      </c>
      <c r="K92" s="36">
        <f t="shared" si="13"/>
        <v>2015</v>
      </c>
    </row>
    <row r="93" spans="1:11" ht="13">
      <c r="A93" s="39">
        <f>GewinnDaten!A93</f>
        <v>42214</v>
      </c>
      <c r="B93" s="37">
        <f t="shared" si="9"/>
        <v>4</v>
      </c>
      <c r="C93" s="49">
        <f>GewinnDaten!E93</f>
        <v>0</v>
      </c>
      <c r="D93" s="49">
        <f>GewinnDaten!H93</f>
        <v>0</v>
      </c>
      <c r="E93" s="40">
        <f t="shared" si="10"/>
        <v>0</v>
      </c>
      <c r="F93" s="58">
        <f t="shared" si="11"/>
        <v>42214</v>
      </c>
      <c r="G93" s="49">
        <f>SUM(C$7:C93)</f>
        <v>-15.3</v>
      </c>
      <c r="H93" s="49">
        <f>SUM(D$7:D93)</f>
        <v>5</v>
      </c>
      <c r="I93" s="40">
        <f t="shared" si="12"/>
        <v>-10.3</v>
      </c>
      <c r="K93" s="36">
        <f t="shared" si="13"/>
        <v>2015</v>
      </c>
    </row>
    <row r="94" spans="1:11" ht="13">
      <c r="A94" s="39">
        <f>GewinnDaten!A94</f>
        <v>42217</v>
      </c>
      <c r="B94" s="37">
        <f t="shared" si="9"/>
        <v>7</v>
      </c>
      <c r="C94" s="49">
        <f>GewinnDaten!E94</f>
        <v>0</v>
      </c>
      <c r="D94" s="49">
        <f>GewinnDaten!H94</f>
        <v>0</v>
      </c>
      <c r="E94" s="40">
        <f t="shared" si="10"/>
        <v>0</v>
      </c>
      <c r="F94" s="58">
        <f t="shared" si="11"/>
        <v>42217</v>
      </c>
      <c r="G94" s="49">
        <f>SUM(C$7:C94)</f>
        <v>-15.3</v>
      </c>
      <c r="H94" s="49">
        <f>SUM(D$7:D94)</f>
        <v>5</v>
      </c>
      <c r="I94" s="40">
        <f t="shared" si="12"/>
        <v>-10.3</v>
      </c>
      <c r="K94" s="36">
        <f t="shared" si="13"/>
        <v>2015</v>
      </c>
    </row>
    <row r="95" spans="1:11" ht="13">
      <c r="A95" s="39">
        <f>GewinnDaten!A95</f>
        <v>42221</v>
      </c>
      <c r="B95" s="37">
        <f t="shared" si="9"/>
        <v>4</v>
      </c>
      <c r="C95" s="49">
        <f>GewinnDaten!E95</f>
        <v>0</v>
      </c>
      <c r="D95" s="49">
        <f>GewinnDaten!H95</f>
        <v>0</v>
      </c>
      <c r="E95" s="40">
        <f t="shared" si="10"/>
        <v>0</v>
      </c>
      <c r="F95" s="58">
        <f t="shared" si="11"/>
        <v>42221</v>
      </c>
      <c r="G95" s="49">
        <f>SUM(C$7:C95)</f>
        <v>-15.3</v>
      </c>
      <c r="H95" s="49">
        <f>SUM(D$7:D95)</f>
        <v>5</v>
      </c>
      <c r="I95" s="40">
        <f t="shared" si="12"/>
        <v>-10.3</v>
      </c>
      <c r="K95" s="36">
        <f t="shared" si="13"/>
        <v>2015</v>
      </c>
    </row>
    <row r="96" spans="1:11" ht="13">
      <c r="A96" s="39">
        <f>GewinnDaten!A96</f>
        <v>42224</v>
      </c>
      <c r="B96" s="37">
        <f t="shared" si="9"/>
        <v>7</v>
      </c>
      <c r="C96" s="49">
        <f>GewinnDaten!E96</f>
        <v>0</v>
      </c>
      <c r="D96" s="49">
        <f>GewinnDaten!H96</f>
        <v>0</v>
      </c>
      <c r="E96" s="40">
        <f t="shared" si="10"/>
        <v>0</v>
      </c>
      <c r="F96" s="58">
        <f t="shared" si="11"/>
        <v>42224</v>
      </c>
      <c r="G96" s="49">
        <f>SUM(C$7:C96)</f>
        <v>-15.3</v>
      </c>
      <c r="H96" s="49">
        <f>SUM(D$7:D96)</f>
        <v>5</v>
      </c>
      <c r="I96" s="40">
        <f t="shared" si="12"/>
        <v>-10.3</v>
      </c>
      <c r="K96" s="36">
        <f t="shared" si="13"/>
        <v>2015</v>
      </c>
    </row>
    <row r="97" spans="1:11" ht="13">
      <c r="A97" s="39">
        <f>GewinnDaten!A97</f>
        <v>42228</v>
      </c>
      <c r="B97" s="37">
        <f t="shared" si="9"/>
        <v>4</v>
      </c>
      <c r="C97" s="49">
        <f>GewinnDaten!E97</f>
        <v>0</v>
      </c>
      <c r="D97" s="49">
        <f>GewinnDaten!H97</f>
        <v>0</v>
      </c>
      <c r="E97" s="40">
        <f t="shared" si="10"/>
        <v>0</v>
      </c>
      <c r="F97" s="58">
        <f t="shared" si="11"/>
        <v>42228</v>
      </c>
      <c r="G97" s="49">
        <f>SUM(C$7:C97)</f>
        <v>-15.3</v>
      </c>
      <c r="H97" s="49">
        <f>SUM(D$7:D97)</f>
        <v>5</v>
      </c>
      <c r="I97" s="40">
        <f t="shared" si="12"/>
        <v>-10.3</v>
      </c>
      <c r="K97" s="36">
        <f t="shared" si="13"/>
        <v>2015</v>
      </c>
    </row>
    <row r="98" spans="1:11" ht="13">
      <c r="A98" s="39">
        <f>GewinnDaten!A98</f>
        <v>42231</v>
      </c>
      <c r="B98" s="37">
        <f t="shared" si="9"/>
        <v>7</v>
      </c>
      <c r="C98" s="49">
        <f>GewinnDaten!E98</f>
        <v>0</v>
      </c>
      <c r="D98" s="49">
        <f>GewinnDaten!H98</f>
        <v>0</v>
      </c>
      <c r="E98" s="40">
        <f t="shared" si="10"/>
        <v>0</v>
      </c>
      <c r="F98" s="58">
        <f t="shared" si="11"/>
        <v>42231</v>
      </c>
      <c r="G98" s="49">
        <f>SUM(C$7:C98)</f>
        <v>-15.3</v>
      </c>
      <c r="H98" s="49">
        <f>SUM(D$7:D98)</f>
        <v>5</v>
      </c>
      <c r="I98" s="40">
        <f t="shared" si="12"/>
        <v>-10.3</v>
      </c>
      <c r="K98" s="36">
        <f t="shared" si="13"/>
        <v>2015</v>
      </c>
    </row>
    <row r="99" spans="1:11" ht="13">
      <c r="A99" s="39">
        <f>GewinnDaten!A99</f>
        <v>42235</v>
      </c>
      <c r="B99" s="37">
        <f t="shared" si="9"/>
        <v>4</v>
      </c>
      <c r="C99" s="49">
        <f>GewinnDaten!E99</f>
        <v>0</v>
      </c>
      <c r="D99" s="49">
        <f>GewinnDaten!H99</f>
        <v>0</v>
      </c>
      <c r="E99" s="40">
        <f t="shared" si="10"/>
        <v>0</v>
      </c>
      <c r="F99" s="58">
        <f t="shared" si="11"/>
        <v>42235</v>
      </c>
      <c r="G99" s="49">
        <f>SUM(C$7:C99)</f>
        <v>-15.3</v>
      </c>
      <c r="H99" s="49">
        <f>SUM(D$7:D99)</f>
        <v>5</v>
      </c>
      <c r="I99" s="40">
        <f t="shared" si="12"/>
        <v>-10.3</v>
      </c>
      <c r="K99" s="36">
        <f t="shared" si="13"/>
        <v>2015</v>
      </c>
    </row>
    <row r="100" spans="1:11" ht="13">
      <c r="A100" s="39">
        <f>GewinnDaten!A100</f>
        <v>42238</v>
      </c>
      <c r="B100" s="37">
        <f t="shared" si="9"/>
        <v>7</v>
      </c>
      <c r="C100" s="49">
        <f>GewinnDaten!E100</f>
        <v>0</v>
      </c>
      <c r="D100" s="49">
        <f>GewinnDaten!H100</f>
        <v>0</v>
      </c>
      <c r="E100" s="40">
        <f t="shared" si="10"/>
        <v>0</v>
      </c>
      <c r="F100" s="58">
        <f t="shared" si="11"/>
        <v>42238</v>
      </c>
      <c r="G100" s="49">
        <f>SUM(C$7:C100)</f>
        <v>-15.3</v>
      </c>
      <c r="H100" s="49">
        <f>SUM(D$7:D100)</f>
        <v>5</v>
      </c>
      <c r="I100" s="40">
        <f t="shared" si="12"/>
        <v>-10.3</v>
      </c>
      <c r="K100" s="36">
        <f t="shared" si="13"/>
        <v>2015</v>
      </c>
    </row>
    <row r="101" spans="1:11" ht="13">
      <c r="A101" s="39">
        <f>GewinnDaten!A101</f>
        <v>42242</v>
      </c>
      <c r="B101" s="37">
        <f t="shared" si="9"/>
        <v>4</v>
      </c>
      <c r="C101" s="49">
        <f>GewinnDaten!E101</f>
        <v>0</v>
      </c>
      <c r="D101" s="49">
        <f>GewinnDaten!H101</f>
        <v>0</v>
      </c>
      <c r="E101" s="40">
        <f t="shared" si="10"/>
        <v>0</v>
      </c>
      <c r="F101" s="58">
        <f t="shared" si="11"/>
        <v>42242</v>
      </c>
      <c r="G101" s="49">
        <f>SUM(C$7:C101)</f>
        <v>-15.3</v>
      </c>
      <c r="H101" s="49">
        <f>SUM(D$7:D101)</f>
        <v>5</v>
      </c>
      <c r="I101" s="40">
        <f t="shared" si="12"/>
        <v>-10.3</v>
      </c>
      <c r="K101" s="36">
        <f t="shared" si="13"/>
        <v>2015</v>
      </c>
    </row>
    <row r="102" spans="1:11" ht="13">
      <c r="A102" s="39">
        <f>GewinnDaten!A102</f>
        <v>42245</v>
      </c>
      <c r="B102" s="37">
        <f t="shared" si="9"/>
        <v>7</v>
      </c>
      <c r="C102" s="49">
        <f>GewinnDaten!E102</f>
        <v>0</v>
      </c>
      <c r="D102" s="49">
        <f>GewinnDaten!H102</f>
        <v>0</v>
      </c>
      <c r="E102" s="40">
        <f t="shared" si="10"/>
        <v>0</v>
      </c>
      <c r="F102" s="58">
        <f t="shared" si="11"/>
        <v>42245</v>
      </c>
      <c r="G102" s="49">
        <f>SUM(C$7:C102)</f>
        <v>-15.3</v>
      </c>
      <c r="H102" s="49">
        <f>SUM(D$7:D102)</f>
        <v>5</v>
      </c>
      <c r="I102" s="40">
        <f t="shared" si="12"/>
        <v>-10.3</v>
      </c>
      <c r="K102" s="36">
        <f t="shared" si="13"/>
        <v>2015</v>
      </c>
    </row>
    <row r="103" spans="1:11" ht="13">
      <c r="A103" s="39">
        <f>GewinnDaten!A103</f>
        <v>42249</v>
      </c>
      <c r="B103" s="37">
        <f t="shared" si="9"/>
        <v>4</v>
      </c>
      <c r="C103" s="49">
        <f>GewinnDaten!E103</f>
        <v>0</v>
      </c>
      <c r="D103" s="49">
        <f>GewinnDaten!H103</f>
        <v>0</v>
      </c>
      <c r="E103" s="40">
        <f t="shared" si="10"/>
        <v>0</v>
      </c>
      <c r="F103" s="58">
        <f t="shared" si="11"/>
        <v>42249</v>
      </c>
      <c r="G103" s="49">
        <f>SUM(C$7:C103)</f>
        <v>-15.3</v>
      </c>
      <c r="H103" s="49">
        <f>SUM(D$7:D103)</f>
        <v>5</v>
      </c>
      <c r="I103" s="40">
        <f t="shared" si="12"/>
        <v>-10.3</v>
      </c>
      <c r="K103" s="36">
        <f t="shared" si="13"/>
        <v>2015</v>
      </c>
    </row>
    <row r="104" spans="1:11" ht="13">
      <c r="A104" s="39">
        <f>GewinnDaten!A104</f>
        <v>42252</v>
      </c>
      <c r="B104" s="37">
        <f t="shared" si="9"/>
        <v>7</v>
      </c>
      <c r="C104" s="49">
        <f>GewinnDaten!E104</f>
        <v>0</v>
      </c>
      <c r="D104" s="49">
        <f>GewinnDaten!H104</f>
        <v>0</v>
      </c>
      <c r="E104" s="40">
        <f t="shared" si="10"/>
        <v>0</v>
      </c>
      <c r="F104" s="58">
        <f t="shared" si="11"/>
        <v>42252</v>
      </c>
      <c r="G104" s="49">
        <f>SUM(C$7:C104)</f>
        <v>-15.3</v>
      </c>
      <c r="H104" s="49">
        <f>SUM(D$7:D104)</f>
        <v>5</v>
      </c>
      <c r="I104" s="40">
        <f t="shared" si="12"/>
        <v>-10.3</v>
      </c>
      <c r="K104" s="36">
        <f t="shared" si="13"/>
        <v>2015</v>
      </c>
    </row>
    <row r="105" spans="1:11" ht="13">
      <c r="A105" s="39">
        <f>GewinnDaten!A105</f>
        <v>42256</v>
      </c>
      <c r="B105" s="37">
        <f t="shared" si="9"/>
        <v>4</v>
      </c>
      <c r="C105" s="49">
        <f>GewinnDaten!E105</f>
        <v>0</v>
      </c>
      <c r="D105" s="49">
        <f>GewinnDaten!H105</f>
        <v>0</v>
      </c>
      <c r="E105" s="40">
        <f t="shared" si="10"/>
        <v>0</v>
      </c>
      <c r="F105" s="58">
        <f t="shared" si="11"/>
        <v>42256</v>
      </c>
      <c r="G105" s="49">
        <f>SUM(C$7:C105)</f>
        <v>-15.3</v>
      </c>
      <c r="H105" s="49">
        <f>SUM(D$7:D105)</f>
        <v>5</v>
      </c>
      <c r="I105" s="40">
        <f t="shared" si="12"/>
        <v>-10.3</v>
      </c>
      <c r="K105" s="36">
        <f t="shared" si="13"/>
        <v>2015</v>
      </c>
    </row>
    <row r="106" spans="1:11" ht="13">
      <c r="A106" s="39">
        <f>GewinnDaten!A106</f>
        <v>42259</v>
      </c>
      <c r="B106" s="37">
        <f t="shared" si="9"/>
        <v>7</v>
      </c>
      <c r="C106" s="49">
        <f>GewinnDaten!E106</f>
        <v>0</v>
      </c>
      <c r="D106" s="49">
        <f>GewinnDaten!H106</f>
        <v>0</v>
      </c>
      <c r="E106" s="40">
        <f t="shared" si="10"/>
        <v>0</v>
      </c>
      <c r="F106" s="58">
        <f t="shared" si="11"/>
        <v>42259</v>
      </c>
      <c r="G106" s="49">
        <f>SUM(C$7:C106)</f>
        <v>-15.3</v>
      </c>
      <c r="H106" s="49">
        <f>SUM(D$7:D106)</f>
        <v>5</v>
      </c>
      <c r="I106" s="40">
        <f t="shared" si="12"/>
        <v>-10.3</v>
      </c>
      <c r="K106" s="36">
        <f t="shared" si="13"/>
        <v>2015</v>
      </c>
    </row>
    <row r="107" spans="1:11" ht="13">
      <c r="A107" s="39">
        <f>GewinnDaten!A107</f>
        <v>42263</v>
      </c>
      <c r="B107" s="37">
        <f t="shared" si="9"/>
        <v>4</v>
      </c>
      <c r="C107" s="49">
        <f>GewinnDaten!E107</f>
        <v>0</v>
      </c>
      <c r="D107" s="49">
        <f>GewinnDaten!H107</f>
        <v>0</v>
      </c>
      <c r="E107" s="40">
        <f t="shared" si="10"/>
        <v>0</v>
      </c>
      <c r="F107" s="58">
        <f t="shared" si="11"/>
        <v>42263</v>
      </c>
      <c r="G107" s="49">
        <f>SUM(C$7:C107)</f>
        <v>-15.3</v>
      </c>
      <c r="H107" s="49">
        <f>SUM(D$7:D107)</f>
        <v>5</v>
      </c>
      <c r="I107" s="40">
        <f t="shared" si="12"/>
        <v>-10.3</v>
      </c>
      <c r="K107" s="36">
        <f t="shared" si="13"/>
        <v>2015</v>
      </c>
    </row>
    <row r="108" spans="1:11" ht="13">
      <c r="A108" s="39">
        <f>GewinnDaten!A108</f>
        <v>42266</v>
      </c>
      <c r="B108" s="37">
        <f t="shared" si="9"/>
        <v>7</v>
      </c>
      <c r="C108" s="49">
        <f>GewinnDaten!E108</f>
        <v>0</v>
      </c>
      <c r="D108" s="49">
        <f>GewinnDaten!H108</f>
        <v>0</v>
      </c>
      <c r="E108" s="40">
        <f t="shared" si="10"/>
        <v>0</v>
      </c>
      <c r="F108" s="58">
        <f t="shared" si="11"/>
        <v>42266</v>
      </c>
      <c r="G108" s="49">
        <f>SUM(C$7:C108)</f>
        <v>-15.3</v>
      </c>
      <c r="H108" s="49">
        <f>SUM(D$7:D108)</f>
        <v>5</v>
      </c>
      <c r="I108" s="40">
        <f t="shared" si="12"/>
        <v>-10.3</v>
      </c>
      <c r="K108" s="36">
        <f t="shared" si="13"/>
        <v>2015</v>
      </c>
    </row>
    <row r="109" spans="1:11" ht="13">
      <c r="A109" s="39">
        <f>GewinnDaten!A109</f>
        <v>42270</v>
      </c>
      <c r="B109" s="37">
        <f t="shared" si="9"/>
        <v>4</v>
      </c>
      <c r="C109" s="49">
        <f>GewinnDaten!E109</f>
        <v>0</v>
      </c>
      <c r="D109" s="49">
        <f>GewinnDaten!H109</f>
        <v>0</v>
      </c>
      <c r="E109" s="40">
        <f t="shared" si="10"/>
        <v>0</v>
      </c>
      <c r="F109" s="58">
        <f t="shared" si="11"/>
        <v>42270</v>
      </c>
      <c r="G109" s="49">
        <f>SUM(C$7:C109)</f>
        <v>-15.3</v>
      </c>
      <c r="H109" s="49">
        <f>SUM(D$7:D109)</f>
        <v>5</v>
      </c>
      <c r="I109" s="40">
        <f t="shared" si="12"/>
        <v>-10.3</v>
      </c>
      <c r="K109" s="36">
        <f t="shared" si="13"/>
        <v>2015</v>
      </c>
    </row>
    <row r="110" spans="1:11" ht="13">
      <c r="A110" s="39">
        <f>GewinnDaten!A110</f>
        <v>42273</v>
      </c>
      <c r="B110" s="37">
        <f t="shared" si="9"/>
        <v>7</v>
      </c>
      <c r="C110" s="49">
        <f>GewinnDaten!E110</f>
        <v>0</v>
      </c>
      <c r="D110" s="49">
        <f>GewinnDaten!H110</f>
        <v>0</v>
      </c>
      <c r="E110" s="40">
        <f t="shared" si="10"/>
        <v>0</v>
      </c>
      <c r="F110" s="58">
        <f t="shared" si="11"/>
        <v>42273</v>
      </c>
      <c r="G110" s="49">
        <f>SUM(C$7:C110)</f>
        <v>-15.3</v>
      </c>
      <c r="H110" s="49">
        <f>SUM(D$7:D110)</f>
        <v>5</v>
      </c>
      <c r="I110" s="40">
        <f t="shared" si="12"/>
        <v>-10.3</v>
      </c>
      <c r="K110" s="36">
        <f t="shared" si="13"/>
        <v>2015</v>
      </c>
    </row>
    <row r="111" spans="1:11" ht="13">
      <c r="A111" s="39">
        <f>GewinnDaten!A111</f>
        <v>42277</v>
      </c>
      <c r="B111" s="37">
        <f t="shared" si="9"/>
        <v>4</v>
      </c>
      <c r="C111" s="49">
        <f>GewinnDaten!E111</f>
        <v>0</v>
      </c>
      <c r="D111" s="49">
        <f>GewinnDaten!H111</f>
        <v>0</v>
      </c>
      <c r="E111" s="40">
        <f t="shared" si="10"/>
        <v>0</v>
      </c>
      <c r="F111" s="58">
        <f t="shared" si="11"/>
        <v>42277</v>
      </c>
      <c r="G111" s="49">
        <f>SUM(C$7:C111)</f>
        <v>-15.3</v>
      </c>
      <c r="H111" s="49">
        <f>SUM(D$7:D111)</f>
        <v>5</v>
      </c>
      <c r="I111" s="40">
        <f t="shared" si="12"/>
        <v>-10.3</v>
      </c>
      <c r="K111" s="36">
        <f t="shared" si="13"/>
        <v>2015</v>
      </c>
    </row>
    <row r="112" spans="1:11" ht="13">
      <c r="A112" s="39">
        <f>GewinnDaten!A112</f>
        <v>42280</v>
      </c>
      <c r="B112" s="37">
        <f t="shared" si="9"/>
        <v>7</v>
      </c>
      <c r="C112" s="49">
        <f>GewinnDaten!E112</f>
        <v>0</v>
      </c>
      <c r="D112" s="49">
        <f>GewinnDaten!H112</f>
        <v>0</v>
      </c>
      <c r="E112" s="40">
        <f t="shared" si="10"/>
        <v>0</v>
      </c>
      <c r="F112" s="58">
        <f t="shared" si="11"/>
        <v>42280</v>
      </c>
      <c r="G112" s="49">
        <f>SUM(C$7:C112)</f>
        <v>-15.3</v>
      </c>
      <c r="H112" s="49">
        <f>SUM(D$7:D112)</f>
        <v>5</v>
      </c>
      <c r="I112" s="40">
        <f t="shared" si="12"/>
        <v>-10.3</v>
      </c>
      <c r="K112" s="36">
        <f t="shared" si="13"/>
        <v>2015</v>
      </c>
    </row>
    <row r="113" spans="1:11" ht="13">
      <c r="A113" s="39">
        <f>GewinnDaten!A113</f>
        <v>42284</v>
      </c>
      <c r="B113" s="37">
        <f t="shared" si="9"/>
        <v>4</v>
      </c>
      <c r="C113" s="49">
        <f>GewinnDaten!E113</f>
        <v>0</v>
      </c>
      <c r="D113" s="49">
        <f>GewinnDaten!H113</f>
        <v>0</v>
      </c>
      <c r="E113" s="40">
        <f t="shared" si="10"/>
        <v>0</v>
      </c>
      <c r="F113" s="58">
        <f t="shared" si="11"/>
        <v>42284</v>
      </c>
      <c r="G113" s="49">
        <f>SUM(C$7:C113)</f>
        <v>-15.3</v>
      </c>
      <c r="H113" s="49">
        <f>SUM(D$7:D113)</f>
        <v>5</v>
      </c>
      <c r="I113" s="40">
        <f t="shared" si="12"/>
        <v>-10.3</v>
      </c>
      <c r="K113" s="36">
        <f t="shared" si="13"/>
        <v>2015</v>
      </c>
    </row>
    <row r="114" spans="1:11" ht="13">
      <c r="A114" s="39">
        <f>GewinnDaten!A114</f>
        <v>42287</v>
      </c>
      <c r="B114" s="37">
        <f t="shared" si="9"/>
        <v>7</v>
      </c>
      <c r="C114" s="49">
        <f>GewinnDaten!E114</f>
        <v>0</v>
      </c>
      <c r="D114" s="49">
        <f>GewinnDaten!H114</f>
        <v>0</v>
      </c>
      <c r="E114" s="40">
        <f t="shared" si="10"/>
        <v>0</v>
      </c>
      <c r="F114" s="58">
        <f t="shared" si="11"/>
        <v>42287</v>
      </c>
      <c r="G114" s="49">
        <f>SUM(C$7:C114)</f>
        <v>-15.3</v>
      </c>
      <c r="H114" s="49">
        <f>SUM(D$7:D114)</f>
        <v>5</v>
      </c>
      <c r="I114" s="40">
        <f t="shared" si="12"/>
        <v>-10.3</v>
      </c>
      <c r="K114" s="36">
        <f t="shared" si="13"/>
        <v>2015</v>
      </c>
    </row>
    <row r="115" spans="1:11" ht="13">
      <c r="A115" s="39">
        <f>GewinnDaten!A115</f>
        <v>42291</v>
      </c>
      <c r="B115" s="37">
        <f t="shared" si="9"/>
        <v>4</v>
      </c>
      <c r="C115" s="49">
        <f>GewinnDaten!E115</f>
        <v>0</v>
      </c>
      <c r="D115" s="49">
        <f>GewinnDaten!H115</f>
        <v>0</v>
      </c>
      <c r="E115" s="40">
        <f t="shared" si="10"/>
        <v>0</v>
      </c>
      <c r="F115" s="58">
        <f t="shared" si="11"/>
        <v>42291</v>
      </c>
      <c r="G115" s="49">
        <f>SUM(C$7:C115)</f>
        <v>-15.3</v>
      </c>
      <c r="H115" s="49">
        <f>SUM(D$7:D115)</f>
        <v>5</v>
      </c>
      <c r="I115" s="40">
        <f t="shared" si="12"/>
        <v>-10.3</v>
      </c>
      <c r="K115" s="36">
        <f t="shared" si="13"/>
        <v>2015</v>
      </c>
    </row>
    <row r="116" spans="1:11" ht="13">
      <c r="A116" s="39">
        <f>GewinnDaten!A116</f>
        <v>42294</v>
      </c>
      <c r="B116" s="37">
        <f t="shared" si="9"/>
        <v>7</v>
      </c>
      <c r="C116" s="49">
        <f>GewinnDaten!E116</f>
        <v>0</v>
      </c>
      <c r="D116" s="49">
        <f>GewinnDaten!H116</f>
        <v>0</v>
      </c>
      <c r="E116" s="40">
        <f t="shared" si="10"/>
        <v>0</v>
      </c>
      <c r="F116" s="58">
        <f t="shared" si="11"/>
        <v>42294</v>
      </c>
      <c r="G116" s="49">
        <f>SUM(C$7:C116)</f>
        <v>-15.3</v>
      </c>
      <c r="H116" s="49">
        <f>SUM(D$7:D116)</f>
        <v>5</v>
      </c>
      <c r="I116" s="40">
        <f t="shared" si="12"/>
        <v>-10.3</v>
      </c>
      <c r="K116" s="36">
        <f t="shared" si="13"/>
        <v>2015</v>
      </c>
    </row>
    <row r="117" spans="1:11" ht="13">
      <c r="A117" s="39">
        <f>GewinnDaten!A117</f>
        <v>42298</v>
      </c>
      <c r="B117" s="37">
        <f t="shared" si="9"/>
        <v>4</v>
      </c>
      <c r="C117" s="49">
        <f>GewinnDaten!E117</f>
        <v>0</v>
      </c>
      <c r="D117" s="49">
        <f>GewinnDaten!H117</f>
        <v>0</v>
      </c>
      <c r="E117" s="40">
        <f t="shared" si="10"/>
        <v>0</v>
      </c>
      <c r="F117" s="58">
        <f t="shared" si="11"/>
        <v>42298</v>
      </c>
      <c r="G117" s="49">
        <f>SUM(C$7:C117)</f>
        <v>-15.3</v>
      </c>
      <c r="H117" s="49">
        <f>SUM(D$7:D117)</f>
        <v>5</v>
      </c>
      <c r="I117" s="40">
        <f t="shared" si="12"/>
        <v>-10.3</v>
      </c>
      <c r="K117" s="36">
        <f t="shared" si="13"/>
        <v>2015</v>
      </c>
    </row>
    <row r="118" spans="1:11" ht="13">
      <c r="A118" s="39">
        <f>GewinnDaten!A118</f>
        <v>42301</v>
      </c>
      <c r="B118" s="37">
        <f t="shared" si="9"/>
        <v>7</v>
      </c>
      <c r="C118" s="49">
        <f>GewinnDaten!E118</f>
        <v>0</v>
      </c>
      <c r="D118" s="49">
        <f>GewinnDaten!H118</f>
        <v>0</v>
      </c>
      <c r="E118" s="40">
        <f t="shared" si="10"/>
        <v>0</v>
      </c>
      <c r="F118" s="58">
        <f t="shared" si="11"/>
        <v>42301</v>
      </c>
      <c r="G118" s="49">
        <f>SUM(C$7:C118)</f>
        <v>-15.3</v>
      </c>
      <c r="H118" s="49">
        <f>SUM(D$7:D118)</f>
        <v>5</v>
      </c>
      <c r="I118" s="40">
        <f t="shared" si="12"/>
        <v>-10.3</v>
      </c>
      <c r="K118" s="36">
        <f t="shared" si="13"/>
        <v>2015</v>
      </c>
    </row>
    <row r="119" spans="1:11" ht="13">
      <c r="A119" s="39">
        <f>GewinnDaten!A119</f>
        <v>42305</v>
      </c>
      <c r="B119" s="37">
        <f t="shared" si="9"/>
        <v>4</v>
      </c>
      <c r="C119" s="49">
        <f>GewinnDaten!E119</f>
        <v>0</v>
      </c>
      <c r="D119" s="49">
        <f>GewinnDaten!H119</f>
        <v>0</v>
      </c>
      <c r="E119" s="40">
        <f t="shared" si="10"/>
        <v>0</v>
      </c>
      <c r="F119" s="58">
        <f t="shared" si="11"/>
        <v>42305</v>
      </c>
      <c r="G119" s="49">
        <f>SUM(C$7:C119)</f>
        <v>-15.3</v>
      </c>
      <c r="H119" s="49">
        <f>SUM(D$7:D119)</f>
        <v>5</v>
      </c>
      <c r="I119" s="40">
        <f t="shared" si="12"/>
        <v>-10.3</v>
      </c>
      <c r="K119" s="36">
        <f t="shared" si="13"/>
        <v>2015</v>
      </c>
    </row>
    <row r="120" spans="1:11" ht="13">
      <c r="A120" s="39">
        <f>GewinnDaten!A120</f>
        <v>42308</v>
      </c>
      <c r="B120" s="37">
        <f t="shared" si="9"/>
        <v>7</v>
      </c>
      <c r="C120" s="49">
        <f>GewinnDaten!E120</f>
        <v>0</v>
      </c>
      <c r="D120" s="49">
        <f>GewinnDaten!H120</f>
        <v>0</v>
      </c>
      <c r="E120" s="40">
        <f t="shared" si="10"/>
        <v>0</v>
      </c>
      <c r="F120" s="58">
        <f t="shared" si="11"/>
        <v>42308</v>
      </c>
      <c r="G120" s="49">
        <f>SUM(C$7:C120)</f>
        <v>-15.3</v>
      </c>
      <c r="H120" s="49">
        <f>SUM(D$7:D120)</f>
        <v>5</v>
      </c>
      <c r="I120" s="40">
        <f t="shared" si="12"/>
        <v>-10.3</v>
      </c>
      <c r="K120" s="36">
        <f t="shared" si="13"/>
        <v>2015</v>
      </c>
    </row>
    <row r="121" spans="1:11" ht="13">
      <c r="A121" s="39">
        <f>GewinnDaten!A121</f>
        <v>42312</v>
      </c>
      <c r="B121" s="37">
        <f t="shared" si="9"/>
        <v>4</v>
      </c>
      <c r="C121" s="49">
        <f>GewinnDaten!E121</f>
        <v>0</v>
      </c>
      <c r="D121" s="49">
        <f>GewinnDaten!H121</f>
        <v>0</v>
      </c>
      <c r="E121" s="40">
        <f t="shared" si="10"/>
        <v>0</v>
      </c>
      <c r="F121" s="58">
        <f t="shared" si="11"/>
        <v>42312</v>
      </c>
      <c r="G121" s="49">
        <f>SUM(C$7:C121)</f>
        <v>-15.3</v>
      </c>
      <c r="H121" s="49">
        <f>SUM(D$7:D121)</f>
        <v>5</v>
      </c>
      <c r="I121" s="40">
        <f t="shared" si="12"/>
        <v>-10.3</v>
      </c>
      <c r="K121" s="36">
        <f t="shared" si="13"/>
        <v>2015</v>
      </c>
    </row>
    <row r="122" spans="1:11" ht="13">
      <c r="A122" s="39">
        <f>GewinnDaten!A122</f>
        <v>42315</v>
      </c>
      <c r="B122" s="37">
        <f t="shared" si="9"/>
        <v>7</v>
      </c>
      <c r="C122" s="49">
        <f>GewinnDaten!E122</f>
        <v>0</v>
      </c>
      <c r="D122" s="49">
        <f>GewinnDaten!H122</f>
        <v>0</v>
      </c>
      <c r="E122" s="40">
        <f t="shared" si="10"/>
        <v>0</v>
      </c>
      <c r="F122" s="58">
        <f t="shared" si="11"/>
        <v>42315</v>
      </c>
      <c r="G122" s="49">
        <f>SUM(C$7:C122)</f>
        <v>-15.3</v>
      </c>
      <c r="H122" s="49">
        <f>SUM(D$7:D122)</f>
        <v>5</v>
      </c>
      <c r="I122" s="40">
        <f t="shared" si="12"/>
        <v>-10.3</v>
      </c>
      <c r="K122" s="36">
        <f t="shared" si="13"/>
        <v>2015</v>
      </c>
    </row>
    <row r="123" spans="1:11" ht="13">
      <c r="A123" s="39">
        <f>GewinnDaten!A123</f>
        <v>42319</v>
      </c>
      <c r="B123" s="37">
        <f t="shared" si="9"/>
        <v>4</v>
      </c>
      <c r="C123" s="49">
        <f>GewinnDaten!E123</f>
        <v>0</v>
      </c>
      <c r="D123" s="49">
        <f>GewinnDaten!H123</f>
        <v>0</v>
      </c>
      <c r="E123" s="40">
        <f t="shared" si="10"/>
        <v>0</v>
      </c>
      <c r="F123" s="58">
        <f t="shared" si="11"/>
        <v>42319</v>
      </c>
      <c r="G123" s="49">
        <f>SUM(C$7:C123)</f>
        <v>-15.3</v>
      </c>
      <c r="H123" s="49">
        <f>SUM(D$7:D123)</f>
        <v>5</v>
      </c>
      <c r="I123" s="40">
        <f t="shared" si="12"/>
        <v>-10.3</v>
      </c>
      <c r="K123" s="36">
        <f t="shared" si="13"/>
        <v>2015</v>
      </c>
    </row>
    <row r="124" spans="1:11" ht="13">
      <c r="A124" s="39">
        <f>GewinnDaten!A124</f>
        <v>42322</v>
      </c>
      <c r="B124" s="37">
        <f t="shared" si="9"/>
        <v>7</v>
      </c>
      <c r="C124" s="49">
        <f>GewinnDaten!E124</f>
        <v>0</v>
      </c>
      <c r="D124" s="49">
        <f>GewinnDaten!H124</f>
        <v>0</v>
      </c>
      <c r="E124" s="40">
        <f t="shared" si="10"/>
        <v>0</v>
      </c>
      <c r="F124" s="58">
        <f t="shared" si="11"/>
        <v>42322</v>
      </c>
      <c r="G124" s="49">
        <f>SUM(C$7:C124)</f>
        <v>-15.3</v>
      </c>
      <c r="H124" s="49">
        <f>SUM(D$7:D124)</f>
        <v>5</v>
      </c>
      <c r="I124" s="40">
        <f t="shared" si="12"/>
        <v>-10.3</v>
      </c>
      <c r="K124" s="36">
        <f t="shared" si="13"/>
        <v>2015</v>
      </c>
    </row>
    <row r="125" spans="1:11" ht="13">
      <c r="A125" s="39">
        <f>GewinnDaten!A125</f>
        <v>42326</v>
      </c>
      <c r="B125" s="37">
        <f t="shared" si="9"/>
        <v>4</v>
      </c>
      <c r="C125" s="49">
        <f>GewinnDaten!E125</f>
        <v>0</v>
      </c>
      <c r="D125" s="49">
        <f>GewinnDaten!H125</f>
        <v>0</v>
      </c>
      <c r="E125" s="40">
        <f t="shared" si="10"/>
        <v>0</v>
      </c>
      <c r="F125" s="58">
        <f t="shared" si="11"/>
        <v>42326</v>
      </c>
      <c r="G125" s="49">
        <f>SUM(C$7:C125)</f>
        <v>-15.3</v>
      </c>
      <c r="H125" s="49">
        <f>SUM(D$7:D125)</f>
        <v>5</v>
      </c>
      <c r="I125" s="40">
        <f t="shared" si="12"/>
        <v>-10.3</v>
      </c>
      <c r="K125" s="36">
        <f t="shared" si="13"/>
        <v>2015</v>
      </c>
    </row>
    <row r="126" spans="1:11" ht="13">
      <c r="A126" s="39">
        <f>GewinnDaten!A126</f>
        <v>42329</v>
      </c>
      <c r="B126" s="37">
        <f t="shared" si="9"/>
        <v>7</v>
      </c>
      <c r="C126" s="49">
        <f>GewinnDaten!E126</f>
        <v>0</v>
      </c>
      <c r="D126" s="49">
        <f>GewinnDaten!H126</f>
        <v>0</v>
      </c>
      <c r="E126" s="40">
        <f t="shared" si="10"/>
        <v>0</v>
      </c>
      <c r="F126" s="58">
        <f t="shared" si="11"/>
        <v>42329</v>
      </c>
      <c r="G126" s="49">
        <f>SUM(C$7:C126)</f>
        <v>-15.3</v>
      </c>
      <c r="H126" s="49">
        <f>SUM(D$7:D126)</f>
        <v>5</v>
      </c>
      <c r="I126" s="40">
        <f t="shared" si="12"/>
        <v>-10.3</v>
      </c>
      <c r="K126" s="36">
        <f t="shared" si="13"/>
        <v>2015</v>
      </c>
    </row>
    <row r="127" spans="1:11" ht="13">
      <c r="A127" s="39">
        <f>GewinnDaten!A127</f>
        <v>42333</v>
      </c>
      <c r="B127" s="37">
        <f t="shared" si="9"/>
        <v>4</v>
      </c>
      <c r="C127" s="49">
        <f>GewinnDaten!E127</f>
        <v>0</v>
      </c>
      <c r="D127" s="49">
        <f>GewinnDaten!H127</f>
        <v>0</v>
      </c>
      <c r="E127" s="40">
        <f t="shared" si="10"/>
        <v>0</v>
      </c>
      <c r="F127" s="58">
        <f t="shared" si="11"/>
        <v>42333</v>
      </c>
      <c r="G127" s="49">
        <f>SUM(C$7:C127)</f>
        <v>-15.3</v>
      </c>
      <c r="H127" s="49">
        <f>SUM(D$7:D127)</f>
        <v>5</v>
      </c>
      <c r="I127" s="40">
        <f t="shared" si="12"/>
        <v>-10.3</v>
      </c>
      <c r="K127" s="36">
        <f t="shared" si="13"/>
        <v>2015</v>
      </c>
    </row>
    <row r="128" spans="1:11" ht="13">
      <c r="A128" s="39">
        <f>GewinnDaten!A128</f>
        <v>42336</v>
      </c>
      <c r="B128" s="37">
        <f t="shared" si="9"/>
        <v>7</v>
      </c>
      <c r="C128" s="49">
        <f>GewinnDaten!E128</f>
        <v>0</v>
      </c>
      <c r="D128" s="49">
        <f>GewinnDaten!H128</f>
        <v>0</v>
      </c>
      <c r="E128" s="40">
        <f t="shared" si="10"/>
        <v>0</v>
      </c>
      <c r="F128" s="58">
        <f t="shared" si="11"/>
        <v>42336</v>
      </c>
      <c r="G128" s="49">
        <f>SUM(C$7:C128)</f>
        <v>-15.3</v>
      </c>
      <c r="H128" s="49">
        <f>SUM(D$7:D128)</f>
        <v>5</v>
      </c>
      <c r="I128" s="40">
        <f t="shared" si="12"/>
        <v>-10.3</v>
      </c>
      <c r="K128" s="36">
        <f t="shared" si="13"/>
        <v>2015</v>
      </c>
    </row>
    <row r="129" spans="1:11" ht="13">
      <c r="A129" s="39">
        <f>GewinnDaten!A129</f>
        <v>42340</v>
      </c>
      <c r="B129" s="37">
        <f t="shared" si="9"/>
        <v>4</v>
      </c>
      <c r="C129" s="49">
        <f>GewinnDaten!E129</f>
        <v>0</v>
      </c>
      <c r="D129" s="49">
        <f>GewinnDaten!H129</f>
        <v>0</v>
      </c>
      <c r="E129" s="40">
        <f t="shared" si="10"/>
        <v>0</v>
      </c>
      <c r="F129" s="58">
        <f t="shared" si="11"/>
        <v>42340</v>
      </c>
      <c r="G129" s="49">
        <f>SUM(C$7:C129)</f>
        <v>-15.3</v>
      </c>
      <c r="H129" s="49">
        <f>SUM(D$7:D129)</f>
        <v>5</v>
      </c>
      <c r="I129" s="40">
        <f t="shared" si="12"/>
        <v>-10.3</v>
      </c>
      <c r="K129" s="36">
        <f t="shared" si="13"/>
        <v>2015</v>
      </c>
    </row>
    <row r="130" spans="1:11" ht="13">
      <c r="A130" s="39">
        <f>GewinnDaten!A130</f>
        <v>42343</v>
      </c>
      <c r="B130" s="37">
        <f t="shared" si="9"/>
        <v>7</v>
      </c>
      <c r="C130" s="49">
        <f>GewinnDaten!E130</f>
        <v>0</v>
      </c>
      <c r="D130" s="49">
        <f>GewinnDaten!H130</f>
        <v>0</v>
      </c>
      <c r="E130" s="40">
        <f t="shared" si="10"/>
        <v>0</v>
      </c>
      <c r="F130" s="58">
        <f t="shared" si="11"/>
        <v>42343</v>
      </c>
      <c r="G130" s="49">
        <f>SUM(C$7:C130)</f>
        <v>-15.3</v>
      </c>
      <c r="H130" s="49">
        <f>SUM(D$7:D130)</f>
        <v>5</v>
      </c>
      <c r="I130" s="40">
        <f t="shared" si="12"/>
        <v>-10.3</v>
      </c>
      <c r="K130" s="36">
        <f t="shared" si="13"/>
        <v>2015</v>
      </c>
    </row>
    <row r="131" spans="1:11" ht="13">
      <c r="A131" s="39">
        <f>GewinnDaten!A131</f>
        <v>42347</v>
      </c>
      <c r="B131" s="37">
        <f t="shared" si="9"/>
        <v>4</v>
      </c>
      <c r="C131" s="49">
        <f>GewinnDaten!E131</f>
        <v>0</v>
      </c>
      <c r="D131" s="49">
        <f>GewinnDaten!H131</f>
        <v>0</v>
      </c>
      <c r="E131" s="40">
        <f t="shared" si="10"/>
        <v>0</v>
      </c>
      <c r="F131" s="58">
        <f t="shared" si="11"/>
        <v>42347</v>
      </c>
      <c r="G131" s="49">
        <f>SUM(C$7:C131)</f>
        <v>-15.3</v>
      </c>
      <c r="H131" s="49">
        <f>SUM(D$7:D131)</f>
        <v>5</v>
      </c>
      <c r="I131" s="40">
        <f t="shared" si="12"/>
        <v>-10.3</v>
      </c>
      <c r="K131" s="36">
        <f t="shared" si="13"/>
        <v>2015</v>
      </c>
    </row>
    <row r="132" spans="1:11" ht="13">
      <c r="A132" s="39">
        <f>GewinnDaten!A132</f>
        <v>42350</v>
      </c>
      <c r="B132" s="37">
        <f t="shared" si="9"/>
        <v>7</v>
      </c>
      <c r="C132" s="49">
        <f>GewinnDaten!E132</f>
        <v>0</v>
      </c>
      <c r="D132" s="49">
        <f>GewinnDaten!H132</f>
        <v>0</v>
      </c>
      <c r="E132" s="40">
        <f t="shared" si="10"/>
        <v>0</v>
      </c>
      <c r="F132" s="58">
        <f t="shared" si="11"/>
        <v>42350</v>
      </c>
      <c r="G132" s="49">
        <f>SUM(C$7:C132)</f>
        <v>-15.3</v>
      </c>
      <c r="H132" s="49">
        <f>SUM(D$7:D132)</f>
        <v>5</v>
      </c>
      <c r="I132" s="40">
        <f t="shared" si="12"/>
        <v>-10.3</v>
      </c>
      <c r="K132" s="36">
        <f t="shared" si="13"/>
        <v>2015</v>
      </c>
    </row>
    <row r="133" spans="1:11" ht="13">
      <c r="A133" s="39">
        <f>GewinnDaten!A133</f>
        <v>42354</v>
      </c>
      <c r="B133" s="37">
        <f t="shared" si="9"/>
        <v>4</v>
      </c>
      <c r="C133" s="49">
        <f>GewinnDaten!E133</f>
        <v>0</v>
      </c>
      <c r="D133" s="49">
        <f>GewinnDaten!H133</f>
        <v>0</v>
      </c>
      <c r="E133" s="40">
        <f t="shared" si="10"/>
        <v>0</v>
      </c>
      <c r="F133" s="58">
        <f t="shared" si="11"/>
        <v>42354</v>
      </c>
      <c r="G133" s="49">
        <f>SUM(C$7:C133)</f>
        <v>-15.3</v>
      </c>
      <c r="H133" s="49">
        <f>SUM(D$7:D133)</f>
        <v>5</v>
      </c>
      <c r="I133" s="40">
        <f t="shared" si="12"/>
        <v>-10.3</v>
      </c>
      <c r="K133" s="36">
        <f t="shared" si="13"/>
        <v>2015</v>
      </c>
    </row>
    <row r="134" spans="1:11" ht="13">
      <c r="A134" s="39">
        <f>GewinnDaten!A134</f>
        <v>42357</v>
      </c>
      <c r="B134" s="37">
        <f t="shared" si="9"/>
        <v>7</v>
      </c>
      <c r="C134" s="49">
        <f>GewinnDaten!E134</f>
        <v>0</v>
      </c>
      <c r="D134" s="49">
        <f>GewinnDaten!H134</f>
        <v>0</v>
      </c>
      <c r="E134" s="40">
        <f t="shared" si="10"/>
        <v>0</v>
      </c>
      <c r="F134" s="58">
        <f t="shared" si="11"/>
        <v>42357</v>
      </c>
      <c r="G134" s="49">
        <f>SUM(C$7:C134)</f>
        <v>-15.3</v>
      </c>
      <c r="H134" s="49">
        <f>SUM(D$7:D134)</f>
        <v>5</v>
      </c>
      <c r="I134" s="40">
        <f t="shared" si="12"/>
        <v>-10.3</v>
      </c>
      <c r="K134" s="36">
        <f t="shared" si="13"/>
        <v>2015</v>
      </c>
    </row>
    <row r="135" spans="1:11" ht="13">
      <c r="A135" s="39">
        <f>GewinnDaten!A135</f>
        <v>42361</v>
      </c>
      <c r="B135" s="37">
        <f t="shared" si="9"/>
        <v>4</v>
      </c>
      <c r="C135" s="49">
        <f>GewinnDaten!E135</f>
        <v>0</v>
      </c>
      <c r="D135" s="49">
        <f>GewinnDaten!H135</f>
        <v>0</v>
      </c>
      <c r="E135" s="40">
        <f t="shared" si="10"/>
        <v>0</v>
      </c>
      <c r="F135" s="58">
        <f t="shared" si="11"/>
        <v>42361</v>
      </c>
      <c r="G135" s="49">
        <f>SUM(C$7:C135)</f>
        <v>-15.3</v>
      </c>
      <c r="H135" s="49">
        <f>SUM(D$7:D135)</f>
        <v>5</v>
      </c>
      <c r="I135" s="40">
        <f t="shared" si="12"/>
        <v>-10.3</v>
      </c>
      <c r="K135" s="36">
        <f t="shared" si="13"/>
        <v>2015</v>
      </c>
    </row>
    <row r="136" spans="1:11" ht="13">
      <c r="A136" s="39">
        <f>GewinnDaten!A136</f>
        <v>42364</v>
      </c>
      <c r="B136" s="37">
        <f t="shared" ref="B136:B199" si="14">WEEKDAY(A136)</f>
        <v>7</v>
      </c>
      <c r="C136" s="49">
        <f>GewinnDaten!E136</f>
        <v>0</v>
      </c>
      <c r="D136" s="49">
        <f>GewinnDaten!H136</f>
        <v>0</v>
      </c>
      <c r="E136" s="40">
        <f t="shared" ref="E136:E199" si="15">SUM(C136:D136)</f>
        <v>0</v>
      </c>
      <c r="F136" s="58">
        <f t="shared" ref="F136:F199" si="16">A136</f>
        <v>42364</v>
      </c>
      <c r="G136" s="49">
        <f>SUM(C$7:C136)</f>
        <v>-15.3</v>
      </c>
      <c r="H136" s="49">
        <f>SUM(D$7:D136)</f>
        <v>5</v>
      </c>
      <c r="I136" s="40">
        <f t="shared" ref="I136:I199" si="17">SUM(G136:H136)</f>
        <v>-10.3</v>
      </c>
      <c r="K136" s="36">
        <f t="shared" ref="K136:K199" si="18">YEAR(A136)</f>
        <v>2015</v>
      </c>
    </row>
    <row r="137" spans="1:11" ht="13">
      <c r="A137" s="39">
        <f>GewinnDaten!A137</f>
        <v>42368</v>
      </c>
      <c r="B137" s="37">
        <f t="shared" si="14"/>
        <v>4</v>
      </c>
      <c r="C137" s="49">
        <f>GewinnDaten!E137</f>
        <v>0</v>
      </c>
      <c r="D137" s="49">
        <f>GewinnDaten!H137</f>
        <v>0</v>
      </c>
      <c r="E137" s="40">
        <f t="shared" si="15"/>
        <v>0</v>
      </c>
      <c r="F137" s="58">
        <f t="shared" si="16"/>
        <v>42368</v>
      </c>
      <c r="G137" s="49">
        <f>SUM(C$7:C137)</f>
        <v>-15.3</v>
      </c>
      <c r="H137" s="49">
        <f>SUM(D$7:D137)</f>
        <v>5</v>
      </c>
      <c r="I137" s="40">
        <f t="shared" si="17"/>
        <v>-10.3</v>
      </c>
      <c r="K137" s="36">
        <f t="shared" si="18"/>
        <v>2015</v>
      </c>
    </row>
    <row r="138" spans="1:11" ht="13">
      <c r="A138" s="39">
        <f>GewinnDaten!A138</f>
        <v>42371</v>
      </c>
      <c r="B138" s="37">
        <f t="shared" si="14"/>
        <v>7</v>
      </c>
      <c r="C138" s="49">
        <f>GewinnDaten!E138</f>
        <v>0</v>
      </c>
      <c r="D138" s="49">
        <f>GewinnDaten!H138</f>
        <v>0</v>
      </c>
      <c r="E138" s="40">
        <f t="shared" si="15"/>
        <v>0</v>
      </c>
      <c r="F138" s="58">
        <f t="shared" si="16"/>
        <v>42371</v>
      </c>
      <c r="G138" s="49">
        <f>SUM(C$7:C138)</f>
        <v>-15.3</v>
      </c>
      <c r="H138" s="49">
        <f>SUM(D$7:D138)</f>
        <v>5</v>
      </c>
      <c r="I138" s="40">
        <f t="shared" si="17"/>
        <v>-10.3</v>
      </c>
      <c r="K138" s="36">
        <f t="shared" si="18"/>
        <v>2016</v>
      </c>
    </row>
    <row r="139" spans="1:11" ht="13">
      <c r="A139" s="39">
        <f>GewinnDaten!A139</f>
        <v>42375</v>
      </c>
      <c r="B139" s="37">
        <f t="shared" si="14"/>
        <v>4</v>
      </c>
      <c r="C139" s="49">
        <f>GewinnDaten!E139</f>
        <v>0</v>
      </c>
      <c r="D139" s="49">
        <f>GewinnDaten!H139</f>
        <v>0</v>
      </c>
      <c r="E139" s="40">
        <f t="shared" si="15"/>
        <v>0</v>
      </c>
      <c r="F139" s="58">
        <f t="shared" si="16"/>
        <v>42375</v>
      </c>
      <c r="G139" s="49">
        <f>SUM(C$7:C139)</f>
        <v>-15.3</v>
      </c>
      <c r="H139" s="49">
        <f>SUM(D$7:D139)</f>
        <v>5</v>
      </c>
      <c r="I139" s="40">
        <f t="shared" si="17"/>
        <v>-10.3</v>
      </c>
      <c r="K139" s="36">
        <f t="shared" si="18"/>
        <v>2016</v>
      </c>
    </row>
    <row r="140" spans="1:11" ht="13">
      <c r="A140" s="39">
        <f>GewinnDaten!A140</f>
        <v>42378</v>
      </c>
      <c r="B140" s="37">
        <f t="shared" si="14"/>
        <v>7</v>
      </c>
      <c r="C140" s="49">
        <f>GewinnDaten!E140</f>
        <v>0</v>
      </c>
      <c r="D140" s="49">
        <f>GewinnDaten!H140</f>
        <v>0</v>
      </c>
      <c r="E140" s="40">
        <f t="shared" si="15"/>
        <v>0</v>
      </c>
      <c r="F140" s="58">
        <f t="shared" si="16"/>
        <v>42378</v>
      </c>
      <c r="G140" s="49">
        <f>SUM(C$7:C140)</f>
        <v>-15.3</v>
      </c>
      <c r="H140" s="49">
        <f>SUM(D$7:D140)</f>
        <v>5</v>
      </c>
      <c r="I140" s="40">
        <f t="shared" si="17"/>
        <v>-10.3</v>
      </c>
      <c r="K140" s="36">
        <f t="shared" si="18"/>
        <v>2016</v>
      </c>
    </row>
    <row r="141" spans="1:11" ht="13">
      <c r="A141" s="39">
        <f>GewinnDaten!A141</f>
        <v>42382</v>
      </c>
      <c r="B141" s="37">
        <f t="shared" si="14"/>
        <v>4</v>
      </c>
      <c r="C141" s="49">
        <f>GewinnDaten!E141</f>
        <v>0</v>
      </c>
      <c r="D141" s="49">
        <f>GewinnDaten!H141</f>
        <v>0</v>
      </c>
      <c r="E141" s="40">
        <f t="shared" si="15"/>
        <v>0</v>
      </c>
      <c r="F141" s="58">
        <f t="shared" si="16"/>
        <v>42382</v>
      </c>
      <c r="G141" s="49">
        <f>SUM(C$7:C141)</f>
        <v>-15.3</v>
      </c>
      <c r="H141" s="49">
        <f>SUM(D$7:D141)</f>
        <v>5</v>
      </c>
      <c r="I141" s="40">
        <f t="shared" si="17"/>
        <v>-10.3</v>
      </c>
      <c r="K141" s="36">
        <f t="shared" si="18"/>
        <v>2016</v>
      </c>
    </row>
    <row r="142" spans="1:11" ht="13">
      <c r="A142" s="39">
        <f>GewinnDaten!A142</f>
        <v>42385</v>
      </c>
      <c r="B142" s="37">
        <f t="shared" si="14"/>
        <v>7</v>
      </c>
      <c r="C142" s="49">
        <f>GewinnDaten!E142</f>
        <v>0</v>
      </c>
      <c r="D142" s="49">
        <f>GewinnDaten!H142</f>
        <v>0</v>
      </c>
      <c r="E142" s="40">
        <f t="shared" si="15"/>
        <v>0</v>
      </c>
      <c r="F142" s="58">
        <f t="shared" si="16"/>
        <v>42385</v>
      </c>
      <c r="G142" s="49">
        <f>SUM(C$7:C142)</f>
        <v>-15.3</v>
      </c>
      <c r="H142" s="49">
        <f>SUM(D$7:D142)</f>
        <v>5</v>
      </c>
      <c r="I142" s="40">
        <f t="shared" si="17"/>
        <v>-10.3</v>
      </c>
      <c r="K142" s="36">
        <f t="shared" si="18"/>
        <v>2016</v>
      </c>
    </row>
    <row r="143" spans="1:11" ht="13">
      <c r="A143" s="39">
        <f>GewinnDaten!A143</f>
        <v>42389</v>
      </c>
      <c r="B143" s="37">
        <f t="shared" si="14"/>
        <v>4</v>
      </c>
      <c r="C143" s="49">
        <f>GewinnDaten!E143</f>
        <v>0</v>
      </c>
      <c r="D143" s="49">
        <f>GewinnDaten!H143</f>
        <v>0</v>
      </c>
      <c r="E143" s="40">
        <f t="shared" si="15"/>
        <v>0</v>
      </c>
      <c r="F143" s="58">
        <f t="shared" si="16"/>
        <v>42389</v>
      </c>
      <c r="G143" s="49">
        <f>SUM(C$7:C143)</f>
        <v>-15.3</v>
      </c>
      <c r="H143" s="49">
        <f>SUM(D$7:D143)</f>
        <v>5</v>
      </c>
      <c r="I143" s="40">
        <f t="shared" si="17"/>
        <v>-10.3</v>
      </c>
      <c r="K143" s="36">
        <f t="shared" si="18"/>
        <v>2016</v>
      </c>
    </row>
    <row r="144" spans="1:11" ht="13">
      <c r="A144" s="39">
        <f>GewinnDaten!A144</f>
        <v>42392</v>
      </c>
      <c r="B144" s="37">
        <f t="shared" si="14"/>
        <v>7</v>
      </c>
      <c r="C144" s="49">
        <f>GewinnDaten!E144</f>
        <v>0</v>
      </c>
      <c r="D144" s="49">
        <f>GewinnDaten!H144</f>
        <v>0</v>
      </c>
      <c r="E144" s="40">
        <f t="shared" si="15"/>
        <v>0</v>
      </c>
      <c r="F144" s="58">
        <f t="shared" si="16"/>
        <v>42392</v>
      </c>
      <c r="G144" s="49">
        <f>SUM(C$7:C144)</f>
        <v>-15.3</v>
      </c>
      <c r="H144" s="49">
        <f>SUM(D$7:D144)</f>
        <v>5</v>
      </c>
      <c r="I144" s="40">
        <f t="shared" si="17"/>
        <v>-10.3</v>
      </c>
      <c r="K144" s="36">
        <f t="shared" si="18"/>
        <v>2016</v>
      </c>
    </row>
    <row r="145" spans="1:11" ht="13">
      <c r="A145" s="39">
        <f>GewinnDaten!A145</f>
        <v>42396</v>
      </c>
      <c r="B145" s="37">
        <f t="shared" si="14"/>
        <v>4</v>
      </c>
      <c r="C145" s="49">
        <f>GewinnDaten!E145</f>
        <v>0</v>
      </c>
      <c r="D145" s="49">
        <f>GewinnDaten!H145</f>
        <v>0</v>
      </c>
      <c r="E145" s="40">
        <f t="shared" si="15"/>
        <v>0</v>
      </c>
      <c r="F145" s="58">
        <f t="shared" si="16"/>
        <v>42396</v>
      </c>
      <c r="G145" s="49">
        <f>SUM(C$7:C145)</f>
        <v>-15.3</v>
      </c>
      <c r="H145" s="49">
        <f>SUM(D$7:D145)</f>
        <v>5</v>
      </c>
      <c r="I145" s="40">
        <f t="shared" si="17"/>
        <v>-10.3</v>
      </c>
      <c r="K145" s="36">
        <f t="shared" si="18"/>
        <v>2016</v>
      </c>
    </row>
    <row r="146" spans="1:11" ht="13">
      <c r="A146" s="39">
        <f>GewinnDaten!A146</f>
        <v>42399</v>
      </c>
      <c r="B146" s="37">
        <f t="shared" si="14"/>
        <v>7</v>
      </c>
      <c r="C146" s="49">
        <f>GewinnDaten!E146</f>
        <v>0</v>
      </c>
      <c r="D146" s="49">
        <f>GewinnDaten!H146</f>
        <v>0</v>
      </c>
      <c r="E146" s="40">
        <f t="shared" si="15"/>
        <v>0</v>
      </c>
      <c r="F146" s="58">
        <f t="shared" si="16"/>
        <v>42399</v>
      </c>
      <c r="G146" s="49">
        <f>SUM(C$7:C146)</f>
        <v>-15.3</v>
      </c>
      <c r="H146" s="49">
        <f>SUM(D$7:D146)</f>
        <v>5</v>
      </c>
      <c r="I146" s="40">
        <f t="shared" si="17"/>
        <v>-10.3</v>
      </c>
      <c r="K146" s="36">
        <f t="shared" si="18"/>
        <v>2016</v>
      </c>
    </row>
    <row r="147" spans="1:11" ht="13">
      <c r="A147" s="39">
        <f>GewinnDaten!A147</f>
        <v>42403</v>
      </c>
      <c r="B147" s="37">
        <f t="shared" si="14"/>
        <v>4</v>
      </c>
      <c r="C147" s="49">
        <f>GewinnDaten!E147</f>
        <v>0</v>
      </c>
      <c r="D147" s="49">
        <f>GewinnDaten!H147</f>
        <v>0</v>
      </c>
      <c r="E147" s="40">
        <f t="shared" si="15"/>
        <v>0</v>
      </c>
      <c r="F147" s="58">
        <f t="shared" si="16"/>
        <v>42403</v>
      </c>
      <c r="G147" s="49">
        <f>SUM(C$7:C147)</f>
        <v>-15.3</v>
      </c>
      <c r="H147" s="49">
        <f>SUM(D$7:D147)</f>
        <v>5</v>
      </c>
      <c r="I147" s="40">
        <f t="shared" si="17"/>
        <v>-10.3</v>
      </c>
      <c r="K147" s="36">
        <f t="shared" si="18"/>
        <v>2016</v>
      </c>
    </row>
    <row r="148" spans="1:11" ht="13">
      <c r="A148" s="39">
        <f>GewinnDaten!A148</f>
        <v>42406</v>
      </c>
      <c r="B148" s="37">
        <f t="shared" si="14"/>
        <v>7</v>
      </c>
      <c r="C148" s="49">
        <f>GewinnDaten!E148</f>
        <v>0</v>
      </c>
      <c r="D148" s="49">
        <f>GewinnDaten!H148</f>
        <v>0</v>
      </c>
      <c r="E148" s="40">
        <f t="shared" si="15"/>
        <v>0</v>
      </c>
      <c r="F148" s="58">
        <f t="shared" si="16"/>
        <v>42406</v>
      </c>
      <c r="G148" s="49">
        <f>SUM(C$7:C148)</f>
        <v>-15.3</v>
      </c>
      <c r="H148" s="49">
        <f>SUM(D$7:D148)</f>
        <v>5</v>
      </c>
      <c r="I148" s="40">
        <f t="shared" si="17"/>
        <v>-10.3</v>
      </c>
      <c r="K148" s="36">
        <f t="shared" si="18"/>
        <v>2016</v>
      </c>
    </row>
    <row r="149" spans="1:11" ht="13">
      <c r="A149" s="39">
        <f>GewinnDaten!A149</f>
        <v>42410</v>
      </c>
      <c r="B149" s="37">
        <f t="shared" si="14"/>
        <v>4</v>
      </c>
      <c r="C149" s="49">
        <f>GewinnDaten!E149</f>
        <v>0</v>
      </c>
      <c r="D149" s="49">
        <f>GewinnDaten!H149</f>
        <v>0</v>
      </c>
      <c r="E149" s="40">
        <f t="shared" si="15"/>
        <v>0</v>
      </c>
      <c r="F149" s="58">
        <f t="shared" si="16"/>
        <v>42410</v>
      </c>
      <c r="G149" s="49">
        <f>SUM(C$7:C149)</f>
        <v>-15.3</v>
      </c>
      <c r="H149" s="49">
        <f>SUM(D$7:D149)</f>
        <v>5</v>
      </c>
      <c r="I149" s="40">
        <f t="shared" si="17"/>
        <v>-10.3</v>
      </c>
      <c r="K149" s="36">
        <f t="shared" si="18"/>
        <v>2016</v>
      </c>
    </row>
    <row r="150" spans="1:11" ht="13">
      <c r="A150" s="39">
        <f>GewinnDaten!A150</f>
        <v>42413</v>
      </c>
      <c r="B150" s="37">
        <f t="shared" si="14"/>
        <v>7</v>
      </c>
      <c r="C150" s="49">
        <f>GewinnDaten!E150</f>
        <v>0</v>
      </c>
      <c r="D150" s="49">
        <f>GewinnDaten!H150</f>
        <v>0</v>
      </c>
      <c r="E150" s="40">
        <f t="shared" si="15"/>
        <v>0</v>
      </c>
      <c r="F150" s="58">
        <f t="shared" si="16"/>
        <v>42413</v>
      </c>
      <c r="G150" s="49">
        <f>SUM(C$7:C150)</f>
        <v>-15.3</v>
      </c>
      <c r="H150" s="49">
        <f>SUM(D$7:D150)</f>
        <v>5</v>
      </c>
      <c r="I150" s="40">
        <f t="shared" si="17"/>
        <v>-10.3</v>
      </c>
      <c r="K150" s="36">
        <f t="shared" si="18"/>
        <v>2016</v>
      </c>
    </row>
    <row r="151" spans="1:11" ht="13">
      <c r="A151" s="39">
        <f>GewinnDaten!A151</f>
        <v>42417</v>
      </c>
      <c r="B151" s="37">
        <f t="shared" si="14"/>
        <v>4</v>
      </c>
      <c r="C151" s="49">
        <f>GewinnDaten!E151</f>
        <v>0</v>
      </c>
      <c r="D151" s="49">
        <f>GewinnDaten!H151</f>
        <v>0</v>
      </c>
      <c r="E151" s="40">
        <f t="shared" si="15"/>
        <v>0</v>
      </c>
      <c r="F151" s="58">
        <f t="shared" si="16"/>
        <v>42417</v>
      </c>
      <c r="G151" s="49">
        <f>SUM(C$7:C151)</f>
        <v>-15.3</v>
      </c>
      <c r="H151" s="49">
        <f>SUM(D$7:D151)</f>
        <v>5</v>
      </c>
      <c r="I151" s="40">
        <f t="shared" si="17"/>
        <v>-10.3</v>
      </c>
      <c r="K151" s="36">
        <f t="shared" si="18"/>
        <v>2016</v>
      </c>
    </row>
    <row r="152" spans="1:11" ht="13">
      <c r="A152" s="39">
        <f>GewinnDaten!A152</f>
        <v>42420</v>
      </c>
      <c r="B152" s="37">
        <f t="shared" si="14"/>
        <v>7</v>
      </c>
      <c r="C152" s="49">
        <f>GewinnDaten!E152</f>
        <v>0</v>
      </c>
      <c r="D152" s="49">
        <f>GewinnDaten!H152</f>
        <v>0</v>
      </c>
      <c r="E152" s="40">
        <f t="shared" si="15"/>
        <v>0</v>
      </c>
      <c r="F152" s="58">
        <f t="shared" si="16"/>
        <v>42420</v>
      </c>
      <c r="G152" s="49">
        <f>SUM(C$7:C152)</f>
        <v>-15.3</v>
      </c>
      <c r="H152" s="49">
        <f>SUM(D$7:D152)</f>
        <v>5</v>
      </c>
      <c r="I152" s="40">
        <f t="shared" si="17"/>
        <v>-10.3</v>
      </c>
      <c r="K152" s="36">
        <f t="shared" si="18"/>
        <v>2016</v>
      </c>
    </row>
    <row r="153" spans="1:11" ht="13">
      <c r="A153" s="39">
        <f>GewinnDaten!A153</f>
        <v>42424</v>
      </c>
      <c r="B153" s="37">
        <f t="shared" si="14"/>
        <v>4</v>
      </c>
      <c r="C153" s="49">
        <f>GewinnDaten!E153</f>
        <v>0</v>
      </c>
      <c r="D153" s="49">
        <f>GewinnDaten!H153</f>
        <v>0</v>
      </c>
      <c r="E153" s="40">
        <f t="shared" si="15"/>
        <v>0</v>
      </c>
      <c r="F153" s="58">
        <f t="shared" si="16"/>
        <v>42424</v>
      </c>
      <c r="G153" s="49">
        <f>SUM(C$7:C153)</f>
        <v>-15.3</v>
      </c>
      <c r="H153" s="49">
        <f>SUM(D$7:D153)</f>
        <v>5</v>
      </c>
      <c r="I153" s="40">
        <f t="shared" si="17"/>
        <v>-10.3</v>
      </c>
      <c r="K153" s="36">
        <f t="shared" si="18"/>
        <v>2016</v>
      </c>
    </row>
    <row r="154" spans="1:11" ht="13">
      <c r="A154" s="39">
        <f>GewinnDaten!A154</f>
        <v>42427</v>
      </c>
      <c r="B154" s="37">
        <f t="shared" si="14"/>
        <v>7</v>
      </c>
      <c r="C154" s="49">
        <f>GewinnDaten!E154</f>
        <v>0</v>
      </c>
      <c r="D154" s="49">
        <f>GewinnDaten!H154</f>
        <v>0</v>
      </c>
      <c r="E154" s="40">
        <f t="shared" si="15"/>
        <v>0</v>
      </c>
      <c r="F154" s="58">
        <f t="shared" si="16"/>
        <v>42427</v>
      </c>
      <c r="G154" s="49">
        <f>SUM(C$7:C154)</f>
        <v>-15.3</v>
      </c>
      <c r="H154" s="49">
        <f>SUM(D$7:D154)</f>
        <v>5</v>
      </c>
      <c r="I154" s="40">
        <f t="shared" si="17"/>
        <v>-10.3</v>
      </c>
      <c r="K154" s="36">
        <f t="shared" si="18"/>
        <v>2016</v>
      </c>
    </row>
    <row r="155" spans="1:11" ht="13">
      <c r="A155" s="39">
        <f>GewinnDaten!A155</f>
        <v>42431</v>
      </c>
      <c r="B155" s="37">
        <f t="shared" si="14"/>
        <v>4</v>
      </c>
      <c r="C155" s="49">
        <f>GewinnDaten!E155</f>
        <v>0</v>
      </c>
      <c r="D155" s="49">
        <f>GewinnDaten!H155</f>
        <v>0</v>
      </c>
      <c r="E155" s="40">
        <f t="shared" si="15"/>
        <v>0</v>
      </c>
      <c r="F155" s="58">
        <f t="shared" si="16"/>
        <v>42431</v>
      </c>
      <c r="G155" s="49">
        <f>SUM(C$7:C155)</f>
        <v>-15.3</v>
      </c>
      <c r="H155" s="49">
        <f>SUM(D$7:D155)</f>
        <v>5</v>
      </c>
      <c r="I155" s="40">
        <f t="shared" si="17"/>
        <v>-10.3</v>
      </c>
      <c r="K155" s="36">
        <f t="shared" si="18"/>
        <v>2016</v>
      </c>
    </row>
    <row r="156" spans="1:11" ht="13">
      <c r="A156" s="39">
        <f>GewinnDaten!A156</f>
        <v>42434</v>
      </c>
      <c r="B156" s="37">
        <f t="shared" si="14"/>
        <v>7</v>
      </c>
      <c r="C156" s="49">
        <f>GewinnDaten!E156</f>
        <v>0</v>
      </c>
      <c r="D156" s="49">
        <f>GewinnDaten!H156</f>
        <v>0</v>
      </c>
      <c r="E156" s="40">
        <f t="shared" si="15"/>
        <v>0</v>
      </c>
      <c r="F156" s="58">
        <f t="shared" si="16"/>
        <v>42434</v>
      </c>
      <c r="G156" s="49">
        <f>SUM(C$7:C156)</f>
        <v>-15.3</v>
      </c>
      <c r="H156" s="49">
        <f>SUM(D$7:D156)</f>
        <v>5</v>
      </c>
      <c r="I156" s="40">
        <f t="shared" si="17"/>
        <v>-10.3</v>
      </c>
      <c r="K156" s="36">
        <f t="shared" si="18"/>
        <v>2016</v>
      </c>
    </row>
    <row r="157" spans="1:11" ht="13">
      <c r="A157" s="39">
        <f>GewinnDaten!A157</f>
        <v>42438</v>
      </c>
      <c r="B157" s="37">
        <f t="shared" si="14"/>
        <v>4</v>
      </c>
      <c r="C157" s="49">
        <f>GewinnDaten!E157</f>
        <v>0</v>
      </c>
      <c r="D157" s="49">
        <f>GewinnDaten!H157</f>
        <v>0</v>
      </c>
      <c r="E157" s="40">
        <f t="shared" si="15"/>
        <v>0</v>
      </c>
      <c r="F157" s="58">
        <f t="shared" si="16"/>
        <v>42438</v>
      </c>
      <c r="G157" s="49">
        <f>SUM(C$7:C157)</f>
        <v>-15.3</v>
      </c>
      <c r="H157" s="49">
        <f>SUM(D$7:D157)</f>
        <v>5</v>
      </c>
      <c r="I157" s="40">
        <f t="shared" si="17"/>
        <v>-10.3</v>
      </c>
      <c r="K157" s="36">
        <f t="shared" si="18"/>
        <v>2016</v>
      </c>
    </row>
    <row r="158" spans="1:11" ht="13">
      <c r="A158" s="39">
        <f>GewinnDaten!A158</f>
        <v>42441</v>
      </c>
      <c r="B158" s="37">
        <f t="shared" si="14"/>
        <v>7</v>
      </c>
      <c r="C158" s="49">
        <f>GewinnDaten!E158</f>
        <v>0</v>
      </c>
      <c r="D158" s="49">
        <f>GewinnDaten!H158</f>
        <v>0</v>
      </c>
      <c r="E158" s="40">
        <f t="shared" si="15"/>
        <v>0</v>
      </c>
      <c r="F158" s="58">
        <f t="shared" si="16"/>
        <v>42441</v>
      </c>
      <c r="G158" s="49">
        <f>SUM(C$7:C158)</f>
        <v>-15.3</v>
      </c>
      <c r="H158" s="49">
        <f>SUM(D$7:D158)</f>
        <v>5</v>
      </c>
      <c r="I158" s="40">
        <f t="shared" si="17"/>
        <v>-10.3</v>
      </c>
      <c r="K158" s="36">
        <f t="shared" si="18"/>
        <v>2016</v>
      </c>
    </row>
    <row r="159" spans="1:11" ht="13">
      <c r="A159" s="39">
        <f>GewinnDaten!A159</f>
        <v>42445</v>
      </c>
      <c r="B159" s="37">
        <f t="shared" si="14"/>
        <v>4</v>
      </c>
      <c r="C159" s="49">
        <f>GewinnDaten!E159</f>
        <v>0</v>
      </c>
      <c r="D159" s="49">
        <f>GewinnDaten!H159</f>
        <v>0</v>
      </c>
      <c r="E159" s="40">
        <f t="shared" si="15"/>
        <v>0</v>
      </c>
      <c r="F159" s="58">
        <f t="shared" si="16"/>
        <v>42445</v>
      </c>
      <c r="G159" s="49">
        <f>SUM(C$7:C159)</f>
        <v>-15.3</v>
      </c>
      <c r="H159" s="49">
        <f>SUM(D$7:D159)</f>
        <v>5</v>
      </c>
      <c r="I159" s="40">
        <f t="shared" si="17"/>
        <v>-10.3</v>
      </c>
      <c r="K159" s="36">
        <f t="shared" si="18"/>
        <v>2016</v>
      </c>
    </row>
    <row r="160" spans="1:11" ht="13">
      <c r="A160" s="39">
        <f>GewinnDaten!A160</f>
        <v>42448</v>
      </c>
      <c r="B160" s="37">
        <f t="shared" si="14"/>
        <v>7</v>
      </c>
      <c r="C160" s="49">
        <f>GewinnDaten!E160</f>
        <v>0</v>
      </c>
      <c r="D160" s="49">
        <f>GewinnDaten!H160</f>
        <v>0</v>
      </c>
      <c r="E160" s="40">
        <f t="shared" si="15"/>
        <v>0</v>
      </c>
      <c r="F160" s="58">
        <f t="shared" si="16"/>
        <v>42448</v>
      </c>
      <c r="G160" s="49">
        <f>SUM(C$7:C160)</f>
        <v>-15.3</v>
      </c>
      <c r="H160" s="49">
        <f>SUM(D$7:D160)</f>
        <v>5</v>
      </c>
      <c r="I160" s="40">
        <f t="shared" si="17"/>
        <v>-10.3</v>
      </c>
      <c r="K160" s="36">
        <f t="shared" si="18"/>
        <v>2016</v>
      </c>
    </row>
    <row r="161" spans="1:11" ht="13">
      <c r="A161" s="39">
        <f>GewinnDaten!A161</f>
        <v>42452</v>
      </c>
      <c r="B161" s="37">
        <f t="shared" si="14"/>
        <v>4</v>
      </c>
      <c r="C161" s="49">
        <f>GewinnDaten!E161</f>
        <v>0</v>
      </c>
      <c r="D161" s="49">
        <f>GewinnDaten!H161</f>
        <v>0</v>
      </c>
      <c r="E161" s="40">
        <f t="shared" si="15"/>
        <v>0</v>
      </c>
      <c r="F161" s="58">
        <f t="shared" si="16"/>
        <v>42452</v>
      </c>
      <c r="G161" s="49">
        <f>SUM(C$7:C161)</f>
        <v>-15.3</v>
      </c>
      <c r="H161" s="49">
        <f>SUM(D$7:D161)</f>
        <v>5</v>
      </c>
      <c r="I161" s="40">
        <f t="shared" si="17"/>
        <v>-10.3</v>
      </c>
      <c r="K161" s="36">
        <f t="shared" si="18"/>
        <v>2016</v>
      </c>
    </row>
    <row r="162" spans="1:11" ht="13">
      <c r="A162" s="39">
        <f>GewinnDaten!A162</f>
        <v>42455</v>
      </c>
      <c r="B162" s="37">
        <f t="shared" si="14"/>
        <v>7</v>
      </c>
      <c r="C162" s="49">
        <f>GewinnDaten!E162</f>
        <v>0</v>
      </c>
      <c r="D162" s="49">
        <f>GewinnDaten!H162</f>
        <v>0</v>
      </c>
      <c r="E162" s="40">
        <f t="shared" si="15"/>
        <v>0</v>
      </c>
      <c r="F162" s="58">
        <f t="shared" si="16"/>
        <v>42455</v>
      </c>
      <c r="G162" s="49">
        <f>SUM(C$7:C162)</f>
        <v>-15.3</v>
      </c>
      <c r="H162" s="49">
        <f>SUM(D$7:D162)</f>
        <v>5</v>
      </c>
      <c r="I162" s="40">
        <f t="shared" si="17"/>
        <v>-10.3</v>
      </c>
      <c r="K162" s="36">
        <f t="shared" si="18"/>
        <v>2016</v>
      </c>
    </row>
    <row r="163" spans="1:11" ht="13">
      <c r="A163" s="39">
        <f>GewinnDaten!A163</f>
        <v>42459</v>
      </c>
      <c r="B163" s="37">
        <f t="shared" si="14"/>
        <v>4</v>
      </c>
      <c r="C163" s="49">
        <f>GewinnDaten!E163</f>
        <v>0</v>
      </c>
      <c r="D163" s="49">
        <f>GewinnDaten!H163</f>
        <v>0</v>
      </c>
      <c r="E163" s="40">
        <f t="shared" si="15"/>
        <v>0</v>
      </c>
      <c r="F163" s="58">
        <f t="shared" si="16"/>
        <v>42459</v>
      </c>
      <c r="G163" s="49">
        <f>SUM(C$7:C163)</f>
        <v>-15.3</v>
      </c>
      <c r="H163" s="49">
        <f>SUM(D$7:D163)</f>
        <v>5</v>
      </c>
      <c r="I163" s="40">
        <f t="shared" si="17"/>
        <v>-10.3</v>
      </c>
      <c r="K163" s="36">
        <f t="shared" si="18"/>
        <v>2016</v>
      </c>
    </row>
    <row r="164" spans="1:11" ht="13">
      <c r="A164" s="39">
        <f>GewinnDaten!A164</f>
        <v>42462</v>
      </c>
      <c r="B164" s="37">
        <f t="shared" si="14"/>
        <v>7</v>
      </c>
      <c r="C164" s="49">
        <f>GewinnDaten!E164</f>
        <v>0</v>
      </c>
      <c r="D164" s="49">
        <f>GewinnDaten!H164</f>
        <v>0</v>
      </c>
      <c r="E164" s="40">
        <f t="shared" si="15"/>
        <v>0</v>
      </c>
      <c r="F164" s="58">
        <f t="shared" si="16"/>
        <v>42462</v>
      </c>
      <c r="G164" s="49">
        <f>SUM(C$7:C164)</f>
        <v>-15.3</v>
      </c>
      <c r="H164" s="49">
        <f>SUM(D$7:D164)</f>
        <v>5</v>
      </c>
      <c r="I164" s="40">
        <f t="shared" si="17"/>
        <v>-10.3</v>
      </c>
      <c r="K164" s="36">
        <f t="shared" si="18"/>
        <v>2016</v>
      </c>
    </row>
    <row r="165" spans="1:11" ht="13">
      <c r="A165" s="39">
        <f>GewinnDaten!A165</f>
        <v>42466</v>
      </c>
      <c r="B165" s="37">
        <f t="shared" si="14"/>
        <v>4</v>
      </c>
      <c r="C165" s="49">
        <f>GewinnDaten!E165</f>
        <v>0</v>
      </c>
      <c r="D165" s="49">
        <f>GewinnDaten!H165</f>
        <v>0</v>
      </c>
      <c r="E165" s="40">
        <f t="shared" si="15"/>
        <v>0</v>
      </c>
      <c r="F165" s="58">
        <f t="shared" si="16"/>
        <v>42466</v>
      </c>
      <c r="G165" s="49">
        <f>SUM(C$7:C165)</f>
        <v>-15.3</v>
      </c>
      <c r="H165" s="49">
        <f>SUM(D$7:D165)</f>
        <v>5</v>
      </c>
      <c r="I165" s="40">
        <f t="shared" si="17"/>
        <v>-10.3</v>
      </c>
      <c r="K165" s="36">
        <f t="shared" si="18"/>
        <v>2016</v>
      </c>
    </row>
    <row r="166" spans="1:11" ht="13">
      <c r="A166" s="39">
        <f>GewinnDaten!A166</f>
        <v>42469</v>
      </c>
      <c r="B166" s="37">
        <f t="shared" si="14"/>
        <v>7</v>
      </c>
      <c r="C166" s="49">
        <f>GewinnDaten!E166</f>
        <v>0</v>
      </c>
      <c r="D166" s="49">
        <f>GewinnDaten!H166</f>
        <v>0</v>
      </c>
      <c r="E166" s="40">
        <f t="shared" si="15"/>
        <v>0</v>
      </c>
      <c r="F166" s="58">
        <f t="shared" si="16"/>
        <v>42469</v>
      </c>
      <c r="G166" s="49">
        <f>SUM(C$7:C166)</f>
        <v>-15.3</v>
      </c>
      <c r="H166" s="49">
        <f>SUM(D$7:D166)</f>
        <v>5</v>
      </c>
      <c r="I166" s="40">
        <f t="shared" si="17"/>
        <v>-10.3</v>
      </c>
      <c r="K166" s="36">
        <f t="shared" si="18"/>
        <v>2016</v>
      </c>
    </row>
    <row r="167" spans="1:11" ht="13">
      <c r="A167" s="39">
        <f>GewinnDaten!A167</f>
        <v>42473</v>
      </c>
      <c r="B167" s="37">
        <f t="shared" si="14"/>
        <v>4</v>
      </c>
      <c r="C167" s="49">
        <f>GewinnDaten!E167</f>
        <v>0</v>
      </c>
      <c r="D167" s="49">
        <f>GewinnDaten!H167</f>
        <v>0</v>
      </c>
      <c r="E167" s="40">
        <f t="shared" si="15"/>
        <v>0</v>
      </c>
      <c r="F167" s="58">
        <f t="shared" si="16"/>
        <v>42473</v>
      </c>
      <c r="G167" s="49">
        <f>SUM(C$7:C167)</f>
        <v>-15.3</v>
      </c>
      <c r="H167" s="49">
        <f>SUM(D$7:D167)</f>
        <v>5</v>
      </c>
      <c r="I167" s="40">
        <f t="shared" si="17"/>
        <v>-10.3</v>
      </c>
      <c r="K167" s="36">
        <f t="shared" si="18"/>
        <v>2016</v>
      </c>
    </row>
    <row r="168" spans="1:11" ht="13">
      <c r="A168" s="39">
        <f>GewinnDaten!A168</f>
        <v>42476</v>
      </c>
      <c r="B168" s="37">
        <f t="shared" si="14"/>
        <v>7</v>
      </c>
      <c r="C168" s="49">
        <f>GewinnDaten!E168</f>
        <v>0</v>
      </c>
      <c r="D168" s="49">
        <f>GewinnDaten!H168</f>
        <v>0</v>
      </c>
      <c r="E168" s="40">
        <f t="shared" si="15"/>
        <v>0</v>
      </c>
      <c r="F168" s="58">
        <f t="shared" si="16"/>
        <v>42476</v>
      </c>
      <c r="G168" s="49">
        <f>SUM(C$7:C168)</f>
        <v>-15.3</v>
      </c>
      <c r="H168" s="49">
        <f>SUM(D$7:D168)</f>
        <v>5</v>
      </c>
      <c r="I168" s="40">
        <f t="shared" si="17"/>
        <v>-10.3</v>
      </c>
      <c r="K168" s="36">
        <f t="shared" si="18"/>
        <v>2016</v>
      </c>
    </row>
    <row r="169" spans="1:11" ht="13">
      <c r="A169" s="39">
        <f>GewinnDaten!A169</f>
        <v>42480</v>
      </c>
      <c r="B169" s="37">
        <f t="shared" si="14"/>
        <v>4</v>
      </c>
      <c r="C169" s="49">
        <f>GewinnDaten!E169</f>
        <v>0</v>
      </c>
      <c r="D169" s="49">
        <f>GewinnDaten!H169</f>
        <v>0</v>
      </c>
      <c r="E169" s="40">
        <f t="shared" si="15"/>
        <v>0</v>
      </c>
      <c r="F169" s="58">
        <f t="shared" si="16"/>
        <v>42480</v>
      </c>
      <c r="G169" s="49">
        <f>SUM(C$7:C169)</f>
        <v>-15.3</v>
      </c>
      <c r="H169" s="49">
        <f>SUM(D$7:D169)</f>
        <v>5</v>
      </c>
      <c r="I169" s="40">
        <f t="shared" si="17"/>
        <v>-10.3</v>
      </c>
      <c r="K169" s="36">
        <f t="shared" si="18"/>
        <v>2016</v>
      </c>
    </row>
    <row r="170" spans="1:11" ht="13">
      <c r="A170" s="39">
        <f>GewinnDaten!A170</f>
        <v>42483</v>
      </c>
      <c r="B170" s="37">
        <f t="shared" si="14"/>
        <v>7</v>
      </c>
      <c r="C170" s="49">
        <f>GewinnDaten!E170</f>
        <v>0</v>
      </c>
      <c r="D170" s="49">
        <f>GewinnDaten!H170</f>
        <v>0</v>
      </c>
      <c r="E170" s="40">
        <f t="shared" si="15"/>
        <v>0</v>
      </c>
      <c r="F170" s="58">
        <f t="shared" si="16"/>
        <v>42483</v>
      </c>
      <c r="G170" s="49">
        <f>SUM(C$7:C170)</f>
        <v>-15.3</v>
      </c>
      <c r="H170" s="49">
        <f>SUM(D$7:D170)</f>
        <v>5</v>
      </c>
      <c r="I170" s="40">
        <f t="shared" si="17"/>
        <v>-10.3</v>
      </c>
      <c r="K170" s="36">
        <f t="shared" si="18"/>
        <v>2016</v>
      </c>
    </row>
    <row r="171" spans="1:11" ht="13">
      <c r="A171" s="39">
        <f>GewinnDaten!A171</f>
        <v>42487</v>
      </c>
      <c r="B171" s="37">
        <f t="shared" si="14"/>
        <v>4</v>
      </c>
      <c r="C171" s="49">
        <f>GewinnDaten!E171</f>
        <v>0</v>
      </c>
      <c r="D171" s="49">
        <f>GewinnDaten!H171</f>
        <v>0</v>
      </c>
      <c r="E171" s="40">
        <f t="shared" si="15"/>
        <v>0</v>
      </c>
      <c r="F171" s="58">
        <f t="shared" si="16"/>
        <v>42487</v>
      </c>
      <c r="G171" s="49">
        <f>SUM(C$7:C171)</f>
        <v>-15.3</v>
      </c>
      <c r="H171" s="49">
        <f>SUM(D$7:D171)</f>
        <v>5</v>
      </c>
      <c r="I171" s="40">
        <f t="shared" si="17"/>
        <v>-10.3</v>
      </c>
      <c r="K171" s="36">
        <f t="shared" si="18"/>
        <v>2016</v>
      </c>
    </row>
    <row r="172" spans="1:11" ht="13">
      <c r="A172" s="39">
        <f>GewinnDaten!A172</f>
        <v>42490</v>
      </c>
      <c r="B172" s="37">
        <f t="shared" si="14"/>
        <v>7</v>
      </c>
      <c r="C172" s="49">
        <f>GewinnDaten!E172</f>
        <v>0</v>
      </c>
      <c r="D172" s="49">
        <f>GewinnDaten!H172</f>
        <v>0</v>
      </c>
      <c r="E172" s="40">
        <f t="shared" si="15"/>
        <v>0</v>
      </c>
      <c r="F172" s="58">
        <f t="shared" si="16"/>
        <v>42490</v>
      </c>
      <c r="G172" s="49">
        <f>SUM(C$7:C172)</f>
        <v>-15.3</v>
      </c>
      <c r="H172" s="49">
        <f>SUM(D$7:D172)</f>
        <v>5</v>
      </c>
      <c r="I172" s="40">
        <f t="shared" si="17"/>
        <v>-10.3</v>
      </c>
      <c r="K172" s="36">
        <f t="shared" si="18"/>
        <v>2016</v>
      </c>
    </row>
    <row r="173" spans="1:11" ht="13">
      <c r="A173" s="39">
        <f>GewinnDaten!A173</f>
        <v>42494</v>
      </c>
      <c r="B173" s="37">
        <f t="shared" si="14"/>
        <v>4</v>
      </c>
      <c r="C173" s="49">
        <f>GewinnDaten!E173</f>
        <v>0</v>
      </c>
      <c r="D173" s="49">
        <f>GewinnDaten!H173</f>
        <v>0</v>
      </c>
      <c r="E173" s="40">
        <f t="shared" si="15"/>
        <v>0</v>
      </c>
      <c r="F173" s="58">
        <f t="shared" si="16"/>
        <v>42494</v>
      </c>
      <c r="G173" s="49">
        <f>SUM(C$7:C173)</f>
        <v>-15.3</v>
      </c>
      <c r="H173" s="49">
        <f>SUM(D$7:D173)</f>
        <v>5</v>
      </c>
      <c r="I173" s="40">
        <f t="shared" si="17"/>
        <v>-10.3</v>
      </c>
      <c r="K173" s="36">
        <f t="shared" si="18"/>
        <v>2016</v>
      </c>
    </row>
    <row r="174" spans="1:11" ht="13">
      <c r="A174" s="39">
        <f>GewinnDaten!A174</f>
        <v>42497</v>
      </c>
      <c r="B174" s="37">
        <f t="shared" si="14"/>
        <v>7</v>
      </c>
      <c r="C174" s="49">
        <f>GewinnDaten!E174</f>
        <v>0</v>
      </c>
      <c r="D174" s="49">
        <f>GewinnDaten!H174</f>
        <v>0</v>
      </c>
      <c r="E174" s="40">
        <f t="shared" si="15"/>
        <v>0</v>
      </c>
      <c r="F174" s="58">
        <f t="shared" si="16"/>
        <v>42497</v>
      </c>
      <c r="G174" s="49">
        <f>SUM(C$7:C174)</f>
        <v>-15.3</v>
      </c>
      <c r="H174" s="49">
        <f>SUM(D$7:D174)</f>
        <v>5</v>
      </c>
      <c r="I174" s="40">
        <f t="shared" si="17"/>
        <v>-10.3</v>
      </c>
      <c r="K174" s="36">
        <f t="shared" si="18"/>
        <v>2016</v>
      </c>
    </row>
    <row r="175" spans="1:11" ht="13">
      <c r="A175" s="39">
        <f>GewinnDaten!A175</f>
        <v>42501</v>
      </c>
      <c r="B175" s="37">
        <f t="shared" si="14"/>
        <v>4</v>
      </c>
      <c r="C175" s="49">
        <f>GewinnDaten!E175</f>
        <v>0</v>
      </c>
      <c r="D175" s="49">
        <f>GewinnDaten!H175</f>
        <v>0</v>
      </c>
      <c r="E175" s="40">
        <f t="shared" si="15"/>
        <v>0</v>
      </c>
      <c r="F175" s="58">
        <f t="shared" si="16"/>
        <v>42501</v>
      </c>
      <c r="G175" s="49">
        <f>SUM(C$7:C175)</f>
        <v>-15.3</v>
      </c>
      <c r="H175" s="49">
        <f>SUM(D$7:D175)</f>
        <v>5</v>
      </c>
      <c r="I175" s="40">
        <f t="shared" si="17"/>
        <v>-10.3</v>
      </c>
      <c r="K175" s="36">
        <f t="shared" si="18"/>
        <v>2016</v>
      </c>
    </row>
    <row r="176" spans="1:11" ht="13">
      <c r="A176" s="39">
        <f>GewinnDaten!A176</f>
        <v>42504</v>
      </c>
      <c r="B176" s="37">
        <f t="shared" si="14"/>
        <v>7</v>
      </c>
      <c r="C176" s="49">
        <f>GewinnDaten!E176</f>
        <v>0</v>
      </c>
      <c r="D176" s="49">
        <f>GewinnDaten!H176</f>
        <v>0</v>
      </c>
      <c r="E176" s="40">
        <f t="shared" si="15"/>
        <v>0</v>
      </c>
      <c r="F176" s="58">
        <f t="shared" si="16"/>
        <v>42504</v>
      </c>
      <c r="G176" s="49">
        <f>SUM(C$7:C176)</f>
        <v>-15.3</v>
      </c>
      <c r="H176" s="49">
        <f>SUM(D$7:D176)</f>
        <v>5</v>
      </c>
      <c r="I176" s="40">
        <f t="shared" si="17"/>
        <v>-10.3</v>
      </c>
      <c r="K176" s="36">
        <f t="shared" si="18"/>
        <v>2016</v>
      </c>
    </row>
    <row r="177" spans="1:11" ht="13">
      <c r="A177" s="39">
        <f>GewinnDaten!A177</f>
        <v>42508</v>
      </c>
      <c r="B177" s="37">
        <f t="shared" si="14"/>
        <v>4</v>
      </c>
      <c r="C177" s="49">
        <f>GewinnDaten!E177</f>
        <v>0</v>
      </c>
      <c r="D177" s="49">
        <f>GewinnDaten!H177</f>
        <v>0</v>
      </c>
      <c r="E177" s="40">
        <f t="shared" si="15"/>
        <v>0</v>
      </c>
      <c r="F177" s="58">
        <f t="shared" si="16"/>
        <v>42508</v>
      </c>
      <c r="G177" s="49">
        <f>SUM(C$7:C177)</f>
        <v>-15.3</v>
      </c>
      <c r="H177" s="49">
        <f>SUM(D$7:D177)</f>
        <v>5</v>
      </c>
      <c r="I177" s="40">
        <f t="shared" si="17"/>
        <v>-10.3</v>
      </c>
      <c r="K177" s="36">
        <f t="shared" si="18"/>
        <v>2016</v>
      </c>
    </row>
    <row r="178" spans="1:11" ht="13">
      <c r="A178" s="39">
        <f>GewinnDaten!A178</f>
        <v>42511</v>
      </c>
      <c r="B178" s="37">
        <f t="shared" si="14"/>
        <v>7</v>
      </c>
      <c r="C178" s="49">
        <f>GewinnDaten!E178</f>
        <v>0</v>
      </c>
      <c r="D178" s="49">
        <f>GewinnDaten!H178</f>
        <v>0</v>
      </c>
      <c r="E178" s="40">
        <f t="shared" si="15"/>
        <v>0</v>
      </c>
      <c r="F178" s="58">
        <f t="shared" si="16"/>
        <v>42511</v>
      </c>
      <c r="G178" s="49">
        <f>SUM(C$7:C178)</f>
        <v>-15.3</v>
      </c>
      <c r="H178" s="49">
        <f>SUM(D$7:D178)</f>
        <v>5</v>
      </c>
      <c r="I178" s="40">
        <f t="shared" si="17"/>
        <v>-10.3</v>
      </c>
      <c r="K178" s="36">
        <f t="shared" si="18"/>
        <v>2016</v>
      </c>
    </row>
    <row r="179" spans="1:11" ht="13">
      <c r="A179" s="39">
        <f>GewinnDaten!A179</f>
        <v>42515</v>
      </c>
      <c r="B179" s="37">
        <f t="shared" si="14"/>
        <v>4</v>
      </c>
      <c r="C179" s="49">
        <f>GewinnDaten!E179</f>
        <v>0</v>
      </c>
      <c r="D179" s="49">
        <f>GewinnDaten!H179</f>
        <v>0</v>
      </c>
      <c r="E179" s="40">
        <f t="shared" si="15"/>
        <v>0</v>
      </c>
      <c r="F179" s="58">
        <f t="shared" si="16"/>
        <v>42515</v>
      </c>
      <c r="G179" s="49">
        <f>SUM(C$7:C179)</f>
        <v>-15.3</v>
      </c>
      <c r="H179" s="49">
        <f>SUM(D$7:D179)</f>
        <v>5</v>
      </c>
      <c r="I179" s="40">
        <f t="shared" si="17"/>
        <v>-10.3</v>
      </c>
      <c r="K179" s="36">
        <f t="shared" si="18"/>
        <v>2016</v>
      </c>
    </row>
    <row r="180" spans="1:11" ht="13">
      <c r="A180" s="39">
        <f>GewinnDaten!A180</f>
        <v>42518</v>
      </c>
      <c r="B180" s="37">
        <f t="shared" si="14"/>
        <v>7</v>
      </c>
      <c r="C180" s="49">
        <f>GewinnDaten!E180</f>
        <v>0</v>
      </c>
      <c r="D180" s="49">
        <f>GewinnDaten!H180</f>
        <v>0</v>
      </c>
      <c r="E180" s="40">
        <f t="shared" si="15"/>
        <v>0</v>
      </c>
      <c r="F180" s="58">
        <f t="shared" si="16"/>
        <v>42518</v>
      </c>
      <c r="G180" s="49">
        <f>SUM(C$7:C180)</f>
        <v>-15.3</v>
      </c>
      <c r="H180" s="49">
        <f>SUM(D$7:D180)</f>
        <v>5</v>
      </c>
      <c r="I180" s="40">
        <f t="shared" si="17"/>
        <v>-10.3</v>
      </c>
      <c r="K180" s="36">
        <f t="shared" si="18"/>
        <v>2016</v>
      </c>
    </row>
    <row r="181" spans="1:11" ht="13">
      <c r="A181" s="39">
        <f>GewinnDaten!A181</f>
        <v>42522</v>
      </c>
      <c r="B181" s="37">
        <f t="shared" si="14"/>
        <v>4</v>
      </c>
      <c r="C181" s="49">
        <f>GewinnDaten!E181</f>
        <v>0</v>
      </c>
      <c r="D181" s="49">
        <f>GewinnDaten!H181</f>
        <v>0</v>
      </c>
      <c r="E181" s="40">
        <f t="shared" si="15"/>
        <v>0</v>
      </c>
      <c r="F181" s="58">
        <f t="shared" si="16"/>
        <v>42522</v>
      </c>
      <c r="G181" s="49">
        <f>SUM(C$7:C181)</f>
        <v>-15.3</v>
      </c>
      <c r="H181" s="49">
        <f>SUM(D$7:D181)</f>
        <v>5</v>
      </c>
      <c r="I181" s="40">
        <f t="shared" si="17"/>
        <v>-10.3</v>
      </c>
      <c r="K181" s="36">
        <f t="shared" si="18"/>
        <v>2016</v>
      </c>
    </row>
    <row r="182" spans="1:11" ht="13">
      <c r="A182" s="39">
        <f>GewinnDaten!A182</f>
        <v>42525</v>
      </c>
      <c r="B182" s="37">
        <f t="shared" si="14"/>
        <v>7</v>
      </c>
      <c r="C182" s="49">
        <f>GewinnDaten!E182</f>
        <v>0</v>
      </c>
      <c r="D182" s="49">
        <f>GewinnDaten!H182</f>
        <v>0</v>
      </c>
      <c r="E182" s="40">
        <f t="shared" si="15"/>
        <v>0</v>
      </c>
      <c r="F182" s="58">
        <f t="shared" si="16"/>
        <v>42525</v>
      </c>
      <c r="G182" s="49">
        <f>SUM(C$7:C182)</f>
        <v>-15.3</v>
      </c>
      <c r="H182" s="49">
        <f>SUM(D$7:D182)</f>
        <v>5</v>
      </c>
      <c r="I182" s="40">
        <f t="shared" si="17"/>
        <v>-10.3</v>
      </c>
      <c r="K182" s="36">
        <f t="shared" si="18"/>
        <v>2016</v>
      </c>
    </row>
    <row r="183" spans="1:11" ht="13">
      <c r="A183" s="39">
        <f>GewinnDaten!A183</f>
        <v>42529</v>
      </c>
      <c r="B183" s="37">
        <f t="shared" si="14"/>
        <v>4</v>
      </c>
      <c r="C183" s="49">
        <f>GewinnDaten!E183</f>
        <v>0</v>
      </c>
      <c r="D183" s="49">
        <f>GewinnDaten!H183</f>
        <v>0</v>
      </c>
      <c r="E183" s="40">
        <f t="shared" si="15"/>
        <v>0</v>
      </c>
      <c r="F183" s="58">
        <f t="shared" si="16"/>
        <v>42529</v>
      </c>
      <c r="G183" s="49">
        <f>SUM(C$7:C183)</f>
        <v>-15.3</v>
      </c>
      <c r="H183" s="49">
        <f>SUM(D$7:D183)</f>
        <v>5</v>
      </c>
      <c r="I183" s="40">
        <f t="shared" si="17"/>
        <v>-10.3</v>
      </c>
      <c r="K183" s="36">
        <f t="shared" si="18"/>
        <v>2016</v>
      </c>
    </row>
    <row r="184" spans="1:11" ht="13">
      <c r="A184" s="39">
        <f>GewinnDaten!A184</f>
        <v>42532</v>
      </c>
      <c r="B184" s="37">
        <f t="shared" si="14"/>
        <v>7</v>
      </c>
      <c r="C184" s="49">
        <f>GewinnDaten!E184</f>
        <v>0</v>
      </c>
      <c r="D184" s="49">
        <f>GewinnDaten!H184</f>
        <v>0</v>
      </c>
      <c r="E184" s="40">
        <f t="shared" si="15"/>
        <v>0</v>
      </c>
      <c r="F184" s="58">
        <f t="shared" si="16"/>
        <v>42532</v>
      </c>
      <c r="G184" s="49">
        <f>SUM(C$7:C184)</f>
        <v>-15.3</v>
      </c>
      <c r="H184" s="49">
        <f>SUM(D$7:D184)</f>
        <v>5</v>
      </c>
      <c r="I184" s="40">
        <f t="shared" si="17"/>
        <v>-10.3</v>
      </c>
      <c r="K184" s="36">
        <f t="shared" si="18"/>
        <v>2016</v>
      </c>
    </row>
    <row r="185" spans="1:11" ht="13">
      <c r="A185" s="39">
        <f>GewinnDaten!A185</f>
        <v>42536</v>
      </c>
      <c r="B185" s="37">
        <f t="shared" si="14"/>
        <v>4</v>
      </c>
      <c r="C185" s="49">
        <f>GewinnDaten!E185</f>
        <v>0</v>
      </c>
      <c r="D185" s="49">
        <f>GewinnDaten!H185</f>
        <v>0</v>
      </c>
      <c r="E185" s="40">
        <f t="shared" si="15"/>
        <v>0</v>
      </c>
      <c r="F185" s="58">
        <f t="shared" si="16"/>
        <v>42536</v>
      </c>
      <c r="G185" s="49">
        <f>SUM(C$7:C185)</f>
        <v>-15.3</v>
      </c>
      <c r="H185" s="49">
        <f>SUM(D$7:D185)</f>
        <v>5</v>
      </c>
      <c r="I185" s="40">
        <f t="shared" si="17"/>
        <v>-10.3</v>
      </c>
      <c r="K185" s="36">
        <f t="shared" si="18"/>
        <v>2016</v>
      </c>
    </row>
    <row r="186" spans="1:11" ht="13">
      <c r="A186" s="39">
        <f>GewinnDaten!A186</f>
        <v>42539</v>
      </c>
      <c r="B186" s="37">
        <f t="shared" si="14"/>
        <v>7</v>
      </c>
      <c r="C186" s="49">
        <f>GewinnDaten!E186</f>
        <v>0</v>
      </c>
      <c r="D186" s="49">
        <f>GewinnDaten!H186</f>
        <v>0</v>
      </c>
      <c r="E186" s="40">
        <f t="shared" si="15"/>
        <v>0</v>
      </c>
      <c r="F186" s="58">
        <f t="shared" si="16"/>
        <v>42539</v>
      </c>
      <c r="G186" s="49">
        <f>SUM(C$7:C186)</f>
        <v>-15.3</v>
      </c>
      <c r="H186" s="49">
        <f>SUM(D$7:D186)</f>
        <v>5</v>
      </c>
      <c r="I186" s="40">
        <f t="shared" si="17"/>
        <v>-10.3</v>
      </c>
      <c r="K186" s="36">
        <f t="shared" si="18"/>
        <v>2016</v>
      </c>
    </row>
    <row r="187" spans="1:11" ht="13">
      <c r="A187" s="39">
        <f>GewinnDaten!A187</f>
        <v>42543</v>
      </c>
      <c r="B187" s="37">
        <f t="shared" si="14"/>
        <v>4</v>
      </c>
      <c r="C187" s="49">
        <f>GewinnDaten!E187</f>
        <v>0</v>
      </c>
      <c r="D187" s="49">
        <f>GewinnDaten!H187</f>
        <v>0</v>
      </c>
      <c r="E187" s="40">
        <f t="shared" si="15"/>
        <v>0</v>
      </c>
      <c r="F187" s="58">
        <f t="shared" si="16"/>
        <v>42543</v>
      </c>
      <c r="G187" s="49">
        <f>SUM(C$7:C187)</f>
        <v>-15.3</v>
      </c>
      <c r="H187" s="49">
        <f>SUM(D$7:D187)</f>
        <v>5</v>
      </c>
      <c r="I187" s="40">
        <f t="shared" si="17"/>
        <v>-10.3</v>
      </c>
      <c r="K187" s="36">
        <f t="shared" si="18"/>
        <v>2016</v>
      </c>
    </row>
    <row r="188" spans="1:11" ht="13">
      <c r="A188" s="39">
        <f>GewinnDaten!A188</f>
        <v>42546</v>
      </c>
      <c r="B188" s="37">
        <f t="shared" si="14"/>
        <v>7</v>
      </c>
      <c r="C188" s="49">
        <f>GewinnDaten!E188</f>
        <v>0</v>
      </c>
      <c r="D188" s="49">
        <f>GewinnDaten!H188</f>
        <v>0</v>
      </c>
      <c r="E188" s="40">
        <f t="shared" si="15"/>
        <v>0</v>
      </c>
      <c r="F188" s="58">
        <f t="shared" si="16"/>
        <v>42546</v>
      </c>
      <c r="G188" s="49">
        <f>SUM(C$7:C188)</f>
        <v>-15.3</v>
      </c>
      <c r="H188" s="49">
        <f>SUM(D$7:D188)</f>
        <v>5</v>
      </c>
      <c r="I188" s="40">
        <f t="shared" si="17"/>
        <v>-10.3</v>
      </c>
      <c r="K188" s="36">
        <f t="shared" si="18"/>
        <v>2016</v>
      </c>
    </row>
    <row r="189" spans="1:11" ht="13">
      <c r="A189" s="39">
        <f>GewinnDaten!A189</f>
        <v>42550</v>
      </c>
      <c r="B189" s="37">
        <f t="shared" si="14"/>
        <v>4</v>
      </c>
      <c r="C189" s="49">
        <f>GewinnDaten!E189</f>
        <v>0</v>
      </c>
      <c r="D189" s="49">
        <f>GewinnDaten!H189</f>
        <v>0</v>
      </c>
      <c r="E189" s="40">
        <f t="shared" si="15"/>
        <v>0</v>
      </c>
      <c r="F189" s="58">
        <f t="shared" si="16"/>
        <v>42550</v>
      </c>
      <c r="G189" s="49">
        <f>SUM(C$7:C189)</f>
        <v>-15.3</v>
      </c>
      <c r="H189" s="49">
        <f>SUM(D$7:D189)</f>
        <v>5</v>
      </c>
      <c r="I189" s="40">
        <f t="shared" si="17"/>
        <v>-10.3</v>
      </c>
      <c r="K189" s="36">
        <f t="shared" si="18"/>
        <v>2016</v>
      </c>
    </row>
    <row r="190" spans="1:11" ht="13">
      <c r="A190" s="39">
        <f>GewinnDaten!A190</f>
        <v>42553</v>
      </c>
      <c r="B190" s="37">
        <f t="shared" si="14"/>
        <v>7</v>
      </c>
      <c r="C190" s="49">
        <f>GewinnDaten!E190</f>
        <v>0</v>
      </c>
      <c r="D190" s="49">
        <f>GewinnDaten!H190</f>
        <v>0</v>
      </c>
      <c r="E190" s="40">
        <f t="shared" si="15"/>
        <v>0</v>
      </c>
      <c r="F190" s="58">
        <f t="shared" si="16"/>
        <v>42553</v>
      </c>
      <c r="G190" s="49">
        <f>SUM(C$7:C190)</f>
        <v>-15.3</v>
      </c>
      <c r="H190" s="49">
        <f>SUM(D$7:D190)</f>
        <v>5</v>
      </c>
      <c r="I190" s="40">
        <f t="shared" si="17"/>
        <v>-10.3</v>
      </c>
      <c r="K190" s="36">
        <f t="shared" si="18"/>
        <v>2016</v>
      </c>
    </row>
    <row r="191" spans="1:11" ht="13">
      <c r="A191" s="39">
        <f>GewinnDaten!A191</f>
        <v>42557</v>
      </c>
      <c r="B191" s="37">
        <f t="shared" si="14"/>
        <v>4</v>
      </c>
      <c r="C191" s="49">
        <f>GewinnDaten!E191</f>
        <v>0</v>
      </c>
      <c r="D191" s="49">
        <f>GewinnDaten!H191</f>
        <v>0</v>
      </c>
      <c r="E191" s="40">
        <f t="shared" si="15"/>
        <v>0</v>
      </c>
      <c r="F191" s="58">
        <f t="shared" si="16"/>
        <v>42557</v>
      </c>
      <c r="G191" s="49">
        <f>SUM(C$7:C191)</f>
        <v>-15.3</v>
      </c>
      <c r="H191" s="49">
        <f>SUM(D$7:D191)</f>
        <v>5</v>
      </c>
      <c r="I191" s="40">
        <f t="shared" si="17"/>
        <v>-10.3</v>
      </c>
      <c r="K191" s="36">
        <f t="shared" si="18"/>
        <v>2016</v>
      </c>
    </row>
    <row r="192" spans="1:11" ht="13">
      <c r="A192" s="39">
        <f>GewinnDaten!A192</f>
        <v>42560</v>
      </c>
      <c r="B192" s="37">
        <f t="shared" si="14"/>
        <v>7</v>
      </c>
      <c r="C192" s="49">
        <f>GewinnDaten!E192</f>
        <v>0</v>
      </c>
      <c r="D192" s="49">
        <f>GewinnDaten!H192</f>
        <v>0</v>
      </c>
      <c r="E192" s="40">
        <f t="shared" si="15"/>
        <v>0</v>
      </c>
      <c r="F192" s="58">
        <f t="shared" si="16"/>
        <v>42560</v>
      </c>
      <c r="G192" s="49">
        <f>SUM(C$7:C192)</f>
        <v>-15.3</v>
      </c>
      <c r="H192" s="49">
        <f>SUM(D$7:D192)</f>
        <v>5</v>
      </c>
      <c r="I192" s="40">
        <f t="shared" si="17"/>
        <v>-10.3</v>
      </c>
      <c r="K192" s="36">
        <f t="shared" si="18"/>
        <v>2016</v>
      </c>
    </row>
    <row r="193" spans="1:11" ht="13">
      <c r="A193" s="39">
        <f>GewinnDaten!A193</f>
        <v>42564</v>
      </c>
      <c r="B193" s="37">
        <f t="shared" si="14"/>
        <v>4</v>
      </c>
      <c r="C193" s="49">
        <f>GewinnDaten!E193</f>
        <v>0</v>
      </c>
      <c r="D193" s="49">
        <f>GewinnDaten!H193</f>
        <v>0</v>
      </c>
      <c r="E193" s="40">
        <f t="shared" si="15"/>
        <v>0</v>
      </c>
      <c r="F193" s="58">
        <f t="shared" si="16"/>
        <v>42564</v>
      </c>
      <c r="G193" s="49">
        <f>SUM(C$7:C193)</f>
        <v>-15.3</v>
      </c>
      <c r="H193" s="49">
        <f>SUM(D$7:D193)</f>
        <v>5</v>
      </c>
      <c r="I193" s="40">
        <f t="shared" si="17"/>
        <v>-10.3</v>
      </c>
      <c r="K193" s="36">
        <f t="shared" si="18"/>
        <v>2016</v>
      </c>
    </row>
    <row r="194" spans="1:11" ht="13">
      <c r="A194" s="39">
        <f>GewinnDaten!A194</f>
        <v>42567</v>
      </c>
      <c r="B194" s="37">
        <f t="shared" si="14"/>
        <v>7</v>
      </c>
      <c r="C194" s="49">
        <f>GewinnDaten!E194</f>
        <v>0</v>
      </c>
      <c r="D194" s="49">
        <f>GewinnDaten!H194</f>
        <v>0</v>
      </c>
      <c r="E194" s="40">
        <f t="shared" si="15"/>
        <v>0</v>
      </c>
      <c r="F194" s="58">
        <f t="shared" si="16"/>
        <v>42567</v>
      </c>
      <c r="G194" s="49">
        <f>SUM(C$7:C194)</f>
        <v>-15.3</v>
      </c>
      <c r="H194" s="49">
        <f>SUM(D$7:D194)</f>
        <v>5</v>
      </c>
      <c r="I194" s="40">
        <f t="shared" si="17"/>
        <v>-10.3</v>
      </c>
      <c r="K194" s="36">
        <f t="shared" si="18"/>
        <v>2016</v>
      </c>
    </row>
    <row r="195" spans="1:11" ht="13">
      <c r="A195" s="39">
        <f>GewinnDaten!A195</f>
        <v>42571</v>
      </c>
      <c r="B195" s="37">
        <f t="shared" si="14"/>
        <v>4</v>
      </c>
      <c r="C195" s="49">
        <f>GewinnDaten!E195</f>
        <v>0</v>
      </c>
      <c r="D195" s="49">
        <f>GewinnDaten!H195</f>
        <v>0</v>
      </c>
      <c r="E195" s="40">
        <f t="shared" si="15"/>
        <v>0</v>
      </c>
      <c r="F195" s="58">
        <f t="shared" si="16"/>
        <v>42571</v>
      </c>
      <c r="G195" s="49">
        <f>SUM(C$7:C195)</f>
        <v>-15.3</v>
      </c>
      <c r="H195" s="49">
        <f>SUM(D$7:D195)</f>
        <v>5</v>
      </c>
      <c r="I195" s="40">
        <f t="shared" si="17"/>
        <v>-10.3</v>
      </c>
      <c r="K195" s="36">
        <f t="shared" si="18"/>
        <v>2016</v>
      </c>
    </row>
    <row r="196" spans="1:11" ht="13">
      <c r="A196" s="39">
        <f>GewinnDaten!A196</f>
        <v>42574</v>
      </c>
      <c r="B196" s="37">
        <f t="shared" si="14"/>
        <v>7</v>
      </c>
      <c r="C196" s="49">
        <f>GewinnDaten!E196</f>
        <v>0</v>
      </c>
      <c r="D196" s="49">
        <f>GewinnDaten!H196</f>
        <v>0</v>
      </c>
      <c r="E196" s="40">
        <f t="shared" si="15"/>
        <v>0</v>
      </c>
      <c r="F196" s="58">
        <f t="shared" si="16"/>
        <v>42574</v>
      </c>
      <c r="G196" s="49">
        <f>SUM(C$7:C196)</f>
        <v>-15.3</v>
      </c>
      <c r="H196" s="49">
        <f>SUM(D$7:D196)</f>
        <v>5</v>
      </c>
      <c r="I196" s="40">
        <f t="shared" si="17"/>
        <v>-10.3</v>
      </c>
      <c r="K196" s="36">
        <f t="shared" si="18"/>
        <v>2016</v>
      </c>
    </row>
    <row r="197" spans="1:11" ht="13">
      <c r="A197" s="39">
        <f>GewinnDaten!A197</f>
        <v>42578</v>
      </c>
      <c r="B197" s="37">
        <f t="shared" si="14"/>
        <v>4</v>
      </c>
      <c r="C197" s="49">
        <f>GewinnDaten!E197</f>
        <v>0</v>
      </c>
      <c r="D197" s="49">
        <f>GewinnDaten!H197</f>
        <v>0</v>
      </c>
      <c r="E197" s="40">
        <f t="shared" si="15"/>
        <v>0</v>
      </c>
      <c r="F197" s="58">
        <f t="shared" si="16"/>
        <v>42578</v>
      </c>
      <c r="G197" s="49">
        <f>SUM(C$7:C197)</f>
        <v>-15.3</v>
      </c>
      <c r="H197" s="49">
        <f>SUM(D$7:D197)</f>
        <v>5</v>
      </c>
      <c r="I197" s="40">
        <f t="shared" si="17"/>
        <v>-10.3</v>
      </c>
      <c r="K197" s="36">
        <f t="shared" si="18"/>
        <v>2016</v>
      </c>
    </row>
    <row r="198" spans="1:11" ht="13">
      <c r="A198" s="39">
        <f>GewinnDaten!A198</f>
        <v>42581</v>
      </c>
      <c r="B198" s="37">
        <f t="shared" si="14"/>
        <v>7</v>
      </c>
      <c r="C198" s="49">
        <f>GewinnDaten!E198</f>
        <v>0</v>
      </c>
      <c r="D198" s="49">
        <f>GewinnDaten!H198</f>
        <v>0</v>
      </c>
      <c r="E198" s="40">
        <f t="shared" si="15"/>
        <v>0</v>
      </c>
      <c r="F198" s="58">
        <f t="shared" si="16"/>
        <v>42581</v>
      </c>
      <c r="G198" s="49">
        <f>SUM(C$7:C198)</f>
        <v>-15.3</v>
      </c>
      <c r="H198" s="49">
        <f>SUM(D$7:D198)</f>
        <v>5</v>
      </c>
      <c r="I198" s="40">
        <f t="shared" si="17"/>
        <v>-10.3</v>
      </c>
      <c r="K198" s="36">
        <f t="shared" si="18"/>
        <v>2016</v>
      </c>
    </row>
    <row r="199" spans="1:11" ht="13">
      <c r="A199" s="39">
        <f>GewinnDaten!A199</f>
        <v>42585</v>
      </c>
      <c r="B199" s="37">
        <f t="shared" si="14"/>
        <v>4</v>
      </c>
      <c r="C199" s="49">
        <f>GewinnDaten!E199</f>
        <v>0</v>
      </c>
      <c r="D199" s="49">
        <f>GewinnDaten!H199</f>
        <v>0</v>
      </c>
      <c r="E199" s="40">
        <f t="shared" si="15"/>
        <v>0</v>
      </c>
      <c r="F199" s="58">
        <f t="shared" si="16"/>
        <v>42585</v>
      </c>
      <c r="G199" s="49">
        <f>SUM(C$7:C199)</f>
        <v>-15.3</v>
      </c>
      <c r="H199" s="49">
        <f>SUM(D$7:D199)</f>
        <v>5</v>
      </c>
      <c r="I199" s="40">
        <f t="shared" si="17"/>
        <v>-10.3</v>
      </c>
      <c r="K199" s="36">
        <f t="shared" si="18"/>
        <v>2016</v>
      </c>
    </row>
    <row r="200" spans="1:11" ht="13">
      <c r="A200" s="39">
        <f>GewinnDaten!A200</f>
        <v>42588</v>
      </c>
      <c r="B200" s="37">
        <f t="shared" ref="B200:B263" si="19">WEEKDAY(A200)</f>
        <v>7</v>
      </c>
      <c r="C200" s="49">
        <f>GewinnDaten!E200</f>
        <v>0</v>
      </c>
      <c r="D200" s="49">
        <f>GewinnDaten!H200</f>
        <v>0</v>
      </c>
      <c r="E200" s="40">
        <f t="shared" ref="E200:E263" si="20">SUM(C200:D200)</f>
        <v>0</v>
      </c>
      <c r="F200" s="58">
        <f t="shared" ref="F200:F263" si="21">A200</f>
        <v>42588</v>
      </c>
      <c r="G200" s="49">
        <f>SUM(C$7:C200)</f>
        <v>-15.3</v>
      </c>
      <c r="H200" s="49">
        <f>SUM(D$7:D200)</f>
        <v>5</v>
      </c>
      <c r="I200" s="40">
        <f t="shared" ref="I200:I263" si="22">SUM(G200:H200)</f>
        <v>-10.3</v>
      </c>
      <c r="K200" s="36">
        <f t="shared" ref="K200:K263" si="23">YEAR(A200)</f>
        <v>2016</v>
      </c>
    </row>
    <row r="201" spans="1:11" ht="13">
      <c r="A201" s="39">
        <f>GewinnDaten!A201</f>
        <v>42592</v>
      </c>
      <c r="B201" s="37">
        <f t="shared" si="19"/>
        <v>4</v>
      </c>
      <c r="C201" s="49">
        <f>GewinnDaten!E201</f>
        <v>0</v>
      </c>
      <c r="D201" s="49">
        <f>GewinnDaten!H201</f>
        <v>0</v>
      </c>
      <c r="E201" s="40">
        <f t="shared" si="20"/>
        <v>0</v>
      </c>
      <c r="F201" s="58">
        <f t="shared" si="21"/>
        <v>42592</v>
      </c>
      <c r="G201" s="49">
        <f>SUM(C$7:C201)</f>
        <v>-15.3</v>
      </c>
      <c r="H201" s="49">
        <f>SUM(D$7:D201)</f>
        <v>5</v>
      </c>
      <c r="I201" s="40">
        <f t="shared" si="22"/>
        <v>-10.3</v>
      </c>
      <c r="K201" s="36">
        <f t="shared" si="23"/>
        <v>2016</v>
      </c>
    </row>
    <row r="202" spans="1:11" ht="13">
      <c r="A202" s="39">
        <f>GewinnDaten!A202</f>
        <v>42595</v>
      </c>
      <c r="B202" s="37">
        <f t="shared" si="19"/>
        <v>7</v>
      </c>
      <c r="C202" s="49">
        <f>GewinnDaten!E202</f>
        <v>0</v>
      </c>
      <c r="D202" s="49">
        <f>GewinnDaten!H202</f>
        <v>0</v>
      </c>
      <c r="E202" s="40">
        <f t="shared" si="20"/>
        <v>0</v>
      </c>
      <c r="F202" s="58">
        <f t="shared" si="21"/>
        <v>42595</v>
      </c>
      <c r="G202" s="49">
        <f>SUM(C$7:C202)</f>
        <v>-15.3</v>
      </c>
      <c r="H202" s="49">
        <f>SUM(D$7:D202)</f>
        <v>5</v>
      </c>
      <c r="I202" s="40">
        <f t="shared" si="22"/>
        <v>-10.3</v>
      </c>
      <c r="K202" s="36">
        <f t="shared" si="23"/>
        <v>2016</v>
      </c>
    </row>
    <row r="203" spans="1:11" ht="13">
      <c r="A203" s="39">
        <f>GewinnDaten!A203</f>
        <v>42599</v>
      </c>
      <c r="B203" s="37">
        <f t="shared" si="19"/>
        <v>4</v>
      </c>
      <c r="C203" s="49">
        <f>GewinnDaten!E203</f>
        <v>0</v>
      </c>
      <c r="D203" s="49">
        <f>GewinnDaten!H203</f>
        <v>0</v>
      </c>
      <c r="E203" s="40">
        <f t="shared" si="20"/>
        <v>0</v>
      </c>
      <c r="F203" s="58">
        <f t="shared" si="21"/>
        <v>42599</v>
      </c>
      <c r="G203" s="49">
        <f>SUM(C$7:C203)</f>
        <v>-15.3</v>
      </c>
      <c r="H203" s="49">
        <f>SUM(D$7:D203)</f>
        <v>5</v>
      </c>
      <c r="I203" s="40">
        <f t="shared" si="22"/>
        <v>-10.3</v>
      </c>
      <c r="K203" s="36">
        <f t="shared" si="23"/>
        <v>2016</v>
      </c>
    </row>
    <row r="204" spans="1:11" ht="13">
      <c r="A204" s="39">
        <f>GewinnDaten!A204</f>
        <v>42602</v>
      </c>
      <c r="B204" s="37">
        <f t="shared" si="19"/>
        <v>7</v>
      </c>
      <c r="C204" s="49">
        <f>GewinnDaten!E204</f>
        <v>0</v>
      </c>
      <c r="D204" s="49">
        <f>GewinnDaten!H204</f>
        <v>0</v>
      </c>
      <c r="E204" s="40">
        <f t="shared" si="20"/>
        <v>0</v>
      </c>
      <c r="F204" s="58">
        <f t="shared" si="21"/>
        <v>42602</v>
      </c>
      <c r="G204" s="49">
        <f>SUM(C$7:C204)</f>
        <v>-15.3</v>
      </c>
      <c r="H204" s="49">
        <f>SUM(D$7:D204)</f>
        <v>5</v>
      </c>
      <c r="I204" s="40">
        <f t="shared" si="22"/>
        <v>-10.3</v>
      </c>
      <c r="K204" s="36">
        <f t="shared" si="23"/>
        <v>2016</v>
      </c>
    </row>
    <row r="205" spans="1:11" ht="13">
      <c r="A205" s="39">
        <f>GewinnDaten!A205</f>
        <v>42606</v>
      </c>
      <c r="B205" s="37">
        <f t="shared" si="19"/>
        <v>4</v>
      </c>
      <c r="C205" s="49">
        <f>GewinnDaten!E205</f>
        <v>0</v>
      </c>
      <c r="D205" s="49">
        <f>GewinnDaten!H205</f>
        <v>0</v>
      </c>
      <c r="E205" s="40">
        <f t="shared" si="20"/>
        <v>0</v>
      </c>
      <c r="F205" s="58">
        <f t="shared" si="21"/>
        <v>42606</v>
      </c>
      <c r="G205" s="49">
        <f>SUM(C$7:C205)</f>
        <v>-15.3</v>
      </c>
      <c r="H205" s="49">
        <f>SUM(D$7:D205)</f>
        <v>5</v>
      </c>
      <c r="I205" s="40">
        <f t="shared" si="22"/>
        <v>-10.3</v>
      </c>
      <c r="K205" s="36">
        <f t="shared" si="23"/>
        <v>2016</v>
      </c>
    </row>
    <row r="206" spans="1:11" ht="13">
      <c r="A206" s="39">
        <f>GewinnDaten!A206</f>
        <v>42609</v>
      </c>
      <c r="B206" s="37">
        <f t="shared" si="19"/>
        <v>7</v>
      </c>
      <c r="C206" s="49">
        <f>GewinnDaten!E206</f>
        <v>0</v>
      </c>
      <c r="D206" s="49">
        <f>GewinnDaten!H206</f>
        <v>0</v>
      </c>
      <c r="E206" s="40">
        <f t="shared" si="20"/>
        <v>0</v>
      </c>
      <c r="F206" s="58">
        <f t="shared" si="21"/>
        <v>42609</v>
      </c>
      <c r="G206" s="49">
        <f>SUM(C$7:C206)</f>
        <v>-15.3</v>
      </c>
      <c r="H206" s="49">
        <f>SUM(D$7:D206)</f>
        <v>5</v>
      </c>
      <c r="I206" s="40">
        <f t="shared" si="22"/>
        <v>-10.3</v>
      </c>
      <c r="K206" s="36">
        <f t="shared" si="23"/>
        <v>2016</v>
      </c>
    </row>
    <row r="207" spans="1:11" ht="13">
      <c r="A207" s="39">
        <f>GewinnDaten!A207</f>
        <v>42613</v>
      </c>
      <c r="B207" s="37">
        <f t="shared" si="19"/>
        <v>4</v>
      </c>
      <c r="C207" s="49">
        <f>GewinnDaten!E207</f>
        <v>0</v>
      </c>
      <c r="D207" s="49">
        <f>GewinnDaten!H207</f>
        <v>0</v>
      </c>
      <c r="E207" s="40">
        <f t="shared" si="20"/>
        <v>0</v>
      </c>
      <c r="F207" s="58">
        <f t="shared" si="21"/>
        <v>42613</v>
      </c>
      <c r="G207" s="49">
        <f>SUM(C$7:C207)</f>
        <v>-15.3</v>
      </c>
      <c r="H207" s="49">
        <f>SUM(D$7:D207)</f>
        <v>5</v>
      </c>
      <c r="I207" s="40">
        <f t="shared" si="22"/>
        <v>-10.3</v>
      </c>
      <c r="K207" s="36">
        <f t="shared" si="23"/>
        <v>2016</v>
      </c>
    </row>
    <row r="208" spans="1:11" ht="13">
      <c r="A208" s="39">
        <f>GewinnDaten!A208</f>
        <v>42616</v>
      </c>
      <c r="B208" s="37">
        <f t="shared" si="19"/>
        <v>7</v>
      </c>
      <c r="C208" s="49">
        <f>GewinnDaten!E208</f>
        <v>0</v>
      </c>
      <c r="D208" s="49">
        <f>GewinnDaten!H208</f>
        <v>0</v>
      </c>
      <c r="E208" s="40">
        <f t="shared" si="20"/>
        <v>0</v>
      </c>
      <c r="F208" s="58">
        <f t="shared" si="21"/>
        <v>42616</v>
      </c>
      <c r="G208" s="49">
        <f>SUM(C$7:C208)</f>
        <v>-15.3</v>
      </c>
      <c r="H208" s="49">
        <f>SUM(D$7:D208)</f>
        <v>5</v>
      </c>
      <c r="I208" s="40">
        <f t="shared" si="22"/>
        <v>-10.3</v>
      </c>
      <c r="K208" s="36">
        <f t="shared" si="23"/>
        <v>2016</v>
      </c>
    </row>
    <row r="209" spans="1:11" ht="13">
      <c r="A209" s="39">
        <f>GewinnDaten!A209</f>
        <v>42620</v>
      </c>
      <c r="B209" s="37">
        <f t="shared" si="19"/>
        <v>4</v>
      </c>
      <c r="C209" s="49">
        <f>GewinnDaten!E209</f>
        <v>0</v>
      </c>
      <c r="D209" s="49">
        <f>GewinnDaten!H209</f>
        <v>0</v>
      </c>
      <c r="E209" s="40">
        <f t="shared" si="20"/>
        <v>0</v>
      </c>
      <c r="F209" s="58">
        <f t="shared" si="21"/>
        <v>42620</v>
      </c>
      <c r="G209" s="49">
        <f>SUM(C$7:C209)</f>
        <v>-15.3</v>
      </c>
      <c r="H209" s="49">
        <f>SUM(D$7:D209)</f>
        <v>5</v>
      </c>
      <c r="I209" s="40">
        <f t="shared" si="22"/>
        <v>-10.3</v>
      </c>
      <c r="K209" s="36">
        <f t="shared" si="23"/>
        <v>2016</v>
      </c>
    </row>
    <row r="210" spans="1:11" ht="13">
      <c r="A210" s="39">
        <f>GewinnDaten!A210</f>
        <v>42623</v>
      </c>
      <c r="B210" s="37">
        <f t="shared" si="19"/>
        <v>7</v>
      </c>
      <c r="C210" s="49">
        <f>GewinnDaten!E210</f>
        <v>0</v>
      </c>
      <c r="D210" s="49">
        <f>GewinnDaten!H210</f>
        <v>0</v>
      </c>
      <c r="E210" s="40">
        <f t="shared" si="20"/>
        <v>0</v>
      </c>
      <c r="F210" s="58">
        <f t="shared" si="21"/>
        <v>42623</v>
      </c>
      <c r="G210" s="49">
        <f>SUM(C$7:C210)</f>
        <v>-15.3</v>
      </c>
      <c r="H210" s="49">
        <f>SUM(D$7:D210)</f>
        <v>5</v>
      </c>
      <c r="I210" s="40">
        <f t="shared" si="22"/>
        <v>-10.3</v>
      </c>
      <c r="K210" s="36">
        <f t="shared" si="23"/>
        <v>2016</v>
      </c>
    </row>
    <row r="211" spans="1:11" ht="13">
      <c r="A211" s="39">
        <f>GewinnDaten!A211</f>
        <v>42627</v>
      </c>
      <c r="B211" s="37">
        <f t="shared" si="19"/>
        <v>4</v>
      </c>
      <c r="C211" s="49">
        <f>GewinnDaten!E211</f>
        <v>0</v>
      </c>
      <c r="D211" s="49">
        <f>GewinnDaten!H211</f>
        <v>0</v>
      </c>
      <c r="E211" s="40">
        <f t="shared" si="20"/>
        <v>0</v>
      </c>
      <c r="F211" s="58">
        <f t="shared" si="21"/>
        <v>42627</v>
      </c>
      <c r="G211" s="49">
        <f>SUM(C$7:C211)</f>
        <v>-15.3</v>
      </c>
      <c r="H211" s="49">
        <f>SUM(D$7:D211)</f>
        <v>5</v>
      </c>
      <c r="I211" s="40">
        <f t="shared" si="22"/>
        <v>-10.3</v>
      </c>
      <c r="K211" s="36">
        <f t="shared" si="23"/>
        <v>2016</v>
      </c>
    </row>
    <row r="212" spans="1:11" ht="13">
      <c r="A212" s="39">
        <f>GewinnDaten!A212</f>
        <v>42630</v>
      </c>
      <c r="B212" s="37">
        <f t="shared" si="19"/>
        <v>7</v>
      </c>
      <c r="C212" s="49">
        <f>GewinnDaten!E212</f>
        <v>0</v>
      </c>
      <c r="D212" s="49">
        <f>GewinnDaten!H212</f>
        <v>0</v>
      </c>
      <c r="E212" s="40">
        <f t="shared" si="20"/>
        <v>0</v>
      </c>
      <c r="F212" s="58">
        <f t="shared" si="21"/>
        <v>42630</v>
      </c>
      <c r="G212" s="49">
        <f>SUM(C$7:C212)</f>
        <v>-15.3</v>
      </c>
      <c r="H212" s="49">
        <f>SUM(D$7:D212)</f>
        <v>5</v>
      </c>
      <c r="I212" s="40">
        <f t="shared" si="22"/>
        <v>-10.3</v>
      </c>
      <c r="K212" s="36">
        <f t="shared" si="23"/>
        <v>2016</v>
      </c>
    </row>
    <row r="213" spans="1:11" ht="13">
      <c r="A213" s="39">
        <f>GewinnDaten!A213</f>
        <v>42634</v>
      </c>
      <c r="B213" s="37">
        <f t="shared" si="19"/>
        <v>4</v>
      </c>
      <c r="C213" s="49">
        <f>GewinnDaten!E213</f>
        <v>0</v>
      </c>
      <c r="D213" s="49">
        <f>GewinnDaten!H213</f>
        <v>0</v>
      </c>
      <c r="E213" s="40">
        <f t="shared" si="20"/>
        <v>0</v>
      </c>
      <c r="F213" s="58">
        <f t="shared" si="21"/>
        <v>42634</v>
      </c>
      <c r="G213" s="49">
        <f>SUM(C$7:C213)</f>
        <v>-15.3</v>
      </c>
      <c r="H213" s="49">
        <f>SUM(D$7:D213)</f>
        <v>5</v>
      </c>
      <c r="I213" s="40">
        <f t="shared" si="22"/>
        <v>-10.3</v>
      </c>
      <c r="K213" s="36">
        <f t="shared" si="23"/>
        <v>2016</v>
      </c>
    </row>
    <row r="214" spans="1:11" ht="13">
      <c r="A214" s="39">
        <f>GewinnDaten!A214</f>
        <v>42637</v>
      </c>
      <c r="B214" s="37">
        <f t="shared" si="19"/>
        <v>7</v>
      </c>
      <c r="C214" s="49">
        <f>GewinnDaten!E214</f>
        <v>0</v>
      </c>
      <c r="D214" s="49">
        <f>GewinnDaten!H214</f>
        <v>0</v>
      </c>
      <c r="E214" s="40">
        <f t="shared" si="20"/>
        <v>0</v>
      </c>
      <c r="F214" s="58">
        <f t="shared" si="21"/>
        <v>42637</v>
      </c>
      <c r="G214" s="49">
        <f>SUM(C$7:C214)</f>
        <v>-15.3</v>
      </c>
      <c r="H214" s="49">
        <f>SUM(D$7:D214)</f>
        <v>5</v>
      </c>
      <c r="I214" s="40">
        <f t="shared" si="22"/>
        <v>-10.3</v>
      </c>
      <c r="K214" s="36">
        <f t="shared" si="23"/>
        <v>2016</v>
      </c>
    </row>
    <row r="215" spans="1:11" ht="13">
      <c r="A215" s="39">
        <f>GewinnDaten!A215</f>
        <v>42641</v>
      </c>
      <c r="B215" s="37">
        <f t="shared" si="19"/>
        <v>4</v>
      </c>
      <c r="C215" s="49">
        <f>GewinnDaten!E215</f>
        <v>0</v>
      </c>
      <c r="D215" s="49">
        <f>GewinnDaten!H215</f>
        <v>0</v>
      </c>
      <c r="E215" s="40">
        <f t="shared" si="20"/>
        <v>0</v>
      </c>
      <c r="F215" s="58">
        <f t="shared" si="21"/>
        <v>42641</v>
      </c>
      <c r="G215" s="49">
        <f>SUM(C$7:C215)</f>
        <v>-15.3</v>
      </c>
      <c r="H215" s="49">
        <f>SUM(D$7:D215)</f>
        <v>5</v>
      </c>
      <c r="I215" s="40">
        <f t="shared" si="22"/>
        <v>-10.3</v>
      </c>
      <c r="K215" s="36">
        <f t="shared" si="23"/>
        <v>2016</v>
      </c>
    </row>
    <row r="216" spans="1:11" ht="13">
      <c r="A216" s="39">
        <f>GewinnDaten!A216</f>
        <v>42644</v>
      </c>
      <c r="B216" s="37">
        <f t="shared" si="19"/>
        <v>7</v>
      </c>
      <c r="C216" s="49">
        <f>GewinnDaten!E216</f>
        <v>0</v>
      </c>
      <c r="D216" s="49">
        <f>GewinnDaten!H216</f>
        <v>0</v>
      </c>
      <c r="E216" s="40">
        <f t="shared" si="20"/>
        <v>0</v>
      </c>
      <c r="F216" s="58">
        <f t="shared" si="21"/>
        <v>42644</v>
      </c>
      <c r="G216" s="49">
        <f>SUM(C$7:C216)</f>
        <v>-15.3</v>
      </c>
      <c r="H216" s="49">
        <f>SUM(D$7:D216)</f>
        <v>5</v>
      </c>
      <c r="I216" s="40">
        <f t="shared" si="22"/>
        <v>-10.3</v>
      </c>
      <c r="K216" s="36">
        <f t="shared" si="23"/>
        <v>2016</v>
      </c>
    </row>
    <row r="217" spans="1:11" ht="13">
      <c r="A217" s="39">
        <f>GewinnDaten!A217</f>
        <v>42648</v>
      </c>
      <c r="B217" s="37">
        <f t="shared" si="19"/>
        <v>4</v>
      </c>
      <c r="C217" s="49">
        <f>GewinnDaten!E217</f>
        <v>0</v>
      </c>
      <c r="D217" s="49">
        <f>GewinnDaten!H217</f>
        <v>0</v>
      </c>
      <c r="E217" s="40">
        <f t="shared" si="20"/>
        <v>0</v>
      </c>
      <c r="F217" s="58">
        <f t="shared" si="21"/>
        <v>42648</v>
      </c>
      <c r="G217" s="49">
        <f>SUM(C$7:C217)</f>
        <v>-15.3</v>
      </c>
      <c r="H217" s="49">
        <f>SUM(D$7:D217)</f>
        <v>5</v>
      </c>
      <c r="I217" s="40">
        <f t="shared" si="22"/>
        <v>-10.3</v>
      </c>
      <c r="K217" s="36">
        <f t="shared" si="23"/>
        <v>2016</v>
      </c>
    </row>
    <row r="218" spans="1:11" ht="13">
      <c r="A218" s="39">
        <f>GewinnDaten!A218</f>
        <v>42651</v>
      </c>
      <c r="B218" s="37">
        <f t="shared" si="19"/>
        <v>7</v>
      </c>
      <c r="C218" s="49">
        <f>GewinnDaten!E218</f>
        <v>0</v>
      </c>
      <c r="D218" s="49">
        <f>GewinnDaten!H218</f>
        <v>0</v>
      </c>
      <c r="E218" s="40">
        <f t="shared" si="20"/>
        <v>0</v>
      </c>
      <c r="F218" s="58">
        <f t="shared" si="21"/>
        <v>42651</v>
      </c>
      <c r="G218" s="49">
        <f>SUM(C$7:C218)</f>
        <v>-15.3</v>
      </c>
      <c r="H218" s="49">
        <f>SUM(D$7:D218)</f>
        <v>5</v>
      </c>
      <c r="I218" s="40">
        <f t="shared" si="22"/>
        <v>-10.3</v>
      </c>
      <c r="K218" s="36">
        <f t="shared" si="23"/>
        <v>2016</v>
      </c>
    </row>
    <row r="219" spans="1:11" ht="13">
      <c r="A219" s="39">
        <f>GewinnDaten!A219</f>
        <v>42655</v>
      </c>
      <c r="B219" s="37">
        <f t="shared" si="19"/>
        <v>4</v>
      </c>
      <c r="C219" s="49">
        <f>GewinnDaten!E219</f>
        <v>0</v>
      </c>
      <c r="D219" s="49">
        <f>GewinnDaten!H219</f>
        <v>0</v>
      </c>
      <c r="E219" s="40">
        <f t="shared" si="20"/>
        <v>0</v>
      </c>
      <c r="F219" s="58">
        <f t="shared" si="21"/>
        <v>42655</v>
      </c>
      <c r="G219" s="49">
        <f>SUM(C$7:C219)</f>
        <v>-15.3</v>
      </c>
      <c r="H219" s="49">
        <f>SUM(D$7:D219)</f>
        <v>5</v>
      </c>
      <c r="I219" s="40">
        <f t="shared" si="22"/>
        <v>-10.3</v>
      </c>
      <c r="K219" s="36">
        <f t="shared" si="23"/>
        <v>2016</v>
      </c>
    </row>
    <row r="220" spans="1:11" ht="13">
      <c r="A220" s="39">
        <f>GewinnDaten!A220</f>
        <v>42658</v>
      </c>
      <c r="B220" s="37">
        <f t="shared" si="19"/>
        <v>7</v>
      </c>
      <c r="C220" s="49">
        <f>GewinnDaten!E220</f>
        <v>0</v>
      </c>
      <c r="D220" s="49">
        <f>GewinnDaten!H220</f>
        <v>0</v>
      </c>
      <c r="E220" s="40">
        <f t="shared" si="20"/>
        <v>0</v>
      </c>
      <c r="F220" s="58">
        <f t="shared" si="21"/>
        <v>42658</v>
      </c>
      <c r="G220" s="49">
        <f>SUM(C$7:C220)</f>
        <v>-15.3</v>
      </c>
      <c r="H220" s="49">
        <f>SUM(D$7:D220)</f>
        <v>5</v>
      </c>
      <c r="I220" s="40">
        <f t="shared" si="22"/>
        <v>-10.3</v>
      </c>
      <c r="K220" s="36">
        <f t="shared" si="23"/>
        <v>2016</v>
      </c>
    </row>
    <row r="221" spans="1:11" ht="13">
      <c r="A221" s="39">
        <f>GewinnDaten!A221</f>
        <v>42662</v>
      </c>
      <c r="B221" s="37">
        <f t="shared" si="19"/>
        <v>4</v>
      </c>
      <c r="C221" s="49">
        <f>GewinnDaten!E221</f>
        <v>0</v>
      </c>
      <c r="D221" s="49">
        <f>GewinnDaten!H221</f>
        <v>0</v>
      </c>
      <c r="E221" s="40">
        <f t="shared" si="20"/>
        <v>0</v>
      </c>
      <c r="F221" s="58">
        <f t="shared" si="21"/>
        <v>42662</v>
      </c>
      <c r="G221" s="49">
        <f>SUM(C$7:C221)</f>
        <v>-15.3</v>
      </c>
      <c r="H221" s="49">
        <f>SUM(D$7:D221)</f>
        <v>5</v>
      </c>
      <c r="I221" s="40">
        <f t="shared" si="22"/>
        <v>-10.3</v>
      </c>
      <c r="K221" s="36">
        <f t="shared" si="23"/>
        <v>2016</v>
      </c>
    </row>
    <row r="222" spans="1:11" ht="13">
      <c r="A222" s="39">
        <f>GewinnDaten!A222</f>
        <v>42665</v>
      </c>
      <c r="B222" s="37">
        <f t="shared" si="19"/>
        <v>7</v>
      </c>
      <c r="C222" s="49">
        <f>GewinnDaten!E222</f>
        <v>0</v>
      </c>
      <c r="D222" s="49">
        <f>GewinnDaten!H222</f>
        <v>0</v>
      </c>
      <c r="E222" s="40">
        <f t="shared" si="20"/>
        <v>0</v>
      </c>
      <c r="F222" s="58">
        <f t="shared" si="21"/>
        <v>42665</v>
      </c>
      <c r="G222" s="49">
        <f>SUM(C$7:C222)</f>
        <v>-15.3</v>
      </c>
      <c r="H222" s="49">
        <f>SUM(D$7:D222)</f>
        <v>5</v>
      </c>
      <c r="I222" s="40">
        <f t="shared" si="22"/>
        <v>-10.3</v>
      </c>
      <c r="K222" s="36">
        <f t="shared" si="23"/>
        <v>2016</v>
      </c>
    </row>
    <row r="223" spans="1:11" ht="13">
      <c r="A223" s="39">
        <f>GewinnDaten!A223</f>
        <v>42669</v>
      </c>
      <c r="B223" s="37">
        <f t="shared" si="19"/>
        <v>4</v>
      </c>
      <c r="C223" s="49">
        <f>GewinnDaten!E223</f>
        <v>0</v>
      </c>
      <c r="D223" s="49">
        <f>GewinnDaten!H223</f>
        <v>0</v>
      </c>
      <c r="E223" s="40">
        <f t="shared" si="20"/>
        <v>0</v>
      </c>
      <c r="F223" s="58">
        <f t="shared" si="21"/>
        <v>42669</v>
      </c>
      <c r="G223" s="49">
        <f>SUM(C$7:C223)</f>
        <v>-15.3</v>
      </c>
      <c r="H223" s="49">
        <f>SUM(D$7:D223)</f>
        <v>5</v>
      </c>
      <c r="I223" s="40">
        <f t="shared" si="22"/>
        <v>-10.3</v>
      </c>
      <c r="K223" s="36">
        <f t="shared" si="23"/>
        <v>2016</v>
      </c>
    </row>
    <row r="224" spans="1:11" ht="13">
      <c r="A224" s="39">
        <f>GewinnDaten!A224</f>
        <v>42672</v>
      </c>
      <c r="B224" s="37">
        <f t="shared" si="19"/>
        <v>7</v>
      </c>
      <c r="C224" s="49">
        <f>GewinnDaten!E224</f>
        <v>0</v>
      </c>
      <c r="D224" s="49">
        <f>GewinnDaten!H224</f>
        <v>0</v>
      </c>
      <c r="E224" s="40">
        <f t="shared" si="20"/>
        <v>0</v>
      </c>
      <c r="F224" s="58">
        <f t="shared" si="21"/>
        <v>42672</v>
      </c>
      <c r="G224" s="49">
        <f>SUM(C$7:C224)</f>
        <v>-15.3</v>
      </c>
      <c r="H224" s="49">
        <f>SUM(D$7:D224)</f>
        <v>5</v>
      </c>
      <c r="I224" s="40">
        <f t="shared" si="22"/>
        <v>-10.3</v>
      </c>
      <c r="K224" s="36">
        <f t="shared" si="23"/>
        <v>2016</v>
      </c>
    </row>
    <row r="225" spans="1:11" ht="13">
      <c r="A225" s="39">
        <f>GewinnDaten!A225</f>
        <v>42676</v>
      </c>
      <c r="B225" s="37">
        <f t="shared" si="19"/>
        <v>4</v>
      </c>
      <c r="C225" s="49">
        <f>GewinnDaten!E225</f>
        <v>0</v>
      </c>
      <c r="D225" s="49">
        <f>GewinnDaten!H225</f>
        <v>0</v>
      </c>
      <c r="E225" s="40">
        <f t="shared" si="20"/>
        <v>0</v>
      </c>
      <c r="F225" s="58">
        <f t="shared" si="21"/>
        <v>42676</v>
      </c>
      <c r="G225" s="49">
        <f>SUM(C$7:C225)</f>
        <v>-15.3</v>
      </c>
      <c r="H225" s="49">
        <f>SUM(D$7:D225)</f>
        <v>5</v>
      </c>
      <c r="I225" s="40">
        <f t="shared" si="22"/>
        <v>-10.3</v>
      </c>
      <c r="K225" s="36">
        <f t="shared" si="23"/>
        <v>2016</v>
      </c>
    </row>
    <row r="226" spans="1:11" ht="13">
      <c r="A226" s="39">
        <f>GewinnDaten!A226</f>
        <v>42679</v>
      </c>
      <c r="B226" s="37">
        <f t="shared" si="19"/>
        <v>7</v>
      </c>
      <c r="C226" s="49">
        <f>GewinnDaten!E226</f>
        <v>0</v>
      </c>
      <c r="D226" s="49">
        <f>GewinnDaten!H226</f>
        <v>0</v>
      </c>
      <c r="E226" s="40">
        <f t="shared" si="20"/>
        <v>0</v>
      </c>
      <c r="F226" s="58">
        <f t="shared" si="21"/>
        <v>42679</v>
      </c>
      <c r="G226" s="49">
        <f>SUM(C$7:C226)</f>
        <v>-15.3</v>
      </c>
      <c r="H226" s="49">
        <f>SUM(D$7:D226)</f>
        <v>5</v>
      </c>
      <c r="I226" s="40">
        <f t="shared" si="22"/>
        <v>-10.3</v>
      </c>
      <c r="K226" s="36">
        <f t="shared" si="23"/>
        <v>2016</v>
      </c>
    </row>
    <row r="227" spans="1:11" ht="13">
      <c r="A227" s="39">
        <f>GewinnDaten!A227</f>
        <v>42683</v>
      </c>
      <c r="B227" s="37">
        <f t="shared" si="19"/>
        <v>4</v>
      </c>
      <c r="C227" s="49">
        <f>GewinnDaten!E227</f>
        <v>0</v>
      </c>
      <c r="D227" s="49">
        <f>GewinnDaten!H227</f>
        <v>0</v>
      </c>
      <c r="E227" s="40">
        <f t="shared" si="20"/>
        <v>0</v>
      </c>
      <c r="F227" s="58">
        <f t="shared" si="21"/>
        <v>42683</v>
      </c>
      <c r="G227" s="49">
        <f>SUM(C$7:C227)</f>
        <v>-15.3</v>
      </c>
      <c r="H227" s="49">
        <f>SUM(D$7:D227)</f>
        <v>5</v>
      </c>
      <c r="I227" s="40">
        <f t="shared" si="22"/>
        <v>-10.3</v>
      </c>
      <c r="K227" s="36">
        <f t="shared" si="23"/>
        <v>2016</v>
      </c>
    </row>
    <row r="228" spans="1:11" ht="13">
      <c r="A228" s="39">
        <f>GewinnDaten!A228</f>
        <v>42686</v>
      </c>
      <c r="B228" s="37">
        <f t="shared" si="19"/>
        <v>7</v>
      </c>
      <c r="C228" s="49">
        <f>GewinnDaten!E228</f>
        <v>0</v>
      </c>
      <c r="D228" s="49">
        <f>GewinnDaten!H228</f>
        <v>0</v>
      </c>
      <c r="E228" s="40">
        <f t="shared" si="20"/>
        <v>0</v>
      </c>
      <c r="F228" s="58">
        <f t="shared" si="21"/>
        <v>42686</v>
      </c>
      <c r="G228" s="49">
        <f>SUM(C$7:C228)</f>
        <v>-15.3</v>
      </c>
      <c r="H228" s="49">
        <f>SUM(D$7:D228)</f>
        <v>5</v>
      </c>
      <c r="I228" s="40">
        <f t="shared" si="22"/>
        <v>-10.3</v>
      </c>
      <c r="K228" s="36">
        <f t="shared" si="23"/>
        <v>2016</v>
      </c>
    </row>
    <row r="229" spans="1:11" ht="13">
      <c r="A229" s="39">
        <f>GewinnDaten!A229</f>
        <v>42690</v>
      </c>
      <c r="B229" s="37">
        <f t="shared" si="19"/>
        <v>4</v>
      </c>
      <c r="C229" s="49">
        <f>GewinnDaten!E229</f>
        <v>0</v>
      </c>
      <c r="D229" s="49">
        <f>GewinnDaten!H229</f>
        <v>0</v>
      </c>
      <c r="E229" s="40">
        <f t="shared" si="20"/>
        <v>0</v>
      </c>
      <c r="F229" s="58">
        <f t="shared" si="21"/>
        <v>42690</v>
      </c>
      <c r="G229" s="49">
        <f>SUM(C$7:C229)</f>
        <v>-15.3</v>
      </c>
      <c r="H229" s="49">
        <f>SUM(D$7:D229)</f>
        <v>5</v>
      </c>
      <c r="I229" s="40">
        <f t="shared" si="22"/>
        <v>-10.3</v>
      </c>
      <c r="K229" s="36">
        <f t="shared" si="23"/>
        <v>2016</v>
      </c>
    </row>
    <row r="230" spans="1:11" ht="13">
      <c r="A230" s="39">
        <f>GewinnDaten!A230</f>
        <v>42693</v>
      </c>
      <c r="B230" s="37">
        <f t="shared" si="19"/>
        <v>7</v>
      </c>
      <c r="C230" s="49">
        <f>GewinnDaten!E230</f>
        <v>0</v>
      </c>
      <c r="D230" s="49">
        <f>GewinnDaten!H230</f>
        <v>0</v>
      </c>
      <c r="E230" s="40">
        <f t="shared" si="20"/>
        <v>0</v>
      </c>
      <c r="F230" s="58">
        <f t="shared" si="21"/>
        <v>42693</v>
      </c>
      <c r="G230" s="49">
        <f>SUM(C$7:C230)</f>
        <v>-15.3</v>
      </c>
      <c r="H230" s="49">
        <f>SUM(D$7:D230)</f>
        <v>5</v>
      </c>
      <c r="I230" s="40">
        <f t="shared" si="22"/>
        <v>-10.3</v>
      </c>
      <c r="K230" s="36">
        <f t="shared" si="23"/>
        <v>2016</v>
      </c>
    </row>
    <row r="231" spans="1:11" ht="13">
      <c r="A231" s="39">
        <f>GewinnDaten!A231</f>
        <v>42697</v>
      </c>
      <c r="B231" s="37">
        <f t="shared" si="19"/>
        <v>4</v>
      </c>
      <c r="C231" s="49">
        <f>GewinnDaten!E231</f>
        <v>0</v>
      </c>
      <c r="D231" s="49">
        <f>GewinnDaten!H231</f>
        <v>0</v>
      </c>
      <c r="E231" s="40">
        <f t="shared" si="20"/>
        <v>0</v>
      </c>
      <c r="F231" s="58">
        <f t="shared" si="21"/>
        <v>42697</v>
      </c>
      <c r="G231" s="49">
        <f>SUM(C$7:C231)</f>
        <v>-15.3</v>
      </c>
      <c r="H231" s="49">
        <f>SUM(D$7:D231)</f>
        <v>5</v>
      </c>
      <c r="I231" s="40">
        <f t="shared" si="22"/>
        <v>-10.3</v>
      </c>
      <c r="K231" s="36">
        <f t="shared" si="23"/>
        <v>2016</v>
      </c>
    </row>
    <row r="232" spans="1:11" ht="13">
      <c r="A232" s="39">
        <f>GewinnDaten!A232</f>
        <v>42700</v>
      </c>
      <c r="B232" s="37">
        <f t="shared" si="19"/>
        <v>7</v>
      </c>
      <c r="C232" s="49">
        <f>GewinnDaten!E232</f>
        <v>0</v>
      </c>
      <c r="D232" s="49">
        <f>GewinnDaten!H232</f>
        <v>0</v>
      </c>
      <c r="E232" s="40">
        <f t="shared" si="20"/>
        <v>0</v>
      </c>
      <c r="F232" s="58">
        <f t="shared" si="21"/>
        <v>42700</v>
      </c>
      <c r="G232" s="49">
        <f>SUM(C$7:C232)</f>
        <v>-15.3</v>
      </c>
      <c r="H232" s="49">
        <f>SUM(D$7:D232)</f>
        <v>5</v>
      </c>
      <c r="I232" s="40">
        <f t="shared" si="22"/>
        <v>-10.3</v>
      </c>
      <c r="K232" s="36">
        <f t="shared" si="23"/>
        <v>2016</v>
      </c>
    </row>
    <row r="233" spans="1:11" ht="13">
      <c r="A233" s="39">
        <f>GewinnDaten!A233</f>
        <v>42704</v>
      </c>
      <c r="B233" s="37">
        <f t="shared" si="19"/>
        <v>4</v>
      </c>
      <c r="C233" s="49">
        <f>GewinnDaten!E233</f>
        <v>0</v>
      </c>
      <c r="D233" s="49">
        <f>GewinnDaten!H233</f>
        <v>0</v>
      </c>
      <c r="E233" s="40">
        <f t="shared" si="20"/>
        <v>0</v>
      </c>
      <c r="F233" s="58">
        <f t="shared" si="21"/>
        <v>42704</v>
      </c>
      <c r="G233" s="49">
        <f>SUM(C$7:C233)</f>
        <v>-15.3</v>
      </c>
      <c r="H233" s="49">
        <f>SUM(D$7:D233)</f>
        <v>5</v>
      </c>
      <c r="I233" s="40">
        <f t="shared" si="22"/>
        <v>-10.3</v>
      </c>
      <c r="K233" s="36">
        <f t="shared" si="23"/>
        <v>2016</v>
      </c>
    </row>
    <row r="234" spans="1:11" ht="13">
      <c r="A234" s="39">
        <f>GewinnDaten!A234</f>
        <v>42707</v>
      </c>
      <c r="B234" s="37">
        <f t="shared" si="19"/>
        <v>7</v>
      </c>
      <c r="C234" s="49">
        <f>GewinnDaten!E234</f>
        <v>0</v>
      </c>
      <c r="D234" s="49">
        <f>GewinnDaten!H234</f>
        <v>0</v>
      </c>
      <c r="E234" s="40">
        <f t="shared" si="20"/>
        <v>0</v>
      </c>
      <c r="F234" s="58">
        <f t="shared" si="21"/>
        <v>42707</v>
      </c>
      <c r="G234" s="49">
        <f>SUM(C$7:C234)</f>
        <v>-15.3</v>
      </c>
      <c r="H234" s="49">
        <f>SUM(D$7:D234)</f>
        <v>5</v>
      </c>
      <c r="I234" s="40">
        <f t="shared" si="22"/>
        <v>-10.3</v>
      </c>
      <c r="K234" s="36">
        <f t="shared" si="23"/>
        <v>2016</v>
      </c>
    </row>
    <row r="235" spans="1:11" ht="13">
      <c r="A235" s="39">
        <f>GewinnDaten!A235</f>
        <v>42711</v>
      </c>
      <c r="B235" s="37">
        <f t="shared" si="19"/>
        <v>4</v>
      </c>
      <c r="C235" s="49">
        <f>GewinnDaten!E235</f>
        <v>0</v>
      </c>
      <c r="D235" s="49">
        <f>GewinnDaten!H235</f>
        <v>0</v>
      </c>
      <c r="E235" s="40">
        <f t="shared" si="20"/>
        <v>0</v>
      </c>
      <c r="F235" s="58">
        <f t="shared" si="21"/>
        <v>42711</v>
      </c>
      <c r="G235" s="49">
        <f>SUM(C$7:C235)</f>
        <v>-15.3</v>
      </c>
      <c r="H235" s="49">
        <f>SUM(D$7:D235)</f>
        <v>5</v>
      </c>
      <c r="I235" s="40">
        <f t="shared" si="22"/>
        <v>-10.3</v>
      </c>
      <c r="K235" s="36">
        <f t="shared" si="23"/>
        <v>2016</v>
      </c>
    </row>
    <row r="236" spans="1:11" ht="13">
      <c r="A236" s="39">
        <f>GewinnDaten!A236</f>
        <v>42714</v>
      </c>
      <c r="B236" s="37">
        <f t="shared" si="19"/>
        <v>7</v>
      </c>
      <c r="C236" s="49">
        <f>GewinnDaten!E236</f>
        <v>0</v>
      </c>
      <c r="D236" s="49">
        <f>GewinnDaten!H236</f>
        <v>0</v>
      </c>
      <c r="E236" s="40">
        <f t="shared" si="20"/>
        <v>0</v>
      </c>
      <c r="F236" s="58">
        <f t="shared" si="21"/>
        <v>42714</v>
      </c>
      <c r="G236" s="49">
        <f>SUM(C$7:C236)</f>
        <v>-15.3</v>
      </c>
      <c r="H236" s="49">
        <f>SUM(D$7:D236)</f>
        <v>5</v>
      </c>
      <c r="I236" s="40">
        <f t="shared" si="22"/>
        <v>-10.3</v>
      </c>
      <c r="K236" s="36">
        <f t="shared" si="23"/>
        <v>2016</v>
      </c>
    </row>
    <row r="237" spans="1:11" ht="13">
      <c r="A237" s="39">
        <f>GewinnDaten!A237</f>
        <v>42718</v>
      </c>
      <c r="B237" s="37">
        <f t="shared" si="19"/>
        <v>4</v>
      </c>
      <c r="C237" s="49">
        <f>GewinnDaten!E237</f>
        <v>0</v>
      </c>
      <c r="D237" s="49">
        <f>GewinnDaten!H237</f>
        <v>0</v>
      </c>
      <c r="E237" s="40">
        <f t="shared" si="20"/>
        <v>0</v>
      </c>
      <c r="F237" s="58">
        <f t="shared" si="21"/>
        <v>42718</v>
      </c>
      <c r="G237" s="49">
        <f>SUM(C$7:C237)</f>
        <v>-15.3</v>
      </c>
      <c r="H237" s="49">
        <f>SUM(D$7:D237)</f>
        <v>5</v>
      </c>
      <c r="I237" s="40">
        <f t="shared" si="22"/>
        <v>-10.3</v>
      </c>
      <c r="K237" s="36">
        <f t="shared" si="23"/>
        <v>2016</v>
      </c>
    </row>
    <row r="238" spans="1:11" ht="13">
      <c r="A238" s="39">
        <f>GewinnDaten!A238</f>
        <v>42721</v>
      </c>
      <c r="B238" s="37">
        <f t="shared" si="19"/>
        <v>7</v>
      </c>
      <c r="C238" s="49">
        <f>GewinnDaten!E238</f>
        <v>0</v>
      </c>
      <c r="D238" s="49">
        <f>GewinnDaten!H238</f>
        <v>0</v>
      </c>
      <c r="E238" s="40">
        <f t="shared" si="20"/>
        <v>0</v>
      </c>
      <c r="F238" s="58">
        <f t="shared" si="21"/>
        <v>42721</v>
      </c>
      <c r="G238" s="49">
        <f>SUM(C$7:C238)</f>
        <v>-15.3</v>
      </c>
      <c r="H238" s="49">
        <f>SUM(D$7:D238)</f>
        <v>5</v>
      </c>
      <c r="I238" s="40">
        <f t="shared" si="22"/>
        <v>-10.3</v>
      </c>
      <c r="K238" s="36">
        <f t="shared" si="23"/>
        <v>2016</v>
      </c>
    </row>
    <row r="239" spans="1:11" ht="13">
      <c r="A239" s="39">
        <f>GewinnDaten!A239</f>
        <v>42725</v>
      </c>
      <c r="B239" s="37">
        <f t="shared" si="19"/>
        <v>4</v>
      </c>
      <c r="C239" s="49">
        <f>GewinnDaten!E239</f>
        <v>0</v>
      </c>
      <c r="D239" s="49">
        <f>GewinnDaten!H239</f>
        <v>0</v>
      </c>
      <c r="E239" s="40">
        <f t="shared" si="20"/>
        <v>0</v>
      </c>
      <c r="F239" s="58">
        <f t="shared" si="21"/>
        <v>42725</v>
      </c>
      <c r="G239" s="49">
        <f>SUM(C$7:C239)</f>
        <v>-15.3</v>
      </c>
      <c r="H239" s="49">
        <f>SUM(D$7:D239)</f>
        <v>5</v>
      </c>
      <c r="I239" s="40">
        <f t="shared" si="22"/>
        <v>-10.3</v>
      </c>
      <c r="K239" s="36">
        <f t="shared" si="23"/>
        <v>2016</v>
      </c>
    </row>
    <row r="240" spans="1:11" ht="13">
      <c r="A240" s="39">
        <f>GewinnDaten!A240</f>
        <v>42728</v>
      </c>
      <c r="B240" s="37">
        <f t="shared" si="19"/>
        <v>7</v>
      </c>
      <c r="C240" s="49">
        <f>GewinnDaten!E240</f>
        <v>0</v>
      </c>
      <c r="D240" s="49">
        <f>GewinnDaten!H240</f>
        <v>0</v>
      </c>
      <c r="E240" s="40">
        <f t="shared" si="20"/>
        <v>0</v>
      </c>
      <c r="F240" s="58">
        <f t="shared" si="21"/>
        <v>42728</v>
      </c>
      <c r="G240" s="49">
        <f>SUM(C$7:C240)</f>
        <v>-15.3</v>
      </c>
      <c r="H240" s="49">
        <f>SUM(D$7:D240)</f>
        <v>5</v>
      </c>
      <c r="I240" s="40">
        <f t="shared" si="22"/>
        <v>-10.3</v>
      </c>
      <c r="K240" s="36">
        <f t="shared" si="23"/>
        <v>2016</v>
      </c>
    </row>
    <row r="241" spans="1:11" ht="13">
      <c r="A241" s="39">
        <f>GewinnDaten!A241</f>
        <v>42732</v>
      </c>
      <c r="B241" s="37">
        <f t="shared" si="19"/>
        <v>4</v>
      </c>
      <c r="C241" s="49">
        <f>GewinnDaten!E241</f>
        <v>0</v>
      </c>
      <c r="D241" s="49">
        <f>GewinnDaten!H241</f>
        <v>0</v>
      </c>
      <c r="E241" s="40">
        <f t="shared" si="20"/>
        <v>0</v>
      </c>
      <c r="F241" s="58">
        <f t="shared" si="21"/>
        <v>42732</v>
      </c>
      <c r="G241" s="49">
        <f>SUM(C$7:C241)</f>
        <v>-15.3</v>
      </c>
      <c r="H241" s="49">
        <f>SUM(D$7:D241)</f>
        <v>5</v>
      </c>
      <c r="I241" s="40">
        <f t="shared" si="22"/>
        <v>-10.3</v>
      </c>
      <c r="K241" s="36">
        <f t="shared" si="23"/>
        <v>2016</v>
      </c>
    </row>
    <row r="242" spans="1:11" ht="13">
      <c r="A242" s="39">
        <f>GewinnDaten!A242</f>
        <v>42735</v>
      </c>
      <c r="B242" s="37">
        <f t="shared" si="19"/>
        <v>7</v>
      </c>
      <c r="C242" s="49">
        <f>GewinnDaten!E242</f>
        <v>0</v>
      </c>
      <c r="D242" s="49">
        <f>GewinnDaten!H242</f>
        <v>0</v>
      </c>
      <c r="E242" s="40">
        <f t="shared" si="20"/>
        <v>0</v>
      </c>
      <c r="F242" s="58">
        <f t="shared" si="21"/>
        <v>42735</v>
      </c>
      <c r="G242" s="49">
        <f>SUM(C$7:C242)</f>
        <v>-15.3</v>
      </c>
      <c r="H242" s="49">
        <f>SUM(D$7:D242)</f>
        <v>5</v>
      </c>
      <c r="I242" s="40">
        <f t="shared" si="22"/>
        <v>-10.3</v>
      </c>
      <c r="K242" s="36">
        <f t="shared" si="23"/>
        <v>2016</v>
      </c>
    </row>
    <row r="243" spans="1:11" ht="13">
      <c r="A243" s="39">
        <f>GewinnDaten!A243</f>
        <v>42739</v>
      </c>
      <c r="B243" s="37">
        <f t="shared" si="19"/>
        <v>4</v>
      </c>
      <c r="C243" s="49">
        <f>GewinnDaten!E243</f>
        <v>0</v>
      </c>
      <c r="D243" s="49">
        <f>GewinnDaten!H243</f>
        <v>0</v>
      </c>
      <c r="E243" s="40">
        <f t="shared" si="20"/>
        <v>0</v>
      </c>
      <c r="F243" s="58">
        <f t="shared" si="21"/>
        <v>42739</v>
      </c>
      <c r="G243" s="49">
        <f>SUM(C$7:C243)</f>
        <v>-15.3</v>
      </c>
      <c r="H243" s="49">
        <f>SUM(D$7:D243)</f>
        <v>5</v>
      </c>
      <c r="I243" s="40">
        <f t="shared" si="22"/>
        <v>-10.3</v>
      </c>
      <c r="K243" s="36">
        <f t="shared" si="23"/>
        <v>2017</v>
      </c>
    </row>
    <row r="244" spans="1:11" ht="13">
      <c r="A244" s="39">
        <f>GewinnDaten!A244</f>
        <v>42742</v>
      </c>
      <c r="B244" s="37">
        <f t="shared" si="19"/>
        <v>7</v>
      </c>
      <c r="C244" s="49">
        <f>GewinnDaten!E244</f>
        <v>0</v>
      </c>
      <c r="D244" s="49">
        <f>GewinnDaten!H244</f>
        <v>0</v>
      </c>
      <c r="E244" s="40">
        <f t="shared" si="20"/>
        <v>0</v>
      </c>
      <c r="F244" s="58">
        <f t="shared" si="21"/>
        <v>42742</v>
      </c>
      <c r="G244" s="49">
        <f>SUM(C$7:C244)</f>
        <v>-15.3</v>
      </c>
      <c r="H244" s="49">
        <f>SUM(D$7:D244)</f>
        <v>5</v>
      </c>
      <c r="I244" s="40">
        <f t="shared" si="22"/>
        <v>-10.3</v>
      </c>
      <c r="K244" s="36">
        <f t="shared" si="23"/>
        <v>2017</v>
      </c>
    </row>
    <row r="245" spans="1:11" ht="13">
      <c r="A245" s="39">
        <f>GewinnDaten!A245</f>
        <v>42746</v>
      </c>
      <c r="B245" s="37">
        <f t="shared" si="19"/>
        <v>4</v>
      </c>
      <c r="C245" s="49">
        <f>GewinnDaten!E245</f>
        <v>0</v>
      </c>
      <c r="D245" s="49">
        <f>GewinnDaten!H245</f>
        <v>0</v>
      </c>
      <c r="E245" s="40">
        <f t="shared" si="20"/>
        <v>0</v>
      </c>
      <c r="F245" s="58">
        <f t="shared" si="21"/>
        <v>42746</v>
      </c>
      <c r="G245" s="49">
        <f>SUM(C$7:C245)</f>
        <v>-15.3</v>
      </c>
      <c r="H245" s="49">
        <f>SUM(D$7:D245)</f>
        <v>5</v>
      </c>
      <c r="I245" s="40">
        <f t="shared" si="22"/>
        <v>-10.3</v>
      </c>
      <c r="K245" s="36">
        <f t="shared" si="23"/>
        <v>2017</v>
      </c>
    </row>
    <row r="246" spans="1:11" ht="13">
      <c r="A246" s="39">
        <f>GewinnDaten!A246</f>
        <v>42749</v>
      </c>
      <c r="B246" s="37">
        <f t="shared" si="19"/>
        <v>7</v>
      </c>
      <c r="C246" s="49">
        <f>GewinnDaten!E246</f>
        <v>0</v>
      </c>
      <c r="D246" s="49">
        <f>GewinnDaten!H246</f>
        <v>0</v>
      </c>
      <c r="E246" s="40">
        <f t="shared" si="20"/>
        <v>0</v>
      </c>
      <c r="F246" s="58">
        <f t="shared" si="21"/>
        <v>42749</v>
      </c>
      <c r="G246" s="49">
        <f>SUM(C$7:C246)</f>
        <v>-15.3</v>
      </c>
      <c r="H246" s="49">
        <f>SUM(D$7:D246)</f>
        <v>5</v>
      </c>
      <c r="I246" s="40">
        <f t="shared" si="22"/>
        <v>-10.3</v>
      </c>
      <c r="K246" s="36">
        <f t="shared" si="23"/>
        <v>2017</v>
      </c>
    </row>
    <row r="247" spans="1:11" ht="13">
      <c r="A247" s="39">
        <f>GewinnDaten!A247</f>
        <v>42753</v>
      </c>
      <c r="B247" s="37">
        <f t="shared" si="19"/>
        <v>4</v>
      </c>
      <c r="C247" s="49">
        <f>GewinnDaten!E247</f>
        <v>0</v>
      </c>
      <c r="D247" s="49">
        <f>GewinnDaten!H247</f>
        <v>0</v>
      </c>
      <c r="E247" s="40">
        <f t="shared" si="20"/>
        <v>0</v>
      </c>
      <c r="F247" s="58">
        <f t="shared" si="21"/>
        <v>42753</v>
      </c>
      <c r="G247" s="49">
        <f>SUM(C$7:C247)</f>
        <v>-15.3</v>
      </c>
      <c r="H247" s="49">
        <f>SUM(D$7:D247)</f>
        <v>5</v>
      </c>
      <c r="I247" s="40">
        <f t="shared" si="22"/>
        <v>-10.3</v>
      </c>
      <c r="K247" s="36">
        <f t="shared" si="23"/>
        <v>2017</v>
      </c>
    </row>
    <row r="248" spans="1:11" ht="13">
      <c r="A248" s="39">
        <f>GewinnDaten!A248</f>
        <v>42756</v>
      </c>
      <c r="B248" s="37">
        <f t="shared" si="19"/>
        <v>7</v>
      </c>
      <c r="C248" s="49">
        <f>GewinnDaten!E248</f>
        <v>0</v>
      </c>
      <c r="D248" s="49">
        <f>GewinnDaten!H248</f>
        <v>0</v>
      </c>
      <c r="E248" s="40">
        <f t="shared" si="20"/>
        <v>0</v>
      </c>
      <c r="F248" s="58">
        <f t="shared" si="21"/>
        <v>42756</v>
      </c>
      <c r="G248" s="49">
        <f>SUM(C$7:C248)</f>
        <v>-15.3</v>
      </c>
      <c r="H248" s="49">
        <f>SUM(D$7:D248)</f>
        <v>5</v>
      </c>
      <c r="I248" s="40">
        <f t="shared" si="22"/>
        <v>-10.3</v>
      </c>
      <c r="K248" s="36">
        <f t="shared" si="23"/>
        <v>2017</v>
      </c>
    </row>
    <row r="249" spans="1:11" ht="13">
      <c r="A249" s="39">
        <f>GewinnDaten!A249</f>
        <v>42760</v>
      </c>
      <c r="B249" s="37">
        <f t="shared" si="19"/>
        <v>4</v>
      </c>
      <c r="C249" s="49">
        <f>GewinnDaten!E249</f>
        <v>0</v>
      </c>
      <c r="D249" s="49">
        <f>GewinnDaten!H249</f>
        <v>0</v>
      </c>
      <c r="E249" s="40">
        <f t="shared" si="20"/>
        <v>0</v>
      </c>
      <c r="F249" s="58">
        <f t="shared" si="21"/>
        <v>42760</v>
      </c>
      <c r="G249" s="49">
        <f>SUM(C$7:C249)</f>
        <v>-15.3</v>
      </c>
      <c r="H249" s="49">
        <f>SUM(D$7:D249)</f>
        <v>5</v>
      </c>
      <c r="I249" s="40">
        <f t="shared" si="22"/>
        <v>-10.3</v>
      </c>
      <c r="K249" s="36">
        <f t="shared" si="23"/>
        <v>2017</v>
      </c>
    </row>
    <row r="250" spans="1:11" ht="13">
      <c r="A250" s="39">
        <f>GewinnDaten!A250</f>
        <v>42763</v>
      </c>
      <c r="B250" s="37">
        <f t="shared" si="19"/>
        <v>7</v>
      </c>
      <c r="C250" s="49">
        <f>GewinnDaten!E250</f>
        <v>0</v>
      </c>
      <c r="D250" s="49">
        <f>GewinnDaten!H250</f>
        <v>0</v>
      </c>
      <c r="E250" s="40">
        <f t="shared" si="20"/>
        <v>0</v>
      </c>
      <c r="F250" s="58">
        <f t="shared" si="21"/>
        <v>42763</v>
      </c>
      <c r="G250" s="49">
        <f>SUM(C$7:C250)</f>
        <v>-15.3</v>
      </c>
      <c r="H250" s="49">
        <f>SUM(D$7:D250)</f>
        <v>5</v>
      </c>
      <c r="I250" s="40">
        <f t="shared" si="22"/>
        <v>-10.3</v>
      </c>
      <c r="K250" s="36">
        <f t="shared" si="23"/>
        <v>2017</v>
      </c>
    </row>
    <row r="251" spans="1:11" ht="13">
      <c r="A251" s="39">
        <f>GewinnDaten!A251</f>
        <v>42767</v>
      </c>
      <c r="B251" s="37">
        <f t="shared" si="19"/>
        <v>4</v>
      </c>
      <c r="C251" s="49">
        <f>GewinnDaten!E251</f>
        <v>0</v>
      </c>
      <c r="D251" s="49">
        <f>GewinnDaten!H251</f>
        <v>0</v>
      </c>
      <c r="E251" s="40">
        <f t="shared" si="20"/>
        <v>0</v>
      </c>
      <c r="F251" s="58">
        <f t="shared" si="21"/>
        <v>42767</v>
      </c>
      <c r="G251" s="49">
        <f>SUM(C$7:C251)</f>
        <v>-15.3</v>
      </c>
      <c r="H251" s="49">
        <f>SUM(D$7:D251)</f>
        <v>5</v>
      </c>
      <c r="I251" s="40">
        <f t="shared" si="22"/>
        <v>-10.3</v>
      </c>
      <c r="K251" s="36">
        <f t="shared" si="23"/>
        <v>2017</v>
      </c>
    </row>
    <row r="252" spans="1:11" ht="13">
      <c r="A252" s="39">
        <f>GewinnDaten!A252</f>
        <v>42770</v>
      </c>
      <c r="B252" s="37">
        <f t="shared" si="19"/>
        <v>7</v>
      </c>
      <c r="C252" s="49">
        <f>GewinnDaten!E252</f>
        <v>0</v>
      </c>
      <c r="D252" s="49">
        <f>GewinnDaten!H252</f>
        <v>0</v>
      </c>
      <c r="E252" s="40">
        <f t="shared" si="20"/>
        <v>0</v>
      </c>
      <c r="F252" s="58">
        <f t="shared" si="21"/>
        <v>42770</v>
      </c>
      <c r="G252" s="49">
        <f>SUM(C$7:C252)</f>
        <v>-15.3</v>
      </c>
      <c r="H252" s="49">
        <f>SUM(D$7:D252)</f>
        <v>5</v>
      </c>
      <c r="I252" s="40">
        <f t="shared" si="22"/>
        <v>-10.3</v>
      </c>
      <c r="K252" s="36">
        <f t="shared" si="23"/>
        <v>2017</v>
      </c>
    </row>
    <row r="253" spans="1:11" ht="13">
      <c r="A253" s="39">
        <f>GewinnDaten!A253</f>
        <v>42774</v>
      </c>
      <c r="B253" s="37">
        <f t="shared" si="19"/>
        <v>4</v>
      </c>
      <c r="C253" s="49">
        <f>GewinnDaten!E253</f>
        <v>0</v>
      </c>
      <c r="D253" s="49">
        <f>GewinnDaten!H253</f>
        <v>0</v>
      </c>
      <c r="E253" s="40">
        <f t="shared" si="20"/>
        <v>0</v>
      </c>
      <c r="F253" s="58">
        <f t="shared" si="21"/>
        <v>42774</v>
      </c>
      <c r="G253" s="49">
        <f>SUM(C$7:C253)</f>
        <v>-15.3</v>
      </c>
      <c r="H253" s="49">
        <f>SUM(D$7:D253)</f>
        <v>5</v>
      </c>
      <c r="I253" s="40">
        <f t="shared" si="22"/>
        <v>-10.3</v>
      </c>
      <c r="K253" s="36">
        <f t="shared" si="23"/>
        <v>2017</v>
      </c>
    </row>
    <row r="254" spans="1:11" ht="13">
      <c r="A254" s="39">
        <f>GewinnDaten!A254</f>
        <v>42777</v>
      </c>
      <c r="B254" s="37">
        <f t="shared" si="19"/>
        <v>7</v>
      </c>
      <c r="C254" s="49">
        <f>GewinnDaten!E254</f>
        <v>0</v>
      </c>
      <c r="D254" s="49">
        <f>GewinnDaten!H254</f>
        <v>0</v>
      </c>
      <c r="E254" s="40">
        <f t="shared" si="20"/>
        <v>0</v>
      </c>
      <c r="F254" s="58">
        <f t="shared" si="21"/>
        <v>42777</v>
      </c>
      <c r="G254" s="49">
        <f>SUM(C$7:C254)</f>
        <v>-15.3</v>
      </c>
      <c r="H254" s="49">
        <f>SUM(D$7:D254)</f>
        <v>5</v>
      </c>
      <c r="I254" s="40">
        <f t="shared" si="22"/>
        <v>-10.3</v>
      </c>
      <c r="K254" s="36">
        <f t="shared" si="23"/>
        <v>2017</v>
      </c>
    </row>
    <row r="255" spans="1:11" ht="13">
      <c r="A255" s="39">
        <f>GewinnDaten!A255</f>
        <v>42781</v>
      </c>
      <c r="B255" s="37">
        <f t="shared" si="19"/>
        <v>4</v>
      </c>
      <c r="C255" s="49">
        <f>GewinnDaten!E255</f>
        <v>0</v>
      </c>
      <c r="D255" s="49">
        <f>GewinnDaten!H255</f>
        <v>0</v>
      </c>
      <c r="E255" s="40">
        <f t="shared" si="20"/>
        <v>0</v>
      </c>
      <c r="F255" s="58">
        <f t="shared" si="21"/>
        <v>42781</v>
      </c>
      <c r="G255" s="49">
        <f>SUM(C$7:C255)</f>
        <v>-15.3</v>
      </c>
      <c r="H255" s="49">
        <f>SUM(D$7:D255)</f>
        <v>5</v>
      </c>
      <c r="I255" s="40">
        <f t="shared" si="22"/>
        <v>-10.3</v>
      </c>
      <c r="K255" s="36">
        <f t="shared" si="23"/>
        <v>2017</v>
      </c>
    </row>
    <row r="256" spans="1:11" ht="13">
      <c r="A256" s="39">
        <f>GewinnDaten!A256</f>
        <v>42784</v>
      </c>
      <c r="B256" s="37">
        <f t="shared" si="19"/>
        <v>7</v>
      </c>
      <c r="C256" s="49">
        <f>GewinnDaten!E256</f>
        <v>0</v>
      </c>
      <c r="D256" s="49">
        <f>GewinnDaten!H256</f>
        <v>0</v>
      </c>
      <c r="E256" s="40">
        <f t="shared" si="20"/>
        <v>0</v>
      </c>
      <c r="F256" s="58">
        <f t="shared" si="21"/>
        <v>42784</v>
      </c>
      <c r="G256" s="49">
        <f>SUM(C$7:C256)</f>
        <v>-15.3</v>
      </c>
      <c r="H256" s="49">
        <f>SUM(D$7:D256)</f>
        <v>5</v>
      </c>
      <c r="I256" s="40">
        <f t="shared" si="22"/>
        <v>-10.3</v>
      </c>
      <c r="K256" s="36">
        <f t="shared" si="23"/>
        <v>2017</v>
      </c>
    </row>
    <row r="257" spans="1:11" ht="13">
      <c r="A257" s="39">
        <f>GewinnDaten!A257</f>
        <v>42788</v>
      </c>
      <c r="B257" s="37">
        <f t="shared" si="19"/>
        <v>4</v>
      </c>
      <c r="C257" s="49">
        <f>GewinnDaten!E257</f>
        <v>0</v>
      </c>
      <c r="D257" s="49">
        <f>GewinnDaten!H257</f>
        <v>0</v>
      </c>
      <c r="E257" s="40">
        <f t="shared" si="20"/>
        <v>0</v>
      </c>
      <c r="F257" s="58">
        <f t="shared" si="21"/>
        <v>42788</v>
      </c>
      <c r="G257" s="49">
        <f>SUM(C$7:C257)</f>
        <v>-15.3</v>
      </c>
      <c r="H257" s="49">
        <f>SUM(D$7:D257)</f>
        <v>5</v>
      </c>
      <c r="I257" s="40">
        <f t="shared" si="22"/>
        <v>-10.3</v>
      </c>
      <c r="K257" s="36">
        <f t="shared" si="23"/>
        <v>2017</v>
      </c>
    </row>
    <row r="258" spans="1:11" ht="13">
      <c r="A258" s="39">
        <f>GewinnDaten!A258</f>
        <v>42791</v>
      </c>
      <c r="B258" s="37">
        <f t="shared" si="19"/>
        <v>7</v>
      </c>
      <c r="C258" s="49">
        <f>GewinnDaten!E258</f>
        <v>0</v>
      </c>
      <c r="D258" s="49">
        <f>GewinnDaten!H258</f>
        <v>0</v>
      </c>
      <c r="E258" s="40">
        <f t="shared" si="20"/>
        <v>0</v>
      </c>
      <c r="F258" s="58">
        <f t="shared" si="21"/>
        <v>42791</v>
      </c>
      <c r="G258" s="49">
        <f>SUM(C$7:C258)</f>
        <v>-15.3</v>
      </c>
      <c r="H258" s="49">
        <f>SUM(D$7:D258)</f>
        <v>5</v>
      </c>
      <c r="I258" s="40">
        <f t="shared" si="22"/>
        <v>-10.3</v>
      </c>
      <c r="K258" s="36">
        <f t="shared" si="23"/>
        <v>2017</v>
      </c>
    </row>
    <row r="259" spans="1:11" ht="13">
      <c r="A259" s="39">
        <f>GewinnDaten!A259</f>
        <v>42795</v>
      </c>
      <c r="B259" s="37">
        <f t="shared" si="19"/>
        <v>4</v>
      </c>
      <c r="C259" s="49">
        <f>GewinnDaten!E259</f>
        <v>0</v>
      </c>
      <c r="D259" s="49">
        <f>GewinnDaten!H259</f>
        <v>0</v>
      </c>
      <c r="E259" s="40">
        <f t="shared" si="20"/>
        <v>0</v>
      </c>
      <c r="F259" s="58">
        <f t="shared" si="21"/>
        <v>42795</v>
      </c>
      <c r="G259" s="49">
        <f>SUM(C$7:C259)</f>
        <v>-15.3</v>
      </c>
      <c r="H259" s="49">
        <f>SUM(D$7:D259)</f>
        <v>5</v>
      </c>
      <c r="I259" s="40">
        <f t="shared" si="22"/>
        <v>-10.3</v>
      </c>
      <c r="K259" s="36">
        <f t="shared" si="23"/>
        <v>2017</v>
      </c>
    </row>
    <row r="260" spans="1:11" ht="13">
      <c r="A260" s="39">
        <f>GewinnDaten!A260</f>
        <v>42798</v>
      </c>
      <c r="B260" s="37">
        <f t="shared" si="19"/>
        <v>7</v>
      </c>
      <c r="C260" s="49">
        <f>GewinnDaten!E260</f>
        <v>0</v>
      </c>
      <c r="D260" s="49">
        <f>GewinnDaten!H260</f>
        <v>0</v>
      </c>
      <c r="E260" s="40">
        <f t="shared" si="20"/>
        <v>0</v>
      </c>
      <c r="F260" s="58">
        <f t="shared" si="21"/>
        <v>42798</v>
      </c>
      <c r="G260" s="49">
        <f>SUM(C$7:C260)</f>
        <v>-15.3</v>
      </c>
      <c r="H260" s="49">
        <f>SUM(D$7:D260)</f>
        <v>5</v>
      </c>
      <c r="I260" s="40">
        <f t="shared" si="22"/>
        <v>-10.3</v>
      </c>
      <c r="K260" s="36">
        <f t="shared" si="23"/>
        <v>2017</v>
      </c>
    </row>
    <row r="261" spans="1:11" ht="13">
      <c r="A261" s="39">
        <f>GewinnDaten!A261</f>
        <v>42802</v>
      </c>
      <c r="B261" s="37">
        <f t="shared" si="19"/>
        <v>4</v>
      </c>
      <c r="C261" s="49">
        <f>GewinnDaten!E261</f>
        <v>0</v>
      </c>
      <c r="D261" s="49">
        <f>GewinnDaten!H261</f>
        <v>0</v>
      </c>
      <c r="E261" s="40">
        <f t="shared" si="20"/>
        <v>0</v>
      </c>
      <c r="F261" s="58">
        <f t="shared" si="21"/>
        <v>42802</v>
      </c>
      <c r="G261" s="49">
        <f>SUM(C$7:C261)</f>
        <v>-15.3</v>
      </c>
      <c r="H261" s="49">
        <f>SUM(D$7:D261)</f>
        <v>5</v>
      </c>
      <c r="I261" s="40">
        <f t="shared" si="22"/>
        <v>-10.3</v>
      </c>
      <c r="K261" s="36">
        <f t="shared" si="23"/>
        <v>2017</v>
      </c>
    </row>
    <row r="262" spans="1:11" ht="13">
      <c r="A262" s="39">
        <f>GewinnDaten!A262</f>
        <v>42805</v>
      </c>
      <c r="B262" s="37">
        <f t="shared" si="19"/>
        <v>7</v>
      </c>
      <c r="C262" s="49">
        <f>GewinnDaten!E262</f>
        <v>0</v>
      </c>
      <c r="D262" s="49">
        <f>GewinnDaten!H262</f>
        <v>0</v>
      </c>
      <c r="E262" s="40">
        <f t="shared" si="20"/>
        <v>0</v>
      </c>
      <c r="F262" s="58">
        <f t="shared" si="21"/>
        <v>42805</v>
      </c>
      <c r="G262" s="49">
        <f>SUM(C$7:C262)</f>
        <v>-15.3</v>
      </c>
      <c r="H262" s="49">
        <f>SUM(D$7:D262)</f>
        <v>5</v>
      </c>
      <c r="I262" s="40">
        <f t="shared" si="22"/>
        <v>-10.3</v>
      </c>
      <c r="K262" s="36">
        <f t="shared" si="23"/>
        <v>2017</v>
      </c>
    </row>
    <row r="263" spans="1:11" ht="13">
      <c r="A263" s="39">
        <f>GewinnDaten!A263</f>
        <v>42809</v>
      </c>
      <c r="B263" s="37">
        <f t="shared" si="19"/>
        <v>4</v>
      </c>
      <c r="C263" s="49">
        <f>GewinnDaten!E263</f>
        <v>0</v>
      </c>
      <c r="D263" s="49">
        <f>GewinnDaten!H263</f>
        <v>0</v>
      </c>
      <c r="E263" s="40">
        <f t="shared" si="20"/>
        <v>0</v>
      </c>
      <c r="F263" s="58">
        <f t="shared" si="21"/>
        <v>42809</v>
      </c>
      <c r="G263" s="49">
        <f>SUM(C$7:C263)</f>
        <v>-15.3</v>
      </c>
      <c r="H263" s="49">
        <f>SUM(D$7:D263)</f>
        <v>5</v>
      </c>
      <c r="I263" s="40">
        <f t="shared" si="22"/>
        <v>-10.3</v>
      </c>
      <c r="K263" s="36">
        <f t="shared" si="23"/>
        <v>2017</v>
      </c>
    </row>
    <row r="264" spans="1:11" ht="13">
      <c r="A264" s="39">
        <f>GewinnDaten!A264</f>
        <v>42812</v>
      </c>
      <c r="B264" s="37">
        <f t="shared" ref="B264:B327" si="24">WEEKDAY(A264)</f>
        <v>7</v>
      </c>
      <c r="C264" s="49">
        <f>GewinnDaten!E264</f>
        <v>0</v>
      </c>
      <c r="D264" s="49">
        <f>GewinnDaten!H264</f>
        <v>0</v>
      </c>
      <c r="E264" s="40">
        <f t="shared" ref="E264:E327" si="25">SUM(C264:D264)</f>
        <v>0</v>
      </c>
      <c r="F264" s="58">
        <f t="shared" ref="F264:F327" si="26">A264</f>
        <v>42812</v>
      </c>
      <c r="G264" s="49">
        <f>SUM(C$7:C264)</f>
        <v>-15.3</v>
      </c>
      <c r="H264" s="49">
        <f>SUM(D$7:D264)</f>
        <v>5</v>
      </c>
      <c r="I264" s="40">
        <f t="shared" ref="I264:I327" si="27">SUM(G264:H264)</f>
        <v>-10.3</v>
      </c>
      <c r="K264" s="36">
        <f t="shared" ref="K264:K327" si="28">YEAR(A264)</f>
        <v>2017</v>
      </c>
    </row>
    <row r="265" spans="1:11" ht="13">
      <c r="A265" s="39">
        <f>GewinnDaten!A265</f>
        <v>42816</v>
      </c>
      <c r="B265" s="37">
        <f t="shared" si="24"/>
        <v>4</v>
      </c>
      <c r="C265" s="49">
        <f>GewinnDaten!E265</f>
        <v>0</v>
      </c>
      <c r="D265" s="49">
        <f>GewinnDaten!H265</f>
        <v>0</v>
      </c>
      <c r="E265" s="40">
        <f t="shared" si="25"/>
        <v>0</v>
      </c>
      <c r="F265" s="58">
        <f t="shared" si="26"/>
        <v>42816</v>
      </c>
      <c r="G265" s="49">
        <f>SUM(C$7:C265)</f>
        <v>-15.3</v>
      </c>
      <c r="H265" s="49">
        <f>SUM(D$7:D265)</f>
        <v>5</v>
      </c>
      <c r="I265" s="40">
        <f t="shared" si="27"/>
        <v>-10.3</v>
      </c>
      <c r="K265" s="36">
        <f t="shared" si="28"/>
        <v>2017</v>
      </c>
    </row>
    <row r="266" spans="1:11" ht="13">
      <c r="A266" s="39">
        <f>GewinnDaten!A266</f>
        <v>42819</v>
      </c>
      <c r="B266" s="37">
        <f t="shared" si="24"/>
        <v>7</v>
      </c>
      <c r="C266" s="49">
        <f>GewinnDaten!E266</f>
        <v>0</v>
      </c>
      <c r="D266" s="49">
        <f>GewinnDaten!H266</f>
        <v>0</v>
      </c>
      <c r="E266" s="40">
        <f t="shared" si="25"/>
        <v>0</v>
      </c>
      <c r="F266" s="58">
        <f t="shared" si="26"/>
        <v>42819</v>
      </c>
      <c r="G266" s="49">
        <f>SUM(C$7:C266)</f>
        <v>-15.3</v>
      </c>
      <c r="H266" s="49">
        <f>SUM(D$7:D266)</f>
        <v>5</v>
      </c>
      <c r="I266" s="40">
        <f t="shared" si="27"/>
        <v>-10.3</v>
      </c>
      <c r="K266" s="36">
        <f t="shared" si="28"/>
        <v>2017</v>
      </c>
    </row>
    <row r="267" spans="1:11" ht="13">
      <c r="A267" s="39">
        <f>GewinnDaten!A267</f>
        <v>42823</v>
      </c>
      <c r="B267" s="37">
        <f t="shared" si="24"/>
        <v>4</v>
      </c>
      <c r="C267" s="49">
        <f>GewinnDaten!E267</f>
        <v>0</v>
      </c>
      <c r="D267" s="49">
        <f>GewinnDaten!H267</f>
        <v>0</v>
      </c>
      <c r="E267" s="40">
        <f t="shared" si="25"/>
        <v>0</v>
      </c>
      <c r="F267" s="58">
        <f t="shared" si="26"/>
        <v>42823</v>
      </c>
      <c r="G267" s="49">
        <f>SUM(C$7:C267)</f>
        <v>-15.3</v>
      </c>
      <c r="H267" s="49">
        <f>SUM(D$7:D267)</f>
        <v>5</v>
      </c>
      <c r="I267" s="40">
        <f t="shared" si="27"/>
        <v>-10.3</v>
      </c>
      <c r="K267" s="36">
        <f t="shared" si="28"/>
        <v>2017</v>
      </c>
    </row>
    <row r="268" spans="1:11" ht="13">
      <c r="A268" s="39">
        <f>GewinnDaten!A268</f>
        <v>42826</v>
      </c>
      <c r="B268" s="37">
        <f t="shared" si="24"/>
        <v>7</v>
      </c>
      <c r="C268" s="49">
        <f>GewinnDaten!E268</f>
        <v>0</v>
      </c>
      <c r="D268" s="49">
        <f>GewinnDaten!H268</f>
        <v>0</v>
      </c>
      <c r="E268" s="40">
        <f t="shared" si="25"/>
        <v>0</v>
      </c>
      <c r="F268" s="58">
        <f t="shared" si="26"/>
        <v>42826</v>
      </c>
      <c r="G268" s="49">
        <f>SUM(C$7:C268)</f>
        <v>-15.3</v>
      </c>
      <c r="H268" s="49">
        <f>SUM(D$7:D268)</f>
        <v>5</v>
      </c>
      <c r="I268" s="40">
        <f t="shared" si="27"/>
        <v>-10.3</v>
      </c>
      <c r="K268" s="36">
        <f t="shared" si="28"/>
        <v>2017</v>
      </c>
    </row>
    <row r="269" spans="1:11" ht="13">
      <c r="A269" s="39">
        <f>GewinnDaten!A269</f>
        <v>42830</v>
      </c>
      <c r="B269" s="37">
        <f t="shared" si="24"/>
        <v>4</v>
      </c>
      <c r="C269" s="49">
        <f>GewinnDaten!E269</f>
        <v>0</v>
      </c>
      <c r="D269" s="49">
        <f>GewinnDaten!H269</f>
        <v>0</v>
      </c>
      <c r="E269" s="40">
        <f t="shared" si="25"/>
        <v>0</v>
      </c>
      <c r="F269" s="58">
        <f t="shared" si="26"/>
        <v>42830</v>
      </c>
      <c r="G269" s="49">
        <f>SUM(C$7:C269)</f>
        <v>-15.3</v>
      </c>
      <c r="H269" s="49">
        <f>SUM(D$7:D269)</f>
        <v>5</v>
      </c>
      <c r="I269" s="40">
        <f t="shared" si="27"/>
        <v>-10.3</v>
      </c>
      <c r="K269" s="36">
        <f t="shared" si="28"/>
        <v>2017</v>
      </c>
    </row>
    <row r="270" spans="1:11" ht="13">
      <c r="A270" s="39">
        <f>GewinnDaten!A270</f>
        <v>42833</v>
      </c>
      <c r="B270" s="37">
        <f t="shared" si="24"/>
        <v>7</v>
      </c>
      <c r="C270" s="49">
        <f>GewinnDaten!E270</f>
        <v>0</v>
      </c>
      <c r="D270" s="49">
        <f>GewinnDaten!H270</f>
        <v>0</v>
      </c>
      <c r="E270" s="40">
        <f t="shared" si="25"/>
        <v>0</v>
      </c>
      <c r="F270" s="58">
        <f t="shared" si="26"/>
        <v>42833</v>
      </c>
      <c r="G270" s="49">
        <f>SUM(C$7:C270)</f>
        <v>-15.3</v>
      </c>
      <c r="H270" s="49">
        <f>SUM(D$7:D270)</f>
        <v>5</v>
      </c>
      <c r="I270" s="40">
        <f t="shared" si="27"/>
        <v>-10.3</v>
      </c>
      <c r="K270" s="36">
        <f t="shared" si="28"/>
        <v>2017</v>
      </c>
    </row>
    <row r="271" spans="1:11" ht="13">
      <c r="A271" s="39">
        <f>GewinnDaten!A271</f>
        <v>42837</v>
      </c>
      <c r="B271" s="37">
        <f t="shared" si="24"/>
        <v>4</v>
      </c>
      <c r="C271" s="49">
        <f>GewinnDaten!E271</f>
        <v>0</v>
      </c>
      <c r="D271" s="49">
        <f>GewinnDaten!H271</f>
        <v>0</v>
      </c>
      <c r="E271" s="40">
        <f t="shared" si="25"/>
        <v>0</v>
      </c>
      <c r="F271" s="58">
        <f t="shared" si="26"/>
        <v>42837</v>
      </c>
      <c r="G271" s="49">
        <f>SUM(C$7:C271)</f>
        <v>-15.3</v>
      </c>
      <c r="H271" s="49">
        <f>SUM(D$7:D271)</f>
        <v>5</v>
      </c>
      <c r="I271" s="40">
        <f t="shared" si="27"/>
        <v>-10.3</v>
      </c>
      <c r="K271" s="36">
        <f t="shared" si="28"/>
        <v>2017</v>
      </c>
    </row>
    <row r="272" spans="1:11" ht="13">
      <c r="A272" s="39">
        <f>GewinnDaten!A272</f>
        <v>42840</v>
      </c>
      <c r="B272" s="37">
        <f t="shared" si="24"/>
        <v>7</v>
      </c>
      <c r="C272" s="49">
        <f>GewinnDaten!E272</f>
        <v>0</v>
      </c>
      <c r="D272" s="49">
        <f>GewinnDaten!H272</f>
        <v>0</v>
      </c>
      <c r="E272" s="40">
        <f t="shared" si="25"/>
        <v>0</v>
      </c>
      <c r="F272" s="58">
        <f t="shared" si="26"/>
        <v>42840</v>
      </c>
      <c r="G272" s="49">
        <f>SUM(C$7:C272)</f>
        <v>-15.3</v>
      </c>
      <c r="H272" s="49">
        <f>SUM(D$7:D272)</f>
        <v>5</v>
      </c>
      <c r="I272" s="40">
        <f t="shared" si="27"/>
        <v>-10.3</v>
      </c>
      <c r="K272" s="36">
        <f t="shared" si="28"/>
        <v>2017</v>
      </c>
    </row>
    <row r="273" spans="1:11" ht="13">
      <c r="A273" s="39">
        <f>GewinnDaten!A273</f>
        <v>42844</v>
      </c>
      <c r="B273" s="37">
        <f t="shared" si="24"/>
        <v>4</v>
      </c>
      <c r="C273" s="49">
        <f>GewinnDaten!E273</f>
        <v>0</v>
      </c>
      <c r="D273" s="49">
        <f>GewinnDaten!H273</f>
        <v>0</v>
      </c>
      <c r="E273" s="40">
        <f t="shared" si="25"/>
        <v>0</v>
      </c>
      <c r="F273" s="58">
        <f t="shared" si="26"/>
        <v>42844</v>
      </c>
      <c r="G273" s="49">
        <f>SUM(C$7:C273)</f>
        <v>-15.3</v>
      </c>
      <c r="H273" s="49">
        <f>SUM(D$7:D273)</f>
        <v>5</v>
      </c>
      <c r="I273" s="40">
        <f t="shared" si="27"/>
        <v>-10.3</v>
      </c>
      <c r="K273" s="36">
        <f t="shared" si="28"/>
        <v>2017</v>
      </c>
    </row>
    <row r="274" spans="1:11" ht="13">
      <c r="A274" s="39">
        <f>GewinnDaten!A274</f>
        <v>42847</v>
      </c>
      <c r="B274" s="37">
        <f t="shared" si="24"/>
        <v>7</v>
      </c>
      <c r="C274" s="49">
        <f>GewinnDaten!E274</f>
        <v>0</v>
      </c>
      <c r="D274" s="49">
        <f>GewinnDaten!H274</f>
        <v>0</v>
      </c>
      <c r="E274" s="40">
        <f t="shared" si="25"/>
        <v>0</v>
      </c>
      <c r="F274" s="58">
        <f t="shared" si="26"/>
        <v>42847</v>
      </c>
      <c r="G274" s="49">
        <f>SUM(C$7:C274)</f>
        <v>-15.3</v>
      </c>
      <c r="H274" s="49">
        <f>SUM(D$7:D274)</f>
        <v>5</v>
      </c>
      <c r="I274" s="40">
        <f t="shared" si="27"/>
        <v>-10.3</v>
      </c>
      <c r="K274" s="36">
        <f t="shared" si="28"/>
        <v>2017</v>
      </c>
    </row>
    <row r="275" spans="1:11" ht="13">
      <c r="A275" s="39">
        <f>GewinnDaten!A275</f>
        <v>42851</v>
      </c>
      <c r="B275" s="37">
        <f t="shared" si="24"/>
        <v>4</v>
      </c>
      <c r="C275" s="49">
        <f>GewinnDaten!E275</f>
        <v>0</v>
      </c>
      <c r="D275" s="49">
        <f>GewinnDaten!H275</f>
        <v>0</v>
      </c>
      <c r="E275" s="40">
        <f t="shared" si="25"/>
        <v>0</v>
      </c>
      <c r="F275" s="58">
        <f t="shared" si="26"/>
        <v>42851</v>
      </c>
      <c r="G275" s="49">
        <f>SUM(C$7:C275)</f>
        <v>-15.3</v>
      </c>
      <c r="H275" s="49">
        <f>SUM(D$7:D275)</f>
        <v>5</v>
      </c>
      <c r="I275" s="40">
        <f t="shared" si="27"/>
        <v>-10.3</v>
      </c>
      <c r="K275" s="36">
        <f t="shared" si="28"/>
        <v>2017</v>
      </c>
    </row>
    <row r="276" spans="1:11" ht="13">
      <c r="A276" s="39">
        <f>GewinnDaten!A276</f>
        <v>42854</v>
      </c>
      <c r="B276" s="37">
        <f t="shared" si="24"/>
        <v>7</v>
      </c>
      <c r="C276" s="49">
        <f>GewinnDaten!E276</f>
        <v>0</v>
      </c>
      <c r="D276" s="49">
        <f>GewinnDaten!H276</f>
        <v>0</v>
      </c>
      <c r="E276" s="40">
        <f t="shared" si="25"/>
        <v>0</v>
      </c>
      <c r="F276" s="58">
        <f t="shared" si="26"/>
        <v>42854</v>
      </c>
      <c r="G276" s="49">
        <f>SUM(C$7:C276)</f>
        <v>-15.3</v>
      </c>
      <c r="H276" s="49">
        <f>SUM(D$7:D276)</f>
        <v>5</v>
      </c>
      <c r="I276" s="40">
        <f t="shared" si="27"/>
        <v>-10.3</v>
      </c>
      <c r="K276" s="36">
        <f t="shared" si="28"/>
        <v>2017</v>
      </c>
    </row>
    <row r="277" spans="1:11" ht="13">
      <c r="A277" s="39">
        <f>GewinnDaten!A277</f>
        <v>42858</v>
      </c>
      <c r="B277" s="37">
        <f t="shared" si="24"/>
        <v>4</v>
      </c>
      <c r="C277" s="49">
        <f>GewinnDaten!E277</f>
        <v>0</v>
      </c>
      <c r="D277" s="49">
        <f>GewinnDaten!H277</f>
        <v>0</v>
      </c>
      <c r="E277" s="40">
        <f t="shared" si="25"/>
        <v>0</v>
      </c>
      <c r="F277" s="58">
        <f t="shared" si="26"/>
        <v>42858</v>
      </c>
      <c r="G277" s="49">
        <f>SUM(C$7:C277)</f>
        <v>-15.3</v>
      </c>
      <c r="H277" s="49">
        <f>SUM(D$7:D277)</f>
        <v>5</v>
      </c>
      <c r="I277" s="40">
        <f t="shared" si="27"/>
        <v>-10.3</v>
      </c>
      <c r="K277" s="36">
        <f t="shared" si="28"/>
        <v>2017</v>
      </c>
    </row>
    <row r="278" spans="1:11" ht="13">
      <c r="A278" s="39">
        <f>GewinnDaten!A278</f>
        <v>42861</v>
      </c>
      <c r="B278" s="37">
        <f t="shared" si="24"/>
        <v>7</v>
      </c>
      <c r="C278" s="49">
        <f>GewinnDaten!E278</f>
        <v>0</v>
      </c>
      <c r="D278" s="49">
        <f>GewinnDaten!H278</f>
        <v>0</v>
      </c>
      <c r="E278" s="40">
        <f t="shared" si="25"/>
        <v>0</v>
      </c>
      <c r="F278" s="58">
        <f t="shared" si="26"/>
        <v>42861</v>
      </c>
      <c r="G278" s="49">
        <f>SUM(C$7:C278)</f>
        <v>-15.3</v>
      </c>
      <c r="H278" s="49">
        <f>SUM(D$7:D278)</f>
        <v>5</v>
      </c>
      <c r="I278" s="40">
        <f t="shared" si="27"/>
        <v>-10.3</v>
      </c>
      <c r="K278" s="36">
        <f t="shared" si="28"/>
        <v>2017</v>
      </c>
    </row>
    <row r="279" spans="1:11" ht="13">
      <c r="A279" s="39">
        <f>GewinnDaten!A279</f>
        <v>42865</v>
      </c>
      <c r="B279" s="37">
        <f t="shared" si="24"/>
        <v>4</v>
      </c>
      <c r="C279" s="49">
        <f>GewinnDaten!E279</f>
        <v>0</v>
      </c>
      <c r="D279" s="49">
        <f>GewinnDaten!H279</f>
        <v>0</v>
      </c>
      <c r="E279" s="40">
        <f t="shared" si="25"/>
        <v>0</v>
      </c>
      <c r="F279" s="58">
        <f t="shared" si="26"/>
        <v>42865</v>
      </c>
      <c r="G279" s="49">
        <f>SUM(C$7:C279)</f>
        <v>-15.3</v>
      </c>
      <c r="H279" s="49">
        <f>SUM(D$7:D279)</f>
        <v>5</v>
      </c>
      <c r="I279" s="40">
        <f t="shared" si="27"/>
        <v>-10.3</v>
      </c>
      <c r="K279" s="36">
        <f t="shared" si="28"/>
        <v>2017</v>
      </c>
    </row>
    <row r="280" spans="1:11" ht="13">
      <c r="A280" s="39">
        <f>GewinnDaten!A280</f>
        <v>42868</v>
      </c>
      <c r="B280" s="37">
        <f t="shared" si="24"/>
        <v>7</v>
      </c>
      <c r="C280" s="49">
        <f>GewinnDaten!E280</f>
        <v>0</v>
      </c>
      <c r="D280" s="49">
        <f>GewinnDaten!H280</f>
        <v>0</v>
      </c>
      <c r="E280" s="40">
        <f t="shared" si="25"/>
        <v>0</v>
      </c>
      <c r="F280" s="58">
        <f t="shared" si="26"/>
        <v>42868</v>
      </c>
      <c r="G280" s="49">
        <f>SUM(C$7:C280)</f>
        <v>-15.3</v>
      </c>
      <c r="H280" s="49">
        <f>SUM(D$7:D280)</f>
        <v>5</v>
      </c>
      <c r="I280" s="40">
        <f t="shared" si="27"/>
        <v>-10.3</v>
      </c>
      <c r="K280" s="36">
        <f t="shared" si="28"/>
        <v>2017</v>
      </c>
    </row>
    <row r="281" spans="1:11" ht="13">
      <c r="A281" s="39">
        <f>GewinnDaten!A281</f>
        <v>42872</v>
      </c>
      <c r="B281" s="37">
        <f t="shared" si="24"/>
        <v>4</v>
      </c>
      <c r="C281" s="49">
        <f>GewinnDaten!E281</f>
        <v>0</v>
      </c>
      <c r="D281" s="49">
        <f>GewinnDaten!H281</f>
        <v>0</v>
      </c>
      <c r="E281" s="40">
        <f t="shared" si="25"/>
        <v>0</v>
      </c>
      <c r="F281" s="58">
        <f t="shared" si="26"/>
        <v>42872</v>
      </c>
      <c r="G281" s="49">
        <f>SUM(C$7:C281)</f>
        <v>-15.3</v>
      </c>
      <c r="H281" s="49">
        <f>SUM(D$7:D281)</f>
        <v>5</v>
      </c>
      <c r="I281" s="40">
        <f t="shared" si="27"/>
        <v>-10.3</v>
      </c>
      <c r="K281" s="36">
        <f t="shared" si="28"/>
        <v>2017</v>
      </c>
    </row>
    <row r="282" spans="1:11" ht="13">
      <c r="A282" s="39">
        <f>GewinnDaten!A282</f>
        <v>42875</v>
      </c>
      <c r="B282" s="37">
        <f t="shared" si="24"/>
        <v>7</v>
      </c>
      <c r="C282" s="49">
        <f>GewinnDaten!E282</f>
        <v>0</v>
      </c>
      <c r="D282" s="49">
        <f>GewinnDaten!H282</f>
        <v>0</v>
      </c>
      <c r="E282" s="40">
        <f t="shared" si="25"/>
        <v>0</v>
      </c>
      <c r="F282" s="58">
        <f t="shared" si="26"/>
        <v>42875</v>
      </c>
      <c r="G282" s="49">
        <f>SUM(C$7:C282)</f>
        <v>-15.3</v>
      </c>
      <c r="H282" s="49">
        <f>SUM(D$7:D282)</f>
        <v>5</v>
      </c>
      <c r="I282" s="40">
        <f t="shared" si="27"/>
        <v>-10.3</v>
      </c>
      <c r="K282" s="36">
        <f t="shared" si="28"/>
        <v>2017</v>
      </c>
    </row>
    <row r="283" spans="1:11" ht="13">
      <c r="A283" s="39">
        <f>GewinnDaten!A283</f>
        <v>42879</v>
      </c>
      <c r="B283" s="37">
        <f t="shared" si="24"/>
        <v>4</v>
      </c>
      <c r="C283" s="49">
        <f>GewinnDaten!E283</f>
        <v>0</v>
      </c>
      <c r="D283" s="49">
        <f>GewinnDaten!H283</f>
        <v>0</v>
      </c>
      <c r="E283" s="40">
        <f t="shared" si="25"/>
        <v>0</v>
      </c>
      <c r="F283" s="58">
        <f t="shared" si="26"/>
        <v>42879</v>
      </c>
      <c r="G283" s="49">
        <f>SUM(C$7:C283)</f>
        <v>-15.3</v>
      </c>
      <c r="H283" s="49">
        <f>SUM(D$7:D283)</f>
        <v>5</v>
      </c>
      <c r="I283" s="40">
        <f t="shared" si="27"/>
        <v>-10.3</v>
      </c>
      <c r="K283" s="36">
        <f t="shared" si="28"/>
        <v>2017</v>
      </c>
    </row>
    <row r="284" spans="1:11" ht="13">
      <c r="A284" s="39">
        <f>GewinnDaten!A284</f>
        <v>42882</v>
      </c>
      <c r="B284" s="37">
        <f t="shared" si="24"/>
        <v>7</v>
      </c>
      <c r="C284" s="49">
        <f>GewinnDaten!E284</f>
        <v>0</v>
      </c>
      <c r="D284" s="49">
        <f>GewinnDaten!H284</f>
        <v>0</v>
      </c>
      <c r="E284" s="40">
        <f t="shared" si="25"/>
        <v>0</v>
      </c>
      <c r="F284" s="58">
        <f t="shared" si="26"/>
        <v>42882</v>
      </c>
      <c r="G284" s="49">
        <f>SUM(C$7:C284)</f>
        <v>-15.3</v>
      </c>
      <c r="H284" s="49">
        <f>SUM(D$7:D284)</f>
        <v>5</v>
      </c>
      <c r="I284" s="40">
        <f t="shared" si="27"/>
        <v>-10.3</v>
      </c>
      <c r="K284" s="36">
        <f t="shared" si="28"/>
        <v>2017</v>
      </c>
    </row>
    <row r="285" spans="1:11" ht="13">
      <c r="A285" s="39">
        <f>GewinnDaten!A285</f>
        <v>42886</v>
      </c>
      <c r="B285" s="37">
        <f t="shared" si="24"/>
        <v>4</v>
      </c>
      <c r="C285" s="49">
        <f>GewinnDaten!E285</f>
        <v>0</v>
      </c>
      <c r="D285" s="49">
        <f>GewinnDaten!H285</f>
        <v>0</v>
      </c>
      <c r="E285" s="40">
        <f t="shared" si="25"/>
        <v>0</v>
      </c>
      <c r="F285" s="58">
        <f t="shared" si="26"/>
        <v>42886</v>
      </c>
      <c r="G285" s="49">
        <f>SUM(C$7:C285)</f>
        <v>-15.3</v>
      </c>
      <c r="H285" s="49">
        <f>SUM(D$7:D285)</f>
        <v>5</v>
      </c>
      <c r="I285" s="40">
        <f t="shared" si="27"/>
        <v>-10.3</v>
      </c>
      <c r="K285" s="36">
        <f t="shared" si="28"/>
        <v>2017</v>
      </c>
    </row>
    <row r="286" spans="1:11" ht="13">
      <c r="A286" s="39">
        <f>GewinnDaten!A286</f>
        <v>42889</v>
      </c>
      <c r="B286" s="37">
        <f t="shared" si="24"/>
        <v>7</v>
      </c>
      <c r="C286" s="49">
        <f>GewinnDaten!E286</f>
        <v>0</v>
      </c>
      <c r="D286" s="49">
        <f>GewinnDaten!H286</f>
        <v>0</v>
      </c>
      <c r="E286" s="40">
        <f t="shared" si="25"/>
        <v>0</v>
      </c>
      <c r="F286" s="58">
        <f t="shared" si="26"/>
        <v>42889</v>
      </c>
      <c r="G286" s="49">
        <f>SUM(C$7:C286)</f>
        <v>-15.3</v>
      </c>
      <c r="H286" s="49">
        <f>SUM(D$7:D286)</f>
        <v>5</v>
      </c>
      <c r="I286" s="40">
        <f t="shared" si="27"/>
        <v>-10.3</v>
      </c>
      <c r="K286" s="36">
        <f t="shared" si="28"/>
        <v>2017</v>
      </c>
    </row>
    <row r="287" spans="1:11" ht="13">
      <c r="A287" s="39">
        <f>GewinnDaten!A287</f>
        <v>42893</v>
      </c>
      <c r="B287" s="37">
        <f t="shared" si="24"/>
        <v>4</v>
      </c>
      <c r="C287" s="49">
        <f>GewinnDaten!E287</f>
        <v>0</v>
      </c>
      <c r="D287" s="49">
        <f>GewinnDaten!H287</f>
        <v>0</v>
      </c>
      <c r="E287" s="40">
        <f t="shared" si="25"/>
        <v>0</v>
      </c>
      <c r="F287" s="58">
        <f t="shared" si="26"/>
        <v>42893</v>
      </c>
      <c r="G287" s="49">
        <f>SUM(C$7:C287)</f>
        <v>-15.3</v>
      </c>
      <c r="H287" s="49">
        <f>SUM(D$7:D287)</f>
        <v>5</v>
      </c>
      <c r="I287" s="40">
        <f t="shared" si="27"/>
        <v>-10.3</v>
      </c>
      <c r="K287" s="36">
        <f t="shared" si="28"/>
        <v>2017</v>
      </c>
    </row>
    <row r="288" spans="1:11" ht="13">
      <c r="A288" s="39">
        <f>GewinnDaten!A288</f>
        <v>42896</v>
      </c>
      <c r="B288" s="37">
        <f t="shared" si="24"/>
        <v>7</v>
      </c>
      <c r="C288" s="49">
        <f>GewinnDaten!E288</f>
        <v>0</v>
      </c>
      <c r="D288" s="49">
        <f>GewinnDaten!H288</f>
        <v>0</v>
      </c>
      <c r="E288" s="40">
        <f t="shared" si="25"/>
        <v>0</v>
      </c>
      <c r="F288" s="58">
        <f t="shared" si="26"/>
        <v>42896</v>
      </c>
      <c r="G288" s="49">
        <f>SUM(C$7:C288)</f>
        <v>-15.3</v>
      </c>
      <c r="H288" s="49">
        <f>SUM(D$7:D288)</f>
        <v>5</v>
      </c>
      <c r="I288" s="40">
        <f t="shared" si="27"/>
        <v>-10.3</v>
      </c>
      <c r="K288" s="36">
        <f t="shared" si="28"/>
        <v>2017</v>
      </c>
    </row>
    <row r="289" spans="1:11" ht="13">
      <c r="A289" s="39">
        <f>GewinnDaten!A289</f>
        <v>42900</v>
      </c>
      <c r="B289" s="37">
        <f t="shared" si="24"/>
        <v>4</v>
      </c>
      <c r="C289" s="49">
        <f>GewinnDaten!E289</f>
        <v>0</v>
      </c>
      <c r="D289" s="49">
        <f>GewinnDaten!H289</f>
        <v>0</v>
      </c>
      <c r="E289" s="40">
        <f t="shared" si="25"/>
        <v>0</v>
      </c>
      <c r="F289" s="58">
        <f t="shared" si="26"/>
        <v>42900</v>
      </c>
      <c r="G289" s="49">
        <f>SUM(C$7:C289)</f>
        <v>-15.3</v>
      </c>
      <c r="H289" s="49">
        <f>SUM(D$7:D289)</f>
        <v>5</v>
      </c>
      <c r="I289" s="40">
        <f t="shared" si="27"/>
        <v>-10.3</v>
      </c>
      <c r="K289" s="36">
        <f t="shared" si="28"/>
        <v>2017</v>
      </c>
    </row>
    <row r="290" spans="1:11" ht="13">
      <c r="A290" s="39">
        <f>GewinnDaten!A290</f>
        <v>42903</v>
      </c>
      <c r="B290" s="37">
        <f t="shared" si="24"/>
        <v>7</v>
      </c>
      <c r="C290" s="49">
        <f>GewinnDaten!E290</f>
        <v>0</v>
      </c>
      <c r="D290" s="49">
        <f>GewinnDaten!H290</f>
        <v>0</v>
      </c>
      <c r="E290" s="40">
        <f t="shared" si="25"/>
        <v>0</v>
      </c>
      <c r="F290" s="58">
        <f t="shared" si="26"/>
        <v>42903</v>
      </c>
      <c r="G290" s="49">
        <f>SUM(C$7:C290)</f>
        <v>-15.3</v>
      </c>
      <c r="H290" s="49">
        <f>SUM(D$7:D290)</f>
        <v>5</v>
      </c>
      <c r="I290" s="40">
        <f t="shared" si="27"/>
        <v>-10.3</v>
      </c>
      <c r="K290" s="36">
        <f t="shared" si="28"/>
        <v>2017</v>
      </c>
    </row>
    <row r="291" spans="1:11" ht="13">
      <c r="A291" s="39">
        <f>GewinnDaten!A291</f>
        <v>42907</v>
      </c>
      <c r="B291" s="37">
        <f t="shared" si="24"/>
        <v>4</v>
      </c>
      <c r="C291" s="49">
        <f>GewinnDaten!E291</f>
        <v>0</v>
      </c>
      <c r="D291" s="49">
        <f>GewinnDaten!H291</f>
        <v>0</v>
      </c>
      <c r="E291" s="40">
        <f t="shared" si="25"/>
        <v>0</v>
      </c>
      <c r="F291" s="58">
        <f t="shared" si="26"/>
        <v>42907</v>
      </c>
      <c r="G291" s="49">
        <f>SUM(C$7:C291)</f>
        <v>-15.3</v>
      </c>
      <c r="H291" s="49">
        <f>SUM(D$7:D291)</f>
        <v>5</v>
      </c>
      <c r="I291" s="40">
        <f t="shared" si="27"/>
        <v>-10.3</v>
      </c>
      <c r="K291" s="36">
        <f t="shared" si="28"/>
        <v>2017</v>
      </c>
    </row>
    <row r="292" spans="1:11" ht="13">
      <c r="A292" s="39">
        <f>GewinnDaten!A292</f>
        <v>42910</v>
      </c>
      <c r="B292" s="37">
        <f t="shared" si="24"/>
        <v>7</v>
      </c>
      <c r="C292" s="49">
        <f>GewinnDaten!E292</f>
        <v>0</v>
      </c>
      <c r="D292" s="49">
        <f>GewinnDaten!H292</f>
        <v>0</v>
      </c>
      <c r="E292" s="40">
        <f t="shared" si="25"/>
        <v>0</v>
      </c>
      <c r="F292" s="58">
        <f t="shared" si="26"/>
        <v>42910</v>
      </c>
      <c r="G292" s="49">
        <f>SUM(C$7:C292)</f>
        <v>-15.3</v>
      </c>
      <c r="H292" s="49">
        <f>SUM(D$7:D292)</f>
        <v>5</v>
      </c>
      <c r="I292" s="40">
        <f t="shared" si="27"/>
        <v>-10.3</v>
      </c>
      <c r="K292" s="36">
        <f t="shared" si="28"/>
        <v>2017</v>
      </c>
    </row>
    <row r="293" spans="1:11" ht="13">
      <c r="A293" s="39">
        <f>GewinnDaten!A293</f>
        <v>42914</v>
      </c>
      <c r="B293" s="37">
        <f t="shared" si="24"/>
        <v>4</v>
      </c>
      <c r="C293" s="49">
        <f>GewinnDaten!E293</f>
        <v>0</v>
      </c>
      <c r="D293" s="49">
        <f>GewinnDaten!H293</f>
        <v>0</v>
      </c>
      <c r="E293" s="40">
        <f t="shared" si="25"/>
        <v>0</v>
      </c>
      <c r="F293" s="58">
        <f t="shared" si="26"/>
        <v>42914</v>
      </c>
      <c r="G293" s="49">
        <f>SUM(C$7:C293)</f>
        <v>-15.3</v>
      </c>
      <c r="H293" s="49">
        <f>SUM(D$7:D293)</f>
        <v>5</v>
      </c>
      <c r="I293" s="40">
        <f t="shared" si="27"/>
        <v>-10.3</v>
      </c>
      <c r="K293" s="36">
        <f t="shared" si="28"/>
        <v>2017</v>
      </c>
    </row>
    <row r="294" spans="1:11" ht="13">
      <c r="A294" s="39">
        <f>GewinnDaten!A294</f>
        <v>42917</v>
      </c>
      <c r="B294" s="37">
        <f t="shared" si="24"/>
        <v>7</v>
      </c>
      <c r="C294" s="49">
        <f>GewinnDaten!E294</f>
        <v>0</v>
      </c>
      <c r="D294" s="49">
        <f>GewinnDaten!H294</f>
        <v>0</v>
      </c>
      <c r="E294" s="40">
        <f t="shared" si="25"/>
        <v>0</v>
      </c>
      <c r="F294" s="58">
        <f t="shared" si="26"/>
        <v>42917</v>
      </c>
      <c r="G294" s="49">
        <f>SUM(C$7:C294)</f>
        <v>-15.3</v>
      </c>
      <c r="H294" s="49">
        <f>SUM(D$7:D294)</f>
        <v>5</v>
      </c>
      <c r="I294" s="40">
        <f t="shared" si="27"/>
        <v>-10.3</v>
      </c>
      <c r="K294" s="36">
        <f t="shared" si="28"/>
        <v>2017</v>
      </c>
    </row>
    <row r="295" spans="1:11" ht="13">
      <c r="A295" s="39">
        <f>GewinnDaten!A295</f>
        <v>42921</v>
      </c>
      <c r="B295" s="37">
        <f t="shared" si="24"/>
        <v>4</v>
      </c>
      <c r="C295" s="49">
        <f>GewinnDaten!E295</f>
        <v>0</v>
      </c>
      <c r="D295" s="49">
        <f>GewinnDaten!H295</f>
        <v>0</v>
      </c>
      <c r="E295" s="40">
        <f t="shared" si="25"/>
        <v>0</v>
      </c>
      <c r="F295" s="58">
        <f t="shared" si="26"/>
        <v>42921</v>
      </c>
      <c r="G295" s="49">
        <f>SUM(C$7:C295)</f>
        <v>-15.3</v>
      </c>
      <c r="H295" s="49">
        <f>SUM(D$7:D295)</f>
        <v>5</v>
      </c>
      <c r="I295" s="40">
        <f t="shared" si="27"/>
        <v>-10.3</v>
      </c>
      <c r="K295" s="36">
        <f t="shared" si="28"/>
        <v>2017</v>
      </c>
    </row>
    <row r="296" spans="1:11" ht="13">
      <c r="A296" s="39">
        <f>GewinnDaten!A296</f>
        <v>42924</v>
      </c>
      <c r="B296" s="37">
        <f t="shared" si="24"/>
        <v>7</v>
      </c>
      <c r="C296" s="49">
        <f>GewinnDaten!E296</f>
        <v>0</v>
      </c>
      <c r="D296" s="49">
        <f>GewinnDaten!H296</f>
        <v>0</v>
      </c>
      <c r="E296" s="40">
        <f t="shared" si="25"/>
        <v>0</v>
      </c>
      <c r="F296" s="58">
        <f t="shared" si="26"/>
        <v>42924</v>
      </c>
      <c r="G296" s="49">
        <f>SUM(C$7:C296)</f>
        <v>-15.3</v>
      </c>
      <c r="H296" s="49">
        <f>SUM(D$7:D296)</f>
        <v>5</v>
      </c>
      <c r="I296" s="40">
        <f t="shared" si="27"/>
        <v>-10.3</v>
      </c>
      <c r="K296" s="36">
        <f t="shared" si="28"/>
        <v>2017</v>
      </c>
    </row>
    <row r="297" spans="1:11" ht="13">
      <c r="A297" s="39">
        <f>GewinnDaten!A297</f>
        <v>42928</v>
      </c>
      <c r="B297" s="37">
        <f t="shared" si="24"/>
        <v>4</v>
      </c>
      <c r="C297" s="49">
        <f>GewinnDaten!E297</f>
        <v>0</v>
      </c>
      <c r="D297" s="49">
        <f>GewinnDaten!H297</f>
        <v>0</v>
      </c>
      <c r="E297" s="40">
        <f t="shared" si="25"/>
        <v>0</v>
      </c>
      <c r="F297" s="58">
        <f t="shared" si="26"/>
        <v>42928</v>
      </c>
      <c r="G297" s="49">
        <f>SUM(C$7:C297)</f>
        <v>-15.3</v>
      </c>
      <c r="H297" s="49">
        <f>SUM(D$7:D297)</f>
        <v>5</v>
      </c>
      <c r="I297" s="40">
        <f t="shared" si="27"/>
        <v>-10.3</v>
      </c>
      <c r="K297" s="36">
        <f t="shared" si="28"/>
        <v>2017</v>
      </c>
    </row>
    <row r="298" spans="1:11" ht="13">
      <c r="A298" s="39">
        <f>GewinnDaten!A298</f>
        <v>42931</v>
      </c>
      <c r="B298" s="37">
        <f t="shared" si="24"/>
        <v>7</v>
      </c>
      <c r="C298" s="49">
        <f>GewinnDaten!E298</f>
        <v>0</v>
      </c>
      <c r="D298" s="49">
        <f>GewinnDaten!H298</f>
        <v>0</v>
      </c>
      <c r="E298" s="40">
        <f t="shared" si="25"/>
        <v>0</v>
      </c>
      <c r="F298" s="58">
        <f t="shared" si="26"/>
        <v>42931</v>
      </c>
      <c r="G298" s="49">
        <f>SUM(C$7:C298)</f>
        <v>-15.3</v>
      </c>
      <c r="H298" s="49">
        <f>SUM(D$7:D298)</f>
        <v>5</v>
      </c>
      <c r="I298" s="40">
        <f t="shared" si="27"/>
        <v>-10.3</v>
      </c>
      <c r="K298" s="36">
        <f t="shared" si="28"/>
        <v>2017</v>
      </c>
    </row>
    <row r="299" spans="1:11" ht="13">
      <c r="A299" s="39">
        <f>GewinnDaten!A299</f>
        <v>42935</v>
      </c>
      <c r="B299" s="37">
        <f t="shared" si="24"/>
        <v>4</v>
      </c>
      <c r="C299" s="49">
        <f>GewinnDaten!E299</f>
        <v>0</v>
      </c>
      <c r="D299" s="49">
        <f>GewinnDaten!H299</f>
        <v>0</v>
      </c>
      <c r="E299" s="40">
        <f t="shared" si="25"/>
        <v>0</v>
      </c>
      <c r="F299" s="58">
        <f t="shared" si="26"/>
        <v>42935</v>
      </c>
      <c r="G299" s="49">
        <f>SUM(C$7:C299)</f>
        <v>-15.3</v>
      </c>
      <c r="H299" s="49">
        <f>SUM(D$7:D299)</f>
        <v>5</v>
      </c>
      <c r="I299" s="40">
        <f t="shared" si="27"/>
        <v>-10.3</v>
      </c>
      <c r="K299" s="36">
        <f t="shared" si="28"/>
        <v>2017</v>
      </c>
    </row>
    <row r="300" spans="1:11" ht="13">
      <c r="A300" s="39">
        <f>GewinnDaten!A300</f>
        <v>42938</v>
      </c>
      <c r="B300" s="37">
        <f t="shared" si="24"/>
        <v>7</v>
      </c>
      <c r="C300" s="49">
        <f>GewinnDaten!E300</f>
        <v>0</v>
      </c>
      <c r="D300" s="49">
        <f>GewinnDaten!H300</f>
        <v>0</v>
      </c>
      <c r="E300" s="40">
        <f t="shared" si="25"/>
        <v>0</v>
      </c>
      <c r="F300" s="58">
        <f t="shared" si="26"/>
        <v>42938</v>
      </c>
      <c r="G300" s="49">
        <f>SUM(C$7:C300)</f>
        <v>-15.3</v>
      </c>
      <c r="H300" s="49">
        <f>SUM(D$7:D300)</f>
        <v>5</v>
      </c>
      <c r="I300" s="40">
        <f t="shared" si="27"/>
        <v>-10.3</v>
      </c>
      <c r="K300" s="36">
        <f t="shared" si="28"/>
        <v>2017</v>
      </c>
    </row>
    <row r="301" spans="1:11" ht="13">
      <c r="A301" s="39">
        <f>GewinnDaten!A301</f>
        <v>42942</v>
      </c>
      <c r="B301" s="37">
        <f t="shared" si="24"/>
        <v>4</v>
      </c>
      <c r="C301" s="49">
        <f>GewinnDaten!E301</f>
        <v>0</v>
      </c>
      <c r="D301" s="49">
        <f>GewinnDaten!H301</f>
        <v>0</v>
      </c>
      <c r="E301" s="40">
        <f t="shared" si="25"/>
        <v>0</v>
      </c>
      <c r="F301" s="58">
        <f t="shared" si="26"/>
        <v>42942</v>
      </c>
      <c r="G301" s="49">
        <f>SUM(C$7:C301)</f>
        <v>-15.3</v>
      </c>
      <c r="H301" s="49">
        <f>SUM(D$7:D301)</f>
        <v>5</v>
      </c>
      <c r="I301" s="40">
        <f t="shared" si="27"/>
        <v>-10.3</v>
      </c>
      <c r="K301" s="36">
        <f t="shared" si="28"/>
        <v>2017</v>
      </c>
    </row>
    <row r="302" spans="1:11" ht="13">
      <c r="A302" s="39">
        <f>GewinnDaten!A302</f>
        <v>42945</v>
      </c>
      <c r="B302" s="37">
        <f t="shared" si="24"/>
        <v>7</v>
      </c>
      <c r="C302" s="49">
        <f>GewinnDaten!E302</f>
        <v>0</v>
      </c>
      <c r="D302" s="49">
        <f>GewinnDaten!H302</f>
        <v>0</v>
      </c>
      <c r="E302" s="40">
        <f t="shared" si="25"/>
        <v>0</v>
      </c>
      <c r="F302" s="58">
        <f t="shared" si="26"/>
        <v>42945</v>
      </c>
      <c r="G302" s="49">
        <f>SUM(C$7:C302)</f>
        <v>-15.3</v>
      </c>
      <c r="H302" s="49">
        <f>SUM(D$7:D302)</f>
        <v>5</v>
      </c>
      <c r="I302" s="40">
        <f t="shared" si="27"/>
        <v>-10.3</v>
      </c>
      <c r="K302" s="36">
        <f t="shared" si="28"/>
        <v>2017</v>
      </c>
    </row>
    <row r="303" spans="1:11" ht="13">
      <c r="A303" s="39">
        <f>GewinnDaten!A303</f>
        <v>42949</v>
      </c>
      <c r="B303" s="37">
        <f t="shared" si="24"/>
        <v>4</v>
      </c>
      <c r="C303" s="49">
        <f>GewinnDaten!E303</f>
        <v>0</v>
      </c>
      <c r="D303" s="49">
        <f>GewinnDaten!H303</f>
        <v>0</v>
      </c>
      <c r="E303" s="40">
        <f t="shared" si="25"/>
        <v>0</v>
      </c>
      <c r="F303" s="58">
        <f t="shared" si="26"/>
        <v>42949</v>
      </c>
      <c r="G303" s="49">
        <f>SUM(C$7:C303)</f>
        <v>-15.3</v>
      </c>
      <c r="H303" s="49">
        <f>SUM(D$7:D303)</f>
        <v>5</v>
      </c>
      <c r="I303" s="40">
        <f t="shared" si="27"/>
        <v>-10.3</v>
      </c>
      <c r="K303" s="36">
        <f t="shared" si="28"/>
        <v>2017</v>
      </c>
    </row>
    <row r="304" spans="1:11" ht="13">
      <c r="A304" s="39">
        <f>GewinnDaten!A304</f>
        <v>42952</v>
      </c>
      <c r="B304" s="37">
        <f t="shared" si="24"/>
        <v>7</v>
      </c>
      <c r="C304" s="49">
        <f>GewinnDaten!E304</f>
        <v>0</v>
      </c>
      <c r="D304" s="49">
        <f>GewinnDaten!H304</f>
        <v>0</v>
      </c>
      <c r="E304" s="40">
        <f t="shared" si="25"/>
        <v>0</v>
      </c>
      <c r="F304" s="58">
        <f t="shared" si="26"/>
        <v>42952</v>
      </c>
      <c r="G304" s="49">
        <f>SUM(C$7:C304)</f>
        <v>-15.3</v>
      </c>
      <c r="H304" s="49">
        <f>SUM(D$7:D304)</f>
        <v>5</v>
      </c>
      <c r="I304" s="40">
        <f t="shared" si="27"/>
        <v>-10.3</v>
      </c>
      <c r="K304" s="36">
        <f t="shared" si="28"/>
        <v>2017</v>
      </c>
    </row>
    <row r="305" spans="1:11" ht="13">
      <c r="A305" s="39">
        <f>GewinnDaten!A305</f>
        <v>42956</v>
      </c>
      <c r="B305" s="37">
        <f t="shared" si="24"/>
        <v>4</v>
      </c>
      <c r="C305" s="49">
        <f>GewinnDaten!E305</f>
        <v>0</v>
      </c>
      <c r="D305" s="49">
        <f>GewinnDaten!H305</f>
        <v>0</v>
      </c>
      <c r="E305" s="40">
        <f t="shared" si="25"/>
        <v>0</v>
      </c>
      <c r="F305" s="58">
        <f t="shared" si="26"/>
        <v>42956</v>
      </c>
      <c r="G305" s="49">
        <f>SUM(C$7:C305)</f>
        <v>-15.3</v>
      </c>
      <c r="H305" s="49">
        <f>SUM(D$7:D305)</f>
        <v>5</v>
      </c>
      <c r="I305" s="40">
        <f t="shared" si="27"/>
        <v>-10.3</v>
      </c>
      <c r="K305" s="36">
        <f t="shared" si="28"/>
        <v>2017</v>
      </c>
    </row>
    <row r="306" spans="1:11" ht="13">
      <c r="A306" s="39">
        <f>GewinnDaten!A306</f>
        <v>42959</v>
      </c>
      <c r="B306" s="37">
        <f t="shared" si="24"/>
        <v>7</v>
      </c>
      <c r="C306" s="49">
        <f>GewinnDaten!E306</f>
        <v>0</v>
      </c>
      <c r="D306" s="49">
        <f>GewinnDaten!H306</f>
        <v>0</v>
      </c>
      <c r="E306" s="40">
        <f t="shared" si="25"/>
        <v>0</v>
      </c>
      <c r="F306" s="58">
        <f t="shared" si="26"/>
        <v>42959</v>
      </c>
      <c r="G306" s="49">
        <f>SUM(C$7:C306)</f>
        <v>-15.3</v>
      </c>
      <c r="H306" s="49">
        <f>SUM(D$7:D306)</f>
        <v>5</v>
      </c>
      <c r="I306" s="40">
        <f t="shared" si="27"/>
        <v>-10.3</v>
      </c>
      <c r="K306" s="36">
        <f t="shared" si="28"/>
        <v>2017</v>
      </c>
    </row>
    <row r="307" spans="1:11" ht="13">
      <c r="A307" s="39">
        <f>GewinnDaten!A307</f>
        <v>42963</v>
      </c>
      <c r="B307" s="37">
        <f t="shared" si="24"/>
        <v>4</v>
      </c>
      <c r="C307" s="49">
        <f>GewinnDaten!E307</f>
        <v>0</v>
      </c>
      <c r="D307" s="49">
        <f>GewinnDaten!H307</f>
        <v>0</v>
      </c>
      <c r="E307" s="40">
        <f t="shared" si="25"/>
        <v>0</v>
      </c>
      <c r="F307" s="58">
        <f t="shared" si="26"/>
        <v>42963</v>
      </c>
      <c r="G307" s="49">
        <f>SUM(C$7:C307)</f>
        <v>-15.3</v>
      </c>
      <c r="H307" s="49">
        <f>SUM(D$7:D307)</f>
        <v>5</v>
      </c>
      <c r="I307" s="40">
        <f t="shared" si="27"/>
        <v>-10.3</v>
      </c>
      <c r="K307" s="36">
        <f t="shared" si="28"/>
        <v>2017</v>
      </c>
    </row>
    <row r="308" spans="1:11" ht="13">
      <c r="A308" s="39">
        <f>GewinnDaten!A308</f>
        <v>42966</v>
      </c>
      <c r="B308" s="37">
        <f t="shared" si="24"/>
        <v>7</v>
      </c>
      <c r="C308" s="49">
        <f>GewinnDaten!E308</f>
        <v>0</v>
      </c>
      <c r="D308" s="49">
        <f>GewinnDaten!H308</f>
        <v>0</v>
      </c>
      <c r="E308" s="40">
        <f t="shared" si="25"/>
        <v>0</v>
      </c>
      <c r="F308" s="58">
        <f t="shared" si="26"/>
        <v>42966</v>
      </c>
      <c r="G308" s="49">
        <f>SUM(C$7:C308)</f>
        <v>-15.3</v>
      </c>
      <c r="H308" s="49">
        <f>SUM(D$7:D308)</f>
        <v>5</v>
      </c>
      <c r="I308" s="40">
        <f t="shared" si="27"/>
        <v>-10.3</v>
      </c>
      <c r="K308" s="36">
        <f t="shared" si="28"/>
        <v>2017</v>
      </c>
    </row>
    <row r="309" spans="1:11" ht="13">
      <c r="A309" s="39">
        <f>GewinnDaten!A309</f>
        <v>42970</v>
      </c>
      <c r="B309" s="37">
        <f t="shared" si="24"/>
        <v>4</v>
      </c>
      <c r="C309" s="49">
        <f>GewinnDaten!E309</f>
        <v>0</v>
      </c>
      <c r="D309" s="49">
        <f>GewinnDaten!H309</f>
        <v>0</v>
      </c>
      <c r="E309" s="40">
        <f t="shared" si="25"/>
        <v>0</v>
      </c>
      <c r="F309" s="58">
        <f t="shared" si="26"/>
        <v>42970</v>
      </c>
      <c r="G309" s="49">
        <f>SUM(C$7:C309)</f>
        <v>-15.3</v>
      </c>
      <c r="H309" s="49">
        <f>SUM(D$7:D309)</f>
        <v>5</v>
      </c>
      <c r="I309" s="40">
        <f t="shared" si="27"/>
        <v>-10.3</v>
      </c>
      <c r="K309" s="36">
        <f t="shared" si="28"/>
        <v>2017</v>
      </c>
    </row>
    <row r="310" spans="1:11" ht="13">
      <c r="A310" s="39">
        <f>GewinnDaten!A310</f>
        <v>42973</v>
      </c>
      <c r="B310" s="37">
        <f t="shared" si="24"/>
        <v>7</v>
      </c>
      <c r="C310" s="49">
        <f>GewinnDaten!E310</f>
        <v>0</v>
      </c>
      <c r="D310" s="49">
        <f>GewinnDaten!H310</f>
        <v>0</v>
      </c>
      <c r="E310" s="40">
        <f t="shared" si="25"/>
        <v>0</v>
      </c>
      <c r="F310" s="58">
        <f t="shared" si="26"/>
        <v>42973</v>
      </c>
      <c r="G310" s="49">
        <f>SUM(C$7:C310)</f>
        <v>-15.3</v>
      </c>
      <c r="H310" s="49">
        <f>SUM(D$7:D310)</f>
        <v>5</v>
      </c>
      <c r="I310" s="40">
        <f t="shared" si="27"/>
        <v>-10.3</v>
      </c>
      <c r="K310" s="36">
        <f t="shared" si="28"/>
        <v>2017</v>
      </c>
    </row>
    <row r="311" spans="1:11" ht="13">
      <c r="A311" s="39">
        <f>GewinnDaten!A311</f>
        <v>42977</v>
      </c>
      <c r="B311" s="37">
        <f t="shared" si="24"/>
        <v>4</v>
      </c>
      <c r="C311" s="49">
        <f>GewinnDaten!E311</f>
        <v>0</v>
      </c>
      <c r="D311" s="49">
        <f>GewinnDaten!H311</f>
        <v>0</v>
      </c>
      <c r="E311" s="40">
        <f t="shared" si="25"/>
        <v>0</v>
      </c>
      <c r="F311" s="58">
        <f t="shared" si="26"/>
        <v>42977</v>
      </c>
      <c r="G311" s="49">
        <f>SUM(C$7:C311)</f>
        <v>-15.3</v>
      </c>
      <c r="H311" s="49">
        <f>SUM(D$7:D311)</f>
        <v>5</v>
      </c>
      <c r="I311" s="40">
        <f t="shared" si="27"/>
        <v>-10.3</v>
      </c>
      <c r="K311" s="36">
        <f t="shared" si="28"/>
        <v>2017</v>
      </c>
    </row>
    <row r="312" spans="1:11" ht="13">
      <c r="A312" s="39">
        <f>GewinnDaten!A312</f>
        <v>42980</v>
      </c>
      <c r="B312" s="37">
        <f t="shared" si="24"/>
        <v>7</v>
      </c>
      <c r="C312" s="49">
        <f>GewinnDaten!E312</f>
        <v>0</v>
      </c>
      <c r="D312" s="49">
        <f>GewinnDaten!H312</f>
        <v>0</v>
      </c>
      <c r="E312" s="40">
        <f t="shared" si="25"/>
        <v>0</v>
      </c>
      <c r="F312" s="58">
        <f t="shared" si="26"/>
        <v>42980</v>
      </c>
      <c r="G312" s="49">
        <f>SUM(C$7:C312)</f>
        <v>-15.3</v>
      </c>
      <c r="H312" s="49">
        <f>SUM(D$7:D312)</f>
        <v>5</v>
      </c>
      <c r="I312" s="40">
        <f t="shared" si="27"/>
        <v>-10.3</v>
      </c>
      <c r="K312" s="36">
        <f t="shared" si="28"/>
        <v>2017</v>
      </c>
    </row>
    <row r="313" spans="1:11" ht="13">
      <c r="A313" s="39">
        <f>GewinnDaten!A313</f>
        <v>42984</v>
      </c>
      <c r="B313" s="37">
        <f t="shared" si="24"/>
        <v>4</v>
      </c>
      <c r="C313" s="49">
        <f>GewinnDaten!E313</f>
        <v>0</v>
      </c>
      <c r="D313" s="49">
        <f>GewinnDaten!H313</f>
        <v>0</v>
      </c>
      <c r="E313" s="40">
        <f t="shared" si="25"/>
        <v>0</v>
      </c>
      <c r="F313" s="58">
        <f t="shared" si="26"/>
        <v>42984</v>
      </c>
      <c r="G313" s="49">
        <f>SUM(C$7:C313)</f>
        <v>-15.3</v>
      </c>
      <c r="H313" s="49">
        <f>SUM(D$7:D313)</f>
        <v>5</v>
      </c>
      <c r="I313" s="40">
        <f t="shared" si="27"/>
        <v>-10.3</v>
      </c>
      <c r="K313" s="36">
        <f t="shared" si="28"/>
        <v>2017</v>
      </c>
    </row>
    <row r="314" spans="1:11" ht="13">
      <c r="A314" s="39">
        <f>GewinnDaten!A314</f>
        <v>42987</v>
      </c>
      <c r="B314" s="37">
        <f t="shared" si="24"/>
        <v>7</v>
      </c>
      <c r="C314" s="49">
        <f>GewinnDaten!E314</f>
        <v>0</v>
      </c>
      <c r="D314" s="49">
        <f>GewinnDaten!H314</f>
        <v>0</v>
      </c>
      <c r="E314" s="40">
        <f t="shared" si="25"/>
        <v>0</v>
      </c>
      <c r="F314" s="58">
        <f t="shared" si="26"/>
        <v>42987</v>
      </c>
      <c r="G314" s="49">
        <f>SUM(C$7:C314)</f>
        <v>-15.3</v>
      </c>
      <c r="H314" s="49">
        <f>SUM(D$7:D314)</f>
        <v>5</v>
      </c>
      <c r="I314" s="40">
        <f t="shared" si="27"/>
        <v>-10.3</v>
      </c>
      <c r="K314" s="36">
        <f t="shared" si="28"/>
        <v>2017</v>
      </c>
    </row>
    <row r="315" spans="1:11" ht="13">
      <c r="A315" s="39">
        <f>GewinnDaten!A315</f>
        <v>42991</v>
      </c>
      <c r="B315" s="37">
        <f t="shared" si="24"/>
        <v>4</v>
      </c>
      <c r="C315" s="49">
        <f>GewinnDaten!E315</f>
        <v>0</v>
      </c>
      <c r="D315" s="49">
        <f>GewinnDaten!H315</f>
        <v>0</v>
      </c>
      <c r="E315" s="40">
        <f t="shared" si="25"/>
        <v>0</v>
      </c>
      <c r="F315" s="58">
        <f t="shared" si="26"/>
        <v>42991</v>
      </c>
      <c r="G315" s="49">
        <f>SUM(C$7:C315)</f>
        <v>-15.3</v>
      </c>
      <c r="H315" s="49">
        <f>SUM(D$7:D315)</f>
        <v>5</v>
      </c>
      <c r="I315" s="40">
        <f t="shared" si="27"/>
        <v>-10.3</v>
      </c>
      <c r="K315" s="36">
        <f t="shared" si="28"/>
        <v>2017</v>
      </c>
    </row>
    <row r="316" spans="1:11" ht="13">
      <c r="A316" s="39">
        <f>GewinnDaten!A316</f>
        <v>42994</v>
      </c>
      <c r="B316" s="37">
        <f t="shared" si="24"/>
        <v>7</v>
      </c>
      <c r="C316" s="49">
        <f>GewinnDaten!E316</f>
        <v>0</v>
      </c>
      <c r="D316" s="49">
        <f>GewinnDaten!H316</f>
        <v>0</v>
      </c>
      <c r="E316" s="40">
        <f t="shared" si="25"/>
        <v>0</v>
      </c>
      <c r="F316" s="58">
        <f t="shared" si="26"/>
        <v>42994</v>
      </c>
      <c r="G316" s="49">
        <f>SUM(C$7:C316)</f>
        <v>-15.3</v>
      </c>
      <c r="H316" s="49">
        <f>SUM(D$7:D316)</f>
        <v>5</v>
      </c>
      <c r="I316" s="40">
        <f t="shared" si="27"/>
        <v>-10.3</v>
      </c>
      <c r="K316" s="36">
        <f t="shared" si="28"/>
        <v>2017</v>
      </c>
    </row>
    <row r="317" spans="1:11" ht="13">
      <c r="A317" s="39">
        <f>GewinnDaten!A317</f>
        <v>42998</v>
      </c>
      <c r="B317" s="37">
        <f t="shared" si="24"/>
        <v>4</v>
      </c>
      <c r="C317" s="49">
        <f>GewinnDaten!E317</f>
        <v>0</v>
      </c>
      <c r="D317" s="49">
        <f>GewinnDaten!H317</f>
        <v>0</v>
      </c>
      <c r="E317" s="40">
        <f t="shared" si="25"/>
        <v>0</v>
      </c>
      <c r="F317" s="58">
        <f t="shared" si="26"/>
        <v>42998</v>
      </c>
      <c r="G317" s="49">
        <f>SUM(C$7:C317)</f>
        <v>-15.3</v>
      </c>
      <c r="H317" s="49">
        <f>SUM(D$7:D317)</f>
        <v>5</v>
      </c>
      <c r="I317" s="40">
        <f t="shared" si="27"/>
        <v>-10.3</v>
      </c>
      <c r="K317" s="36">
        <f t="shared" si="28"/>
        <v>2017</v>
      </c>
    </row>
    <row r="318" spans="1:11" ht="13">
      <c r="A318" s="39">
        <f>GewinnDaten!A318</f>
        <v>43001</v>
      </c>
      <c r="B318" s="37">
        <f t="shared" si="24"/>
        <v>7</v>
      </c>
      <c r="C318" s="49">
        <f>GewinnDaten!E318</f>
        <v>0</v>
      </c>
      <c r="D318" s="49">
        <f>GewinnDaten!H318</f>
        <v>0</v>
      </c>
      <c r="E318" s="40">
        <f t="shared" si="25"/>
        <v>0</v>
      </c>
      <c r="F318" s="58">
        <f t="shared" si="26"/>
        <v>43001</v>
      </c>
      <c r="G318" s="49">
        <f>SUM(C$7:C318)</f>
        <v>-15.3</v>
      </c>
      <c r="H318" s="49">
        <f>SUM(D$7:D318)</f>
        <v>5</v>
      </c>
      <c r="I318" s="40">
        <f t="shared" si="27"/>
        <v>-10.3</v>
      </c>
      <c r="K318" s="36">
        <f t="shared" si="28"/>
        <v>2017</v>
      </c>
    </row>
    <row r="319" spans="1:11" ht="13">
      <c r="A319" s="39">
        <f>GewinnDaten!A319</f>
        <v>43005</v>
      </c>
      <c r="B319" s="37">
        <f t="shared" si="24"/>
        <v>4</v>
      </c>
      <c r="C319" s="49">
        <f>GewinnDaten!E319</f>
        <v>0</v>
      </c>
      <c r="D319" s="49">
        <f>GewinnDaten!H319</f>
        <v>0</v>
      </c>
      <c r="E319" s="40">
        <f t="shared" si="25"/>
        <v>0</v>
      </c>
      <c r="F319" s="58">
        <f t="shared" si="26"/>
        <v>43005</v>
      </c>
      <c r="G319" s="49">
        <f>SUM(C$7:C319)</f>
        <v>-15.3</v>
      </c>
      <c r="H319" s="49">
        <f>SUM(D$7:D319)</f>
        <v>5</v>
      </c>
      <c r="I319" s="40">
        <f t="shared" si="27"/>
        <v>-10.3</v>
      </c>
      <c r="K319" s="36">
        <f t="shared" si="28"/>
        <v>2017</v>
      </c>
    </row>
    <row r="320" spans="1:11" ht="13">
      <c r="A320" s="39">
        <f>GewinnDaten!A320</f>
        <v>43008</v>
      </c>
      <c r="B320" s="37">
        <f t="shared" si="24"/>
        <v>7</v>
      </c>
      <c r="C320" s="49">
        <f>GewinnDaten!E320</f>
        <v>0</v>
      </c>
      <c r="D320" s="49">
        <f>GewinnDaten!H320</f>
        <v>0</v>
      </c>
      <c r="E320" s="40">
        <f t="shared" si="25"/>
        <v>0</v>
      </c>
      <c r="F320" s="58">
        <f t="shared" si="26"/>
        <v>43008</v>
      </c>
      <c r="G320" s="49">
        <f>SUM(C$7:C320)</f>
        <v>-15.3</v>
      </c>
      <c r="H320" s="49">
        <f>SUM(D$7:D320)</f>
        <v>5</v>
      </c>
      <c r="I320" s="40">
        <f t="shared" si="27"/>
        <v>-10.3</v>
      </c>
      <c r="K320" s="36">
        <f t="shared" si="28"/>
        <v>2017</v>
      </c>
    </row>
    <row r="321" spans="1:11" ht="13">
      <c r="A321" s="39">
        <f>GewinnDaten!A321</f>
        <v>43012</v>
      </c>
      <c r="B321" s="37">
        <f t="shared" si="24"/>
        <v>4</v>
      </c>
      <c r="C321" s="49">
        <f>GewinnDaten!E321</f>
        <v>0</v>
      </c>
      <c r="D321" s="49">
        <f>GewinnDaten!H321</f>
        <v>0</v>
      </c>
      <c r="E321" s="40">
        <f t="shared" si="25"/>
        <v>0</v>
      </c>
      <c r="F321" s="58">
        <f t="shared" si="26"/>
        <v>43012</v>
      </c>
      <c r="G321" s="49">
        <f>SUM(C$7:C321)</f>
        <v>-15.3</v>
      </c>
      <c r="H321" s="49">
        <f>SUM(D$7:D321)</f>
        <v>5</v>
      </c>
      <c r="I321" s="40">
        <f t="shared" si="27"/>
        <v>-10.3</v>
      </c>
      <c r="K321" s="36">
        <f t="shared" si="28"/>
        <v>2017</v>
      </c>
    </row>
    <row r="322" spans="1:11" ht="13">
      <c r="A322" s="39">
        <f>GewinnDaten!A322</f>
        <v>43015</v>
      </c>
      <c r="B322" s="37">
        <f t="shared" si="24"/>
        <v>7</v>
      </c>
      <c r="C322" s="49">
        <f>GewinnDaten!E322</f>
        <v>0</v>
      </c>
      <c r="D322" s="49">
        <f>GewinnDaten!H322</f>
        <v>0</v>
      </c>
      <c r="E322" s="40">
        <f t="shared" si="25"/>
        <v>0</v>
      </c>
      <c r="F322" s="58">
        <f t="shared" si="26"/>
        <v>43015</v>
      </c>
      <c r="G322" s="49">
        <f>SUM(C$7:C322)</f>
        <v>-15.3</v>
      </c>
      <c r="H322" s="49">
        <f>SUM(D$7:D322)</f>
        <v>5</v>
      </c>
      <c r="I322" s="40">
        <f t="shared" si="27"/>
        <v>-10.3</v>
      </c>
      <c r="K322" s="36">
        <f t="shared" si="28"/>
        <v>2017</v>
      </c>
    </row>
    <row r="323" spans="1:11" ht="13">
      <c r="A323" s="39">
        <f>GewinnDaten!A323</f>
        <v>43019</v>
      </c>
      <c r="B323" s="37">
        <f t="shared" si="24"/>
        <v>4</v>
      </c>
      <c r="C323" s="49">
        <f>GewinnDaten!E323</f>
        <v>0</v>
      </c>
      <c r="D323" s="49">
        <f>GewinnDaten!H323</f>
        <v>0</v>
      </c>
      <c r="E323" s="40">
        <f t="shared" si="25"/>
        <v>0</v>
      </c>
      <c r="F323" s="58">
        <f t="shared" si="26"/>
        <v>43019</v>
      </c>
      <c r="G323" s="49">
        <f>SUM(C$7:C323)</f>
        <v>-15.3</v>
      </c>
      <c r="H323" s="49">
        <f>SUM(D$7:D323)</f>
        <v>5</v>
      </c>
      <c r="I323" s="40">
        <f t="shared" si="27"/>
        <v>-10.3</v>
      </c>
      <c r="K323" s="36">
        <f t="shared" si="28"/>
        <v>2017</v>
      </c>
    </row>
    <row r="324" spans="1:11" ht="13">
      <c r="A324" s="39">
        <f>GewinnDaten!A324</f>
        <v>43022</v>
      </c>
      <c r="B324" s="37">
        <f t="shared" si="24"/>
        <v>7</v>
      </c>
      <c r="C324" s="49">
        <f>GewinnDaten!E324</f>
        <v>0</v>
      </c>
      <c r="D324" s="49">
        <f>GewinnDaten!H324</f>
        <v>0</v>
      </c>
      <c r="E324" s="40">
        <f t="shared" si="25"/>
        <v>0</v>
      </c>
      <c r="F324" s="58">
        <f t="shared" si="26"/>
        <v>43022</v>
      </c>
      <c r="G324" s="49">
        <f>SUM(C$7:C324)</f>
        <v>-15.3</v>
      </c>
      <c r="H324" s="49">
        <f>SUM(D$7:D324)</f>
        <v>5</v>
      </c>
      <c r="I324" s="40">
        <f t="shared" si="27"/>
        <v>-10.3</v>
      </c>
      <c r="K324" s="36">
        <f t="shared" si="28"/>
        <v>2017</v>
      </c>
    </row>
    <row r="325" spans="1:11" ht="13">
      <c r="A325" s="39">
        <f>GewinnDaten!A325</f>
        <v>43026</v>
      </c>
      <c r="B325" s="37">
        <f t="shared" si="24"/>
        <v>4</v>
      </c>
      <c r="C325" s="49">
        <f>GewinnDaten!E325</f>
        <v>0</v>
      </c>
      <c r="D325" s="49">
        <f>GewinnDaten!H325</f>
        <v>0</v>
      </c>
      <c r="E325" s="40">
        <f t="shared" si="25"/>
        <v>0</v>
      </c>
      <c r="F325" s="58">
        <f t="shared" si="26"/>
        <v>43026</v>
      </c>
      <c r="G325" s="49">
        <f>SUM(C$7:C325)</f>
        <v>-15.3</v>
      </c>
      <c r="H325" s="49">
        <f>SUM(D$7:D325)</f>
        <v>5</v>
      </c>
      <c r="I325" s="40">
        <f t="shared" si="27"/>
        <v>-10.3</v>
      </c>
      <c r="K325" s="36">
        <f t="shared" si="28"/>
        <v>2017</v>
      </c>
    </row>
    <row r="326" spans="1:11" ht="13">
      <c r="A326" s="39">
        <f>GewinnDaten!A326</f>
        <v>43029</v>
      </c>
      <c r="B326" s="37">
        <f t="shared" si="24"/>
        <v>7</v>
      </c>
      <c r="C326" s="49">
        <f>GewinnDaten!E326</f>
        <v>0</v>
      </c>
      <c r="D326" s="49">
        <f>GewinnDaten!H326</f>
        <v>0</v>
      </c>
      <c r="E326" s="40">
        <f t="shared" si="25"/>
        <v>0</v>
      </c>
      <c r="F326" s="58">
        <f t="shared" si="26"/>
        <v>43029</v>
      </c>
      <c r="G326" s="49">
        <f>SUM(C$7:C326)</f>
        <v>-15.3</v>
      </c>
      <c r="H326" s="49">
        <f>SUM(D$7:D326)</f>
        <v>5</v>
      </c>
      <c r="I326" s="40">
        <f t="shared" si="27"/>
        <v>-10.3</v>
      </c>
      <c r="K326" s="36">
        <f t="shared" si="28"/>
        <v>2017</v>
      </c>
    </row>
    <row r="327" spans="1:11" ht="13">
      <c r="A327" s="39">
        <f>GewinnDaten!A327</f>
        <v>43033</v>
      </c>
      <c r="B327" s="37">
        <f t="shared" si="24"/>
        <v>4</v>
      </c>
      <c r="C327" s="49">
        <f>GewinnDaten!E327</f>
        <v>0</v>
      </c>
      <c r="D327" s="49">
        <f>GewinnDaten!H327</f>
        <v>0</v>
      </c>
      <c r="E327" s="40">
        <f t="shared" si="25"/>
        <v>0</v>
      </c>
      <c r="F327" s="58">
        <f t="shared" si="26"/>
        <v>43033</v>
      </c>
      <c r="G327" s="49">
        <f>SUM(C$7:C327)</f>
        <v>-15.3</v>
      </c>
      <c r="H327" s="49">
        <f>SUM(D$7:D327)</f>
        <v>5</v>
      </c>
      <c r="I327" s="40">
        <f t="shared" si="27"/>
        <v>-10.3</v>
      </c>
      <c r="K327" s="36">
        <f t="shared" si="28"/>
        <v>2017</v>
      </c>
    </row>
    <row r="328" spans="1:11" ht="13">
      <c r="A328" s="39">
        <f>GewinnDaten!A328</f>
        <v>43036</v>
      </c>
      <c r="B328" s="37">
        <f t="shared" ref="B328:B391" si="29">WEEKDAY(A328)</f>
        <v>7</v>
      </c>
      <c r="C328" s="49">
        <f>GewinnDaten!E328</f>
        <v>0</v>
      </c>
      <c r="D328" s="49">
        <f>GewinnDaten!H328</f>
        <v>0</v>
      </c>
      <c r="E328" s="40">
        <f t="shared" ref="E328:E391" si="30">SUM(C328:D328)</f>
        <v>0</v>
      </c>
      <c r="F328" s="58">
        <f t="shared" ref="F328:F391" si="31">A328</f>
        <v>43036</v>
      </c>
      <c r="G328" s="49">
        <f>SUM(C$7:C328)</f>
        <v>-15.3</v>
      </c>
      <c r="H328" s="49">
        <f>SUM(D$7:D328)</f>
        <v>5</v>
      </c>
      <c r="I328" s="40">
        <f t="shared" ref="I328:I391" si="32">SUM(G328:H328)</f>
        <v>-10.3</v>
      </c>
      <c r="K328" s="36">
        <f t="shared" ref="K328:K391" si="33">YEAR(A328)</f>
        <v>2017</v>
      </c>
    </row>
    <row r="329" spans="1:11" ht="13">
      <c r="A329" s="39">
        <f>GewinnDaten!A329</f>
        <v>43040</v>
      </c>
      <c r="B329" s="37">
        <f t="shared" si="29"/>
        <v>4</v>
      </c>
      <c r="C329" s="49">
        <f>GewinnDaten!E329</f>
        <v>0</v>
      </c>
      <c r="D329" s="49">
        <f>GewinnDaten!H329</f>
        <v>0</v>
      </c>
      <c r="E329" s="40">
        <f t="shared" si="30"/>
        <v>0</v>
      </c>
      <c r="F329" s="58">
        <f t="shared" si="31"/>
        <v>43040</v>
      </c>
      <c r="G329" s="49">
        <f>SUM(C$7:C329)</f>
        <v>-15.3</v>
      </c>
      <c r="H329" s="49">
        <f>SUM(D$7:D329)</f>
        <v>5</v>
      </c>
      <c r="I329" s="40">
        <f t="shared" si="32"/>
        <v>-10.3</v>
      </c>
      <c r="K329" s="36">
        <f t="shared" si="33"/>
        <v>2017</v>
      </c>
    </row>
    <row r="330" spans="1:11" ht="13">
      <c r="A330" s="39">
        <f>GewinnDaten!A330</f>
        <v>43043</v>
      </c>
      <c r="B330" s="37">
        <f t="shared" si="29"/>
        <v>7</v>
      </c>
      <c r="C330" s="49">
        <f>GewinnDaten!E330</f>
        <v>0</v>
      </c>
      <c r="D330" s="49">
        <f>GewinnDaten!H330</f>
        <v>0</v>
      </c>
      <c r="E330" s="40">
        <f t="shared" si="30"/>
        <v>0</v>
      </c>
      <c r="F330" s="58">
        <f t="shared" si="31"/>
        <v>43043</v>
      </c>
      <c r="G330" s="49">
        <f>SUM(C$7:C330)</f>
        <v>-15.3</v>
      </c>
      <c r="H330" s="49">
        <f>SUM(D$7:D330)</f>
        <v>5</v>
      </c>
      <c r="I330" s="40">
        <f t="shared" si="32"/>
        <v>-10.3</v>
      </c>
      <c r="K330" s="36">
        <f t="shared" si="33"/>
        <v>2017</v>
      </c>
    </row>
    <row r="331" spans="1:11" ht="13">
      <c r="A331" s="39">
        <f>GewinnDaten!A331</f>
        <v>43047</v>
      </c>
      <c r="B331" s="37">
        <f t="shared" si="29"/>
        <v>4</v>
      </c>
      <c r="C331" s="49">
        <f>GewinnDaten!E331</f>
        <v>0</v>
      </c>
      <c r="D331" s="49">
        <f>GewinnDaten!H331</f>
        <v>0</v>
      </c>
      <c r="E331" s="40">
        <f t="shared" si="30"/>
        <v>0</v>
      </c>
      <c r="F331" s="58">
        <f t="shared" si="31"/>
        <v>43047</v>
      </c>
      <c r="G331" s="49">
        <f>SUM(C$7:C331)</f>
        <v>-15.3</v>
      </c>
      <c r="H331" s="49">
        <f>SUM(D$7:D331)</f>
        <v>5</v>
      </c>
      <c r="I331" s="40">
        <f t="shared" si="32"/>
        <v>-10.3</v>
      </c>
      <c r="K331" s="36">
        <f t="shared" si="33"/>
        <v>2017</v>
      </c>
    </row>
    <row r="332" spans="1:11" ht="13">
      <c r="A332" s="39">
        <f>GewinnDaten!A332</f>
        <v>43050</v>
      </c>
      <c r="B332" s="37">
        <f t="shared" si="29"/>
        <v>7</v>
      </c>
      <c r="C332" s="49">
        <f>GewinnDaten!E332</f>
        <v>0</v>
      </c>
      <c r="D332" s="49">
        <f>GewinnDaten!H332</f>
        <v>0</v>
      </c>
      <c r="E332" s="40">
        <f t="shared" si="30"/>
        <v>0</v>
      </c>
      <c r="F332" s="58">
        <f t="shared" si="31"/>
        <v>43050</v>
      </c>
      <c r="G332" s="49">
        <f>SUM(C$7:C332)</f>
        <v>-15.3</v>
      </c>
      <c r="H332" s="49">
        <f>SUM(D$7:D332)</f>
        <v>5</v>
      </c>
      <c r="I332" s="40">
        <f t="shared" si="32"/>
        <v>-10.3</v>
      </c>
      <c r="K332" s="36">
        <f t="shared" si="33"/>
        <v>2017</v>
      </c>
    </row>
    <row r="333" spans="1:11" ht="13">
      <c r="A333" s="39">
        <f>GewinnDaten!A333</f>
        <v>43054</v>
      </c>
      <c r="B333" s="37">
        <f t="shared" si="29"/>
        <v>4</v>
      </c>
      <c r="C333" s="49">
        <f>GewinnDaten!E333</f>
        <v>0</v>
      </c>
      <c r="D333" s="49">
        <f>GewinnDaten!H333</f>
        <v>0</v>
      </c>
      <c r="E333" s="40">
        <f t="shared" si="30"/>
        <v>0</v>
      </c>
      <c r="F333" s="58">
        <f t="shared" si="31"/>
        <v>43054</v>
      </c>
      <c r="G333" s="49">
        <f>SUM(C$7:C333)</f>
        <v>-15.3</v>
      </c>
      <c r="H333" s="49">
        <f>SUM(D$7:D333)</f>
        <v>5</v>
      </c>
      <c r="I333" s="40">
        <f t="shared" si="32"/>
        <v>-10.3</v>
      </c>
      <c r="K333" s="36">
        <f t="shared" si="33"/>
        <v>2017</v>
      </c>
    </row>
    <row r="334" spans="1:11" ht="13">
      <c r="A334" s="39">
        <f>GewinnDaten!A334</f>
        <v>43057</v>
      </c>
      <c r="B334" s="37">
        <f t="shared" si="29"/>
        <v>7</v>
      </c>
      <c r="C334" s="49">
        <f>GewinnDaten!E334</f>
        <v>0</v>
      </c>
      <c r="D334" s="49">
        <f>GewinnDaten!H334</f>
        <v>0</v>
      </c>
      <c r="E334" s="40">
        <f t="shared" si="30"/>
        <v>0</v>
      </c>
      <c r="F334" s="58">
        <f t="shared" si="31"/>
        <v>43057</v>
      </c>
      <c r="G334" s="49">
        <f>SUM(C$7:C334)</f>
        <v>-15.3</v>
      </c>
      <c r="H334" s="49">
        <f>SUM(D$7:D334)</f>
        <v>5</v>
      </c>
      <c r="I334" s="40">
        <f t="shared" si="32"/>
        <v>-10.3</v>
      </c>
      <c r="K334" s="36">
        <f t="shared" si="33"/>
        <v>2017</v>
      </c>
    </row>
    <row r="335" spans="1:11" ht="13">
      <c r="A335" s="39">
        <f>GewinnDaten!A335</f>
        <v>43061</v>
      </c>
      <c r="B335" s="37">
        <f t="shared" si="29"/>
        <v>4</v>
      </c>
      <c r="C335" s="49">
        <f>GewinnDaten!E335</f>
        <v>0</v>
      </c>
      <c r="D335" s="49">
        <f>GewinnDaten!H335</f>
        <v>0</v>
      </c>
      <c r="E335" s="40">
        <f t="shared" si="30"/>
        <v>0</v>
      </c>
      <c r="F335" s="58">
        <f t="shared" si="31"/>
        <v>43061</v>
      </c>
      <c r="G335" s="49">
        <f>SUM(C$7:C335)</f>
        <v>-15.3</v>
      </c>
      <c r="H335" s="49">
        <f>SUM(D$7:D335)</f>
        <v>5</v>
      </c>
      <c r="I335" s="40">
        <f t="shared" si="32"/>
        <v>-10.3</v>
      </c>
      <c r="K335" s="36">
        <f t="shared" si="33"/>
        <v>2017</v>
      </c>
    </row>
    <row r="336" spans="1:11" ht="13">
      <c r="A336" s="39">
        <f>GewinnDaten!A336</f>
        <v>43064</v>
      </c>
      <c r="B336" s="37">
        <f t="shared" si="29"/>
        <v>7</v>
      </c>
      <c r="C336" s="49">
        <f>GewinnDaten!E336</f>
        <v>0</v>
      </c>
      <c r="D336" s="49">
        <f>GewinnDaten!H336</f>
        <v>0</v>
      </c>
      <c r="E336" s="40">
        <f t="shared" si="30"/>
        <v>0</v>
      </c>
      <c r="F336" s="58">
        <f t="shared" si="31"/>
        <v>43064</v>
      </c>
      <c r="G336" s="49">
        <f>SUM(C$7:C336)</f>
        <v>-15.3</v>
      </c>
      <c r="H336" s="49">
        <f>SUM(D$7:D336)</f>
        <v>5</v>
      </c>
      <c r="I336" s="40">
        <f t="shared" si="32"/>
        <v>-10.3</v>
      </c>
      <c r="K336" s="36">
        <f t="shared" si="33"/>
        <v>2017</v>
      </c>
    </row>
    <row r="337" spans="1:11" ht="13">
      <c r="A337" s="39">
        <f>GewinnDaten!A337</f>
        <v>43068</v>
      </c>
      <c r="B337" s="37">
        <f t="shared" si="29"/>
        <v>4</v>
      </c>
      <c r="C337" s="49">
        <f>GewinnDaten!E337</f>
        <v>0</v>
      </c>
      <c r="D337" s="49">
        <f>GewinnDaten!H337</f>
        <v>0</v>
      </c>
      <c r="E337" s="40">
        <f t="shared" si="30"/>
        <v>0</v>
      </c>
      <c r="F337" s="58">
        <f t="shared" si="31"/>
        <v>43068</v>
      </c>
      <c r="G337" s="49">
        <f>SUM(C$7:C337)</f>
        <v>-15.3</v>
      </c>
      <c r="H337" s="49">
        <f>SUM(D$7:D337)</f>
        <v>5</v>
      </c>
      <c r="I337" s="40">
        <f t="shared" si="32"/>
        <v>-10.3</v>
      </c>
      <c r="K337" s="36">
        <f t="shared" si="33"/>
        <v>2017</v>
      </c>
    </row>
    <row r="338" spans="1:11" ht="13">
      <c r="A338" s="39">
        <f>GewinnDaten!A338</f>
        <v>43071</v>
      </c>
      <c r="B338" s="37">
        <f t="shared" si="29"/>
        <v>7</v>
      </c>
      <c r="C338" s="49">
        <f>GewinnDaten!E338</f>
        <v>0</v>
      </c>
      <c r="D338" s="49">
        <f>GewinnDaten!H338</f>
        <v>0</v>
      </c>
      <c r="E338" s="40">
        <f t="shared" si="30"/>
        <v>0</v>
      </c>
      <c r="F338" s="58">
        <f t="shared" si="31"/>
        <v>43071</v>
      </c>
      <c r="G338" s="49">
        <f>SUM(C$7:C338)</f>
        <v>-15.3</v>
      </c>
      <c r="H338" s="49">
        <f>SUM(D$7:D338)</f>
        <v>5</v>
      </c>
      <c r="I338" s="40">
        <f t="shared" si="32"/>
        <v>-10.3</v>
      </c>
      <c r="K338" s="36">
        <f t="shared" si="33"/>
        <v>2017</v>
      </c>
    </row>
    <row r="339" spans="1:11" ht="13">
      <c r="A339" s="39">
        <f>GewinnDaten!A339</f>
        <v>43075</v>
      </c>
      <c r="B339" s="37">
        <f t="shared" si="29"/>
        <v>4</v>
      </c>
      <c r="C339" s="49">
        <f>GewinnDaten!E339</f>
        <v>0</v>
      </c>
      <c r="D339" s="49">
        <f>GewinnDaten!H339</f>
        <v>0</v>
      </c>
      <c r="E339" s="40">
        <f t="shared" si="30"/>
        <v>0</v>
      </c>
      <c r="F339" s="58">
        <f t="shared" si="31"/>
        <v>43075</v>
      </c>
      <c r="G339" s="49">
        <f>SUM(C$7:C339)</f>
        <v>-15.3</v>
      </c>
      <c r="H339" s="49">
        <f>SUM(D$7:D339)</f>
        <v>5</v>
      </c>
      <c r="I339" s="40">
        <f t="shared" si="32"/>
        <v>-10.3</v>
      </c>
      <c r="K339" s="36">
        <f t="shared" si="33"/>
        <v>2017</v>
      </c>
    </row>
    <row r="340" spans="1:11" ht="13">
      <c r="A340" s="39">
        <f>GewinnDaten!A340</f>
        <v>43078</v>
      </c>
      <c r="B340" s="37">
        <f t="shared" si="29"/>
        <v>7</v>
      </c>
      <c r="C340" s="49">
        <f>GewinnDaten!E340</f>
        <v>0</v>
      </c>
      <c r="D340" s="49">
        <f>GewinnDaten!H340</f>
        <v>0</v>
      </c>
      <c r="E340" s="40">
        <f t="shared" si="30"/>
        <v>0</v>
      </c>
      <c r="F340" s="58">
        <f t="shared" si="31"/>
        <v>43078</v>
      </c>
      <c r="G340" s="49">
        <f>SUM(C$7:C340)</f>
        <v>-15.3</v>
      </c>
      <c r="H340" s="49">
        <f>SUM(D$7:D340)</f>
        <v>5</v>
      </c>
      <c r="I340" s="40">
        <f t="shared" si="32"/>
        <v>-10.3</v>
      </c>
      <c r="K340" s="36">
        <f t="shared" si="33"/>
        <v>2017</v>
      </c>
    </row>
    <row r="341" spans="1:11" ht="13">
      <c r="A341" s="39">
        <f>GewinnDaten!A341</f>
        <v>43082</v>
      </c>
      <c r="B341" s="37">
        <f t="shared" si="29"/>
        <v>4</v>
      </c>
      <c r="C341" s="49">
        <f>GewinnDaten!E341</f>
        <v>0</v>
      </c>
      <c r="D341" s="49">
        <f>GewinnDaten!H341</f>
        <v>0</v>
      </c>
      <c r="E341" s="40">
        <f t="shared" si="30"/>
        <v>0</v>
      </c>
      <c r="F341" s="58">
        <f t="shared" si="31"/>
        <v>43082</v>
      </c>
      <c r="G341" s="49">
        <f>SUM(C$7:C341)</f>
        <v>-15.3</v>
      </c>
      <c r="H341" s="49">
        <f>SUM(D$7:D341)</f>
        <v>5</v>
      </c>
      <c r="I341" s="40">
        <f t="shared" si="32"/>
        <v>-10.3</v>
      </c>
      <c r="K341" s="36">
        <f t="shared" si="33"/>
        <v>2017</v>
      </c>
    </row>
    <row r="342" spans="1:11" ht="13">
      <c r="A342" s="39">
        <f>GewinnDaten!A342</f>
        <v>43085</v>
      </c>
      <c r="B342" s="37">
        <f t="shared" si="29"/>
        <v>7</v>
      </c>
      <c r="C342" s="49">
        <f>GewinnDaten!E342</f>
        <v>0</v>
      </c>
      <c r="D342" s="49">
        <f>GewinnDaten!H342</f>
        <v>0</v>
      </c>
      <c r="E342" s="40">
        <f t="shared" si="30"/>
        <v>0</v>
      </c>
      <c r="F342" s="58">
        <f t="shared" si="31"/>
        <v>43085</v>
      </c>
      <c r="G342" s="49">
        <f>SUM(C$7:C342)</f>
        <v>-15.3</v>
      </c>
      <c r="H342" s="49">
        <f>SUM(D$7:D342)</f>
        <v>5</v>
      </c>
      <c r="I342" s="40">
        <f t="shared" si="32"/>
        <v>-10.3</v>
      </c>
      <c r="K342" s="36">
        <f t="shared" si="33"/>
        <v>2017</v>
      </c>
    </row>
    <row r="343" spans="1:11" ht="13">
      <c r="A343" s="39">
        <f>GewinnDaten!A343</f>
        <v>43089</v>
      </c>
      <c r="B343" s="37">
        <f t="shared" si="29"/>
        <v>4</v>
      </c>
      <c r="C343" s="49">
        <f>GewinnDaten!E343</f>
        <v>0</v>
      </c>
      <c r="D343" s="49">
        <f>GewinnDaten!H343</f>
        <v>0</v>
      </c>
      <c r="E343" s="40">
        <f t="shared" si="30"/>
        <v>0</v>
      </c>
      <c r="F343" s="58">
        <f t="shared" si="31"/>
        <v>43089</v>
      </c>
      <c r="G343" s="49">
        <f>SUM(C$7:C343)</f>
        <v>-15.3</v>
      </c>
      <c r="H343" s="49">
        <f>SUM(D$7:D343)</f>
        <v>5</v>
      </c>
      <c r="I343" s="40">
        <f t="shared" si="32"/>
        <v>-10.3</v>
      </c>
      <c r="K343" s="36">
        <f t="shared" si="33"/>
        <v>2017</v>
      </c>
    </row>
    <row r="344" spans="1:11" ht="13">
      <c r="A344" s="39">
        <f>GewinnDaten!A344</f>
        <v>43092</v>
      </c>
      <c r="B344" s="37">
        <f t="shared" si="29"/>
        <v>7</v>
      </c>
      <c r="C344" s="49">
        <f>GewinnDaten!E344</f>
        <v>0</v>
      </c>
      <c r="D344" s="49">
        <f>GewinnDaten!H344</f>
        <v>0</v>
      </c>
      <c r="E344" s="40">
        <f t="shared" si="30"/>
        <v>0</v>
      </c>
      <c r="F344" s="58">
        <f t="shared" si="31"/>
        <v>43092</v>
      </c>
      <c r="G344" s="49">
        <f>SUM(C$7:C344)</f>
        <v>-15.3</v>
      </c>
      <c r="H344" s="49">
        <f>SUM(D$7:D344)</f>
        <v>5</v>
      </c>
      <c r="I344" s="40">
        <f t="shared" si="32"/>
        <v>-10.3</v>
      </c>
      <c r="K344" s="36">
        <f t="shared" si="33"/>
        <v>2017</v>
      </c>
    </row>
    <row r="345" spans="1:11" ht="13">
      <c r="A345" s="39">
        <f>GewinnDaten!A345</f>
        <v>43096</v>
      </c>
      <c r="B345" s="37">
        <f t="shared" si="29"/>
        <v>4</v>
      </c>
      <c r="C345" s="49">
        <f>GewinnDaten!E345</f>
        <v>0</v>
      </c>
      <c r="D345" s="49">
        <f>GewinnDaten!H345</f>
        <v>0</v>
      </c>
      <c r="E345" s="40">
        <f t="shared" si="30"/>
        <v>0</v>
      </c>
      <c r="F345" s="58">
        <f t="shared" si="31"/>
        <v>43096</v>
      </c>
      <c r="G345" s="49">
        <f>SUM(C$7:C345)</f>
        <v>-15.3</v>
      </c>
      <c r="H345" s="49">
        <f>SUM(D$7:D345)</f>
        <v>5</v>
      </c>
      <c r="I345" s="40">
        <f t="shared" si="32"/>
        <v>-10.3</v>
      </c>
      <c r="K345" s="36">
        <f t="shared" si="33"/>
        <v>2017</v>
      </c>
    </row>
    <row r="346" spans="1:11" ht="13">
      <c r="A346" s="39">
        <f>GewinnDaten!A346</f>
        <v>43099</v>
      </c>
      <c r="B346" s="37">
        <f t="shared" si="29"/>
        <v>7</v>
      </c>
      <c r="C346" s="49">
        <f>GewinnDaten!E346</f>
        <v>0</v>
      </c>
      <c r="D346" s="49">
        <f>GewinnDaten!H346</f>
        <v>0</v>
      </c>
      <c r="E346" s="40">
        <f t="shared" si="30"/>
        <v>0</v>
      </c>
      <c r="F346" s="58">
        <f t="shared" si="31"/>
        <v>43099</v>
      </c>
      <c r="G346" s="49">
        <f>SUM(C$7:C346)</f>
        <v>-15.3</v>
      </c>
      <c r="H346" s="49">
        <f>SUM(D$7:D346)</f>
        <v>5</v>
      </c>
      <c r="I346" s="40">
        <f t="shared" si="32"/>
        <v>-10.3</v>
      </c>
      <c r="K346" s="36">
        <f t="shared" si="33"/>
        <v>2017</v>
      </c>
    </row>
    <row r="347" spans="1:11" ht="13">
      <c r="A347" s="39">
        <f>GewinnDaten!A347</f>
        <v>43103</v>
      </c>
      <c r="B347" s="37">
        <f t="shared" si="29"/>
        <v>4</v>
      </c>
      <c r="C347" s="49">
        <f>GewinnDaten!E347</f>
        <v>0</v>
      </c>
      <c r="D347" s="49">
        <f>GewinnDaten!H347</f>
        <v>0</v>
      </c>
      <c r="E347" s="40">
        <f t="shared" si="30"/>
        <v>0</v>
      </c>
      <c r="F347" s="58">
        <f t="shared" si="31"/>
        <v>43103</v>
      </c>
      <c r="G347" s="49">
        <f>SUM(C$7:C347)</f>
        <v>-15.3</v>
      </c>
      <c r="H347" s="49">
        <f>SUM(D$7:D347)</f>
        <v>5</v>
      </c>
      <c r="I347" s="40">
        <f t="shared" si="32"/>
        <v>-10.3</v>
      </c>
      <c r="K347" s="36">
        <f t="shared" si="33"/>
        <v>2018</v>
      </c>
    </row>
    <row r="348" spans="1:11" ht="13">
      <c r="A348" s="39">
        <f>GewinnDaten!A348</f>
        <v>43106</v>
      </c>
      <c r="B348" s="37">
        <f t="shared" si="29"/>
        <v>7</v>
      </c>
      <c r="C348" s="49">
        <f>GewinnDaten!E348</f>
        <v>0</v>
      </c>
      <c r="D348" s="49">
        <f>GewinnDaten!H348</f>
        <v>0</v>
      </c>
      <c r="E348" s="40">
        <f t="shared" si="30"/>
        <v>0</v>
      </c>
      <c r="F348" s="58">
        <f t="shared" si="31"/>
        <v>43106</v>
      </c>
      <c r="G348" s="49">
        <f>SUM(C$7:C348)</f>
        <v>-15.3</v>
      </c>
      <c r="H348" s="49">
        <f>SUM(D$7:D348)</f>
        <v>5</v>
      </c>
      <c r="I348" s="40">
        <f t="shared" si="32"/>
        <v>-10.3</v>
      </c>
      <c r="K348" s="36">
        <f t="shared" si="33"/>
        <v>2018</v>
      </c>
    </row>
    <row r="349" spans="1:11" ht="13">
      <c r="A349" s="39">
        <f>GewinnDaten!A349</f>
        <v>43110</v>
      </c>
      <c r="B349" s="37">
        <f t="shared" si="29"/>
        <v>4</v>
      </c>
      <c r="C349" s="49">
        <f>GewinnDaten!E349</f>
        <v>0</v>
      </c>
      <c r="D349" s="49">
        <f>GewinnDaten!H349</f>
        <v>0</v>
      </c>
      <c r="E349" s="40">
        <f t="shared" si="30"/>
        <v>0</v>
      </c>
      <c r="F349" s="58">
        <f t="shared" si="31"/>
        <v>43110</v>
      </c>
      <c r="G349" s="49">
        <f>SUM(C$7:C349)</f>
        <v>-15.3</v>
      </c>
      <c r="H349" s="49">
        <f>SUM(D$7:D349)</f>
        <v>5</v>
      </c>
      <c r="I349" s="40">
        <f t="shared" si="32"/>
        <v>-10.3</v>
      </c>
      <c r="K349" s="36">
        <f t="shared" si="33"/>
        <v>2018</v>
      </c>
    </row>
    <row r="350" spans="1:11" ht="13">
      <c r="A350" s="39">
        <f>GewinnDaten!A350</f>
        <v>43113</v>
      </c>
      <c r="B350" s="37">
        <f t="shared" si="29"/>
        <v>7</v>
      </c>
      <c r="C350" s="49">
        <f>GewinnDaten!E350</f>
        <v>0</v>
      </c>
      <c r="D350" s="49">
        <f>GewinnDaten!H350</f>
        <v>0</v>
      </c>
      <c r="E350" s="40">
        <f t="shared" si="30"/>
        <v>0</v>
      </c>
      <c r="F350" s="58">
        <f t="shared" si="31"/>
        <v>43113</v>
      </c>
      <c r="G350" s="49">
        <f>SUM(C$7:C350)</f>
        <v>-15.3</v>
      </c>
      <c r="H350" s="49">
        <f>SUM(D$7:D350)</f>
        <v>5</v>
      </c>
      <c r="I350" s="40">
        <f t="shared" si="32"/>
        <v>-10.3</v>
      </c>
      <c r="K350" s="36">
        <f t="shared" si="33"/>
        <v>2018</v>
      </c>
    </row>
    <row r="351" spans="1:11" ht="13">
      <c r="A351" s="39">
        <f>GewinnDaten!A351</f>
        <v>43117</v>
      </c>
      <c r="B351" s="37">
        <f t="shared" si="29"/>
        <v>4</v>
      </c>
      <c r="C351" s="49">
        <f>GewinnDaten!E351</f>
        <v>0</v>
      </c>
      <c r="D351" s="49">
        <f>GewinnDaten!H351</f>
        <v>0</v>
      </c>
      <c r="E351" s="40">
        <f t="shared" si="30"/>
        <v>0</v>
      </c>
      <c r="F351" s="58">
        <f t="shared" si="31"/>
        <v>43117</v>
      </c>
      <c r="G351" s="49">
        <f>SUM(C$7:C351)</f>
        <v>-15.3</v>
      </c>
      <c r="H351" s="49">
        <f>SUM(D$7:D351)</f>
        <v>5</v>
      </c>
      <c r="I351" s="40">
        <f t="shared" si="32"/>
        <v>-10.3</v>
      </c>
      <c r="K351" s="36">
        <f t="shared" si="33"/>
        <v>2018</v>
      </c>
    </row>
    <row r="352" spans="1:11" ht="13">
      <c r="A352" s="39">
        <f>GewinnDaten!A352</f>
        <v>43120</v>
      </c>
      <c r="B352" s="37">
        <f t="shared" si="29"/>
        <v>7</v>
      </c>
      <c r="C352" s="49">
        <f>GewinnDaten!E352</f>
        <v>0</v>
      </c>
      <c r="D352" s="49">
        <f>GewinnDaten!H352</f>
        <v>0</v>
      </c>
      <c r="E352" s="40">
        <f t="shared" si="30"/>
        <v>0</v>
      </c>
      <c r="F352" s="58">
        <f t="shared" si="31"/>
        <v>43120</v>
      </c>
      <c r="G352" s="49">
        <f>SUM(C$7:C352)</f>
        <v>-15.3</v>
      </c>
      <c r="H352" s="49">
        <f>SUM(D$7:D352)</f>
        <v>5</v>
      </c>
      <c r="I352" s="40">
        <f t="shared" si="32"/>
        <v>-10.3</v>
      </c>
      <c r="K352" s="36">
        <f t="shared" si="33"/>
        <v>2018</v>
      </c>
    </row>
    <row r="353" spans="1:11" ht="13">
      <c r="A353" s="39">
        <f>GewinnDaten!A353</f>
        <v>43124</v>
      </c>
      <c r="B353" s="37">
        <f t="shared" si="29"/>
        <v>4</v>
      </c>
      <c r="C353" s="49">
        <f>GewinnDaten!E353</f>
        <v>0</v>
      </c>
      <c r="D353" s="49">
        <f>GewinnDaten!H353</f>
        <v>0</v>
      </c>
      <c r="E353" s="40">
        <f t="shared" si="30"/>
        <v>0</v>
      </c>
      <c r="F353" s="58">
        <f t="shared" si="31"/>
        <v>43124</v>
      </c>
      <c r="G353" s="49">
        <f>SUM(C$7:C353)</f>
        <v>-15.3</v>
      </c>
      <c r="H353" s="49">
        <f>SUM(D$7:D353)</f>
        <v>5</v>
      </c>
      <c r="I353" s="40">
        <f t="shared" si="32"/>
        <v>-10.3</v>
      </c>
      <c r="K353" s="36">
        <f t="shared" si="33"/>
        <v>2018</v>
      </c>
    </row>
    <row r="354" spans="1:11" ht="13">
      <c r="A354" s="39">
        <f>GewinnDaten!A354</f>
        <v>43127</v>
      </c>
      <c r="B354" s="37">
        <f t="shared" si="29"/>
        <v>7</v>
      </c>
      <c r="C354" s="49">
        <f>GewinnDaten!E354</f>
        <v>0</v>
      </c>
      <c r="D354" s="49">
        <f>GewinnDaten!H354</f>
        <v>0</v>
      </c>
      <c r="E354" s="40">
        <f t="shared" si="30"/>
        <v>0</v>
      </c>
      <c r="F354" s="58">
        <f t="shared" si="31"/>
        <v>43127</v>
      </c>
      <c r="G354" s="49">
        <f>SUM(C$7:C354)</f>
        <v>-15.3</v>
      </c>
      <c r="H354" s="49">
        <f>SUM(D$7:D354)</f>
        <v>5</v>
      </c>
      <c r="I354" s="40">
        <f t="shared" si="32"/>
        <v>-10.3</v>
      </c>
      <c r="K354" s="36">
        <f t="shared" si="33"/>
        <v>2018</v>
      </c>
    </row>
    <row r="355" spans="1:11" ht="13">
      <c r="A355" s="39">
        <f>GewinnDaten!A355</f>
        <v>43131</v>
      </c>
      <c r="B355" s="37">
        <f t="shared" si="29"/>
        <v>4</v>
      </c>
      <c r="C355" s="49">
        <f>GewinnDaten!E355</f>
        <v>0</v>
      </c>
      <c r="D355" s="49">
        <f>GewinnDaten!H355</f>
        <v>0</v>
      </c>
      <c r="E355" s="40">
        <f t="shared" si="30"/>
        <v>0</v>
      </c>
      <c r="F355" s="58">
        <f t="shared" si="31"/>
        <v>43131</v>
      </c>
      <c r="G355" s="49">
        <f>SUM(C$7:C355)</f>
        <v>-15.3</v>
      </c>
      <c r="H355" s="49">
        <f>SUM(D$7:D355)</f>
        <v>5</v>
      </c>
      <c r="I355" s="40">
        <f t="shared" si="32"/>
        <v>-10.3</v>
      </c>
      <c r="K355" s="36">
        <f t="shared" si="33"/>
        <v>2018</v>
      </c>
    </row>
    <row r="356" spans="1:11" ht="13">
      <c r="A356" s="39">
        <f>GewinnDaten!A356</f>
        <v>43134</v>
      </c>
      <c r="B356" s="37">
        <f t="shared" si="29"/>
        <v>7</v>
      </c>
      <c r="C356" s="49">
        <f>GewinnDaten!E356</f>
        <v>0</v>
      </c>
      <c r="D356" s="49">
        <f>GewinnDaten!H356</f>
        <v>0</v>
      </c>
      <c r="E356" s="40">
        <f t="shared" si="30"/>
        <v>0</v>
      </c>
      <c r="F356" s="58">
        <f t="shared" si="31"/>
        <v>43134</v>
      </c>
      <c r="G356" s="49">
        <f>SUM(C$7:C356)</f>
        <v>-15.3</v>
      </c>
      <c r="H356" s="49">
        <f>SUM(D$7:D356)</f>
        <v>5</v>
      </c>
      <c r="I356" s="40">
        <f t="shared" si="32"/>
        <v>-10.3</v>
      </c>
      <c r="K356" s="36">
        <f t="shared" si="33"/>
        <v>2018</v>
      </c>
    </row>
    <row r="357" spans="1:11" ht="13">
      <c r="A357" s="39">
        <f>GewinnDaten!A357</f>
        <v>43138</v>
      </c>
      <c r="B357" s="37">
        <f t="shared" si="29"/>
        <v>4</v>
      </c>
      <c r="C357" s="49">
        <f>GewinnDaten!E357</f>
        <v>0</v>
      </c>
      <c r="D357" s="49">
        <f>GewinnDaten!H357</f>
        <v>0</v>
      </c>
      <c r="E357" s="40">
        <f t="shared" si="30"/>
        <v>0</v>
      </c>
      <c r="F357" s="58">
        <f t="shared" si="31"/>
        <v>43138</v>
      </c>
      <c r="G357" s="49">
        <f>SUM(C$7:C357)</f>
        <v>-15.3</v>
      </c>
      <c r="H357" s="49">
        <f>SUM(D$7:D357)</f>
        <v>5</v>
      </c>
      <c r="I357" s="40">
        <f t="shared" si="32"/>
        <v>-10.3</v>
      </c>
      <c r="K357" s="36">
        <f t="shared" si="33"/>
        <v>2018</v>
      </c>
    </row>
    <row r="358" spans="1:11" ht="13">
      <c r="A358" s="39">
        <f>GewinnDaten!A358</f>
        <v>43141</v>
      </c>
      <c r="B358" s="37">
        <f t="shared" si="29"/>
        <v>7</v>
      </c>
      <c r="C358" s="49">
        <f>GewinnDaten!E358</f>
        <v>0</v>
      </c>
      <c r="D358" s="49">
        <f>GewinnDaten!H358</f>
        <v>0</v>
      </c>
      <c r="E358" s="40">
        <f t="shared" si="30"/>
        <v>0</v>
      </c>
      <c r="F358" s="58">
        <f t="shared" si="31"/>
        <v>43141</v>
      </c>
      <c r="G358" s="49">
        <f>SUM(C$7:C358)</f>
        <v>-15.3</v>
      </c>
      <c r="H358" s="49">
        <f>SUM(D$7:D358)</f>
        <v>5</v>
      </c>
      <c r="I358" s="40">
        <f t="shared" si="32"/>
        <v>-10.3</v>
      </c>
      <c r="K358" s="36">
        <f t="shared" si="33"/>
        <v>2018</v>
      </c>
    </row>
    <row r="359" spans="1:11" ht="13">
      <c r="A359" s="39">
        <f>GewinnDaten!A359</f>
        <v>43145</v>
      </c>
      <c r="B359" s="37">
        <f t="shared" si="29"/>
        <v>4</v>
      </c>
      <c r="C359" s="49">
        <f>GewinnDaten!E359</f>
        <v>0</v>
      </c>
      <c r="D359" s="49">
        <f>GewinnDaten!H359</f>
        <v>0</v>
      </c>
      <c r="E359" s="40">
        <f t="shared" si="30"/>
        <v>0</v>
      </c>
      <c r="F359" s="58">
        <f t="shared" si="31"/>
        <v>43145</v>
      </c>
      <c r="G359" s="49">
        <f>SUM(C$7:C359)</f>
        <v>-15.3</v>
      </c>
      <c r="H359" s="49">
        <f>SUM(D$7:D359)</f>
        <v>5</v>
      </c>
      <c r="I359" s="40">
        <f t="shared" si="32"/>
        <v>-10.3</v>
      </c>
      <c r="K359" s="36">
        <f t="shared" si="33"/>
        <v>2018</v>
      </c>
    </row>
    <row r="360" spans="1:11" ht="13">
      <c r="A360" s="39">
        <f>GewinnDaten!A360</f>
        <v>43148</v>
      </c>
      <c r="B360" s="37">
        <f t="shared" si="29"/>
        <v>7</v>
      </c>
      <c r="C360" s="49">
        <f>GewinnDaten!E360</f>
        <v>0</v>
      </c>
      <c r="D360" s="49">
        <f>GewinnDaten!H360</f>
        <v>0</v>
      </c>
      <c r="E360" s="40">
        <f t="shared" si="30"/>
        <v>0</v>
      </c>
      <c r="F360" s="58">
        <f t="shared" si="31"/>
        <v>43148</v>
      </c>
      <c r="G360" s="49">
        <f>SUM(C$7:C360)</f>
        <v>-15.3</v>
      </c>
      <c r="H360" s="49">
        <f>SUM(D$7:D360)</f>
        <v>5</v>
      </c>
      <c r="I360" s="40">
        <f t="shared" si="32"/>
        <v>-10.3</v>
      </c>
      <c r="K360" s="36">
        <f t="shared" si="33"/>
        <v>2018</v>
      </c>
    </row>
    <row r="361" spans="1:11" ht="13">
      <c r="A361" s="39">
        <f>GewinnDaten!A361</f>
        <v>43152</v>
      </c>
      <c r="B361" s="37">
        <f t="shared" si="29"/>
        <v>4</v>
      </c>
      <c r="C361" s="49">
        <f>GewinnDaten!E361</f>
        <v>0</v>
      </c>
      <c r="D361" s="49">
        <f>GewinnDaten!H361</f>
        <v>0</v>
      </c>
      <c r="E361" s="40">
        <f t="shared" si="30"/>
        <v>0</v>
      </c>
      <c r="F361" s="58">
        <f t="shared" si="31"/>
        <v>43152</v>
      </c>
      <c r="G361" s="49">
        <f>SUM(C$7:C361)</f>
        <v>-15.3</v>
      </c>
      <c r="H361" s="49">
        <f>SUM(D$7:D361)</f>
        <v>5</v>
      </c>
      <c r="I361" s="40">
        <f t="shared" si="32"/>
        <v>-10.3</v>
      </c>
      <c r="K361" s="36">
        <f t="shared" si="33"/>
        <v>2018</v>
      </c>
    </row>
    <row r="362" spans="1:11" ht="13">
      <c r="A362" s="39">
        <f>GewinnDaten!A362</f>
        <v>43155</v>
      </c>
      <c r="B362" s="37">
        <f t="shared" si="29"/>
        <v>7</v>
      </c>
      <c r="C362" s="49">
        <f>GewinnDaten!E362</f>
        <v>0</v>
      </c>
      <c r="D362" s="49">
        <f>GewinnDaten!H362</f>
        <v>0</v>
      </c>
      <c r="E362" s="40">
        <f t="shared" si="30"/>
        <v>0</v>
      </c>
      <c r="F362" s="58">
        <f t="shared" si="31"/>
        <v>43155</v>
      </c>
      <c r="G362" s="49">
        <f>SUM(C$7:C362)</f>
        <v>-15.3</v>
      </c>
      <c r="H362" s="49">
        <f>SUM(D$7:D362)</f>
        <v>5</v>
      </c>
      <c r="I362" s="40">
        <f t="shared" si="32"/>
        <v>-10.3</v>
      </c>
      <c r="K362" s="36">
        <f t="shared" si="33"/>
        <v>2018</v>
      </c>
    </row>
    <row r="363" spans="1:11" ht="13">
      <c r="A363" s="39">
        <f>GewinnDaten!A363</f>
        <v>43159</v>
      </c>
      <c r="B363" s="37">
        <f t="shared" si="29"/>
        <v>4</v>
      </c>
      <c r="C363" s="49">
        <f>GewinnDaten!E363</f>
        <v>0</v>
      </c>
      <c r="D363" s="49">
        <f>GewinnDaten!H363</f>
        <v>0</v>
      </c>
      <c r="E363" s="40">
        <f t="shared" si="30"/>
        <v>0</v>
      </c>
      <c r="F363" s="58">
        <f t="shared" si="31"/>
        <v>43159</v>
      </c>
      <c r="G363" s="49">
        <f>SUM(C$7:C363)</f>
        <v>-15.3</v>
      </c>
      <c r="H363" s="49">
        <f>SUM(D$7:D363)</f>
        <v>5</v>
      </c>
      <c r="I363" s="40">
        <f t="shared" si="32"/>
        <v>-10.3</v>
      </c>
      <c r="K363" s="36">
        <f t="shared" si="33"/>
        <v>2018</v>
      </c>
    </row>
    <row r="364" spans="1:11" ht="13">
      <c r="A364" s="39">
        <f>GewinnDaten!A364</f>
        <v>43162</v>
      </c>
      <c r="B364" s="37">
        <f t="shared" si="29"/>
        <v>7</v>
      </c>
      <c r="C364" s="49">
        <f>GewinnDaten!E364</f>
        <v>0</v>
      </c>
      <c r="D364" s="49">
        <f>GewinnDaten!H364</f>
        <v>0</v>
      </c>
      <c r="E364" s="40">
        <f t="shared" si="30"/>
        <v>0</v>
      </c>
      <c r="F364" s="58">
        <f t="shared" si="31"/>
        <v>43162</v>
      </c>
      <c r="G364" s="49">
        <f>SUM(C$7:C364)</f>
        <v>-15.3</v>
      </c>
      <c r="H364" s="49">
        <f>SUM(D$7:D364)</f>
        <v>5</v>
      </c>
      <c r="I364" s="40">
        <f t="shared" si="32"/>
        <v>-10.3</v>
      </c>
      <c r="K364" s="36">
        <f t="shared" si="33"/>
        <v>2018</v>
      </c>
    </row>
    <row r="365" spans="1:11" ht="13">
      <c r="A365" s="39">
        <f>GewinnDaten!A365</f>
        <v>43166</v>
      </c>
      <c r="B365" s="37">
        <f t="shared" si="29"/>
        <v>4</v>
      </c>
      <c r="C365" s="49">
        <f>GewinnDaten!E365</f>
        <v>0</v>
      </c>
      <c r="D365" s="49">
        <f>GewinnDaten!H365</f>
        <v>0</v>
      </c>
      <c r="E365" s="40">
        <f t="shared" si="30"/>
        <v>0</v>
      </c>
      <c r="F365" s="58">
        <f t="shared" si="31"/>
        <v>43166</v>
      </c>
      <c r="G365" s="49">
        <f>SUM(C$7:C365)</f>
        <v>-15.3</v>
      </c>
      <c r="H365" s="49">
        <f>SUM(D$7:D365)</f>
        <v>5</v>
      </c>
      <c r="I365" s="40">
        <f t="shared" si="32"/>
        <v>-10.3</v>
      </c>
      <c r="K365" s="36">
        <f t="shared" si="33"/>
        <v>2018</v>
      </c>
    </row>
    <row r="366" spans="1:11" ht="13">
      <c r="A366" s="39">
        <f>GewinnDaten!A366</f>
        <v>43169</v>
      </c>
      <c r="B366" s="37">
        <f t="shared" si="29"/>
        <v>7</v>
      </c>
      <c r="C366" s="49">
        <f>GewinnDaten!E366</f>
        <v>0</v>
      </c>
      <c r="D366" s="49">
        <f>GewinnDaten!H366</f>
        <v>0</v>
      </c>
      <c r="E366" s="40">
        <f t="shared" si="30"/>
        <v>0</v>
      </c>
      <c r="F366" s="58">
        <f t="shared" si="31"/>
        <v>43169</v>
      </c>
      <c r="G366" s="49">
        <f>SUM(C$7:C366)</f>
        <v>-15.3</v>
      </c>
      <c r="H366" s="49">
        <f>SUM(D$7:D366)</f>
        <v>5</v>
      </c>
      <c r="I366" s="40">
        <f t="shared" si="32"/>
        <v>-10.3</v>
      </c>
      <c r="K366" s="36">
        <f t="shared" si="33"/>
        <v>2018</v>
      </c>
    </row>
    <row r="367" spans="1:11" ht="13">
      <c r="A367" s="39">
        <f>GewinnDaten!A367</f>
        <v>43173</v>
      </c>
      <c r="B367" s="37">
        <f t="shared" si="29"/>
        <v>4</v>
      </c>
      <c r="C367" s="49">
        <f>GewinnDaten!E367</f>
        <v>0</v>
      </c>
      <c r="D367" s="49">
        <f>GewinnDaten!H367</f>
        <v>0</v>
      </c>
      <c r="E367" s="40">
        <f t="shared" si="30"/>
        <v>0</v>
      </c>
      <c r="F367" s="58">
        <f t="shared" si="31"/>
        <v>43173</v>
      </c>
      <c r="G367" s="49">
        <f>SUM(C$7:C367)</f>
        <v>-15.3</v>
      </c>
      <c r="H367" s="49">
        <f>SUM(D$7:D367)</f>
        <v>5</v>
      </c>
      <c r="I367" s="40">
        <f t="shared" si="32"/>
        <v>-10.3</v>
      </c>
      <c r="K367" s="36">
        <f t="shared" si="33"/>
        <v>2018</v>
      </c>
    </row>
    <row r="368" spans="1:11" ht="13">
      <c r="A368" s="39">
        <f>GewinnDaten!A368</f>
        <v>43176</v>
      </c>
      <c r="B368" s="37">
        <f t="shared" si="29"/>
        <v>7</v>
      </c>
      <c r="C368" s="49">
        <f>GewinnDaten!E368</f>
        <v>0</v>
      </c>
      <c r="D368" s="49">
        <f>GewinnDaten!H368</f>
        <v>0</v>
      </c>
      <c r="E368" s="40">
        <f t="shared" si="30"/>
        <v>0</v>
      </c>
      <c r="F368" s="58">
        <f t="shared" si="31"/>
        <v>43176</v>
      </c>
      <c r="G368" s="49">
        <f>SUM(C$7:C368)</f>
        <v>-15.3</v>
      </c>
      <c r="H368" s="49">
        <f>SUM(D$7:D368)</f>
        <v>5</v>
      </c>
      <c r="I368" s="40">
        <f t="shared" si="32"/>
        <v>-10.3</v>
      </c>
      <c r="K368" s="36">
        <f t="shared" si="33"/>
        <v>2018</v>
      </c>
    </row>
    <row r="369" spans="1:11" ht="13">
      <c r="A369" s="39">
        <f>GewinnDaten!A369</f>
        <v>43180</v>
      </c>
      <c r="B369" s="37">
        <f t="shared" si="29"/>
        <v>4</v>
      </c>
      <c r="C369" s="49">
        <f>GewinnDaten!E369</f>
        <v>0</v>
      </c>
      <c r="D369" s="49">
        <f>GewinnDaten!H369</f>
        <v>0</v>
      </c>
      <c r="E369" s="40">
        <f t="shared" si="30"/>
        <v>0</v>
      </c>
      <c r="F369" s="58">
        <f t="shared" si="31"/>
        <v>43180</v>
      </c>
      <c r="G369" s="49">
        <f>SUM(C$7:C369)</f>
        <v>-15.3</v>
      </c>
      <c r="H369" s="49">
        <f>SUM(D$7:D369)</f>
        <v>5</v>
      </c>
      <c r="I369" s="40">
        <f t="shared" si="32"/>
        <v>-10.3</v>
      </c>
      <c r="K369" s="36">
        <f t="shared" si="33"/>
        <v>2018</v>
      </c>
    </row>
    <row r="370" spans="1:11" ht="13">
      <c r="A370" s="39">
        <f>GewinnDaten!A370</f>
        <v>43183</v>
      </c>
      <c r="B370" s="37">
        <f t="shared" si="29"/>
        <v>7</v>
      </c>
      <c r="C370" s="49">
        <f>GewinnDaten!E370</f>
        <v>0</v>
      </c>
      <c r="D370" s="49">
        <f>GewinnDaten!H370</f>
        <v>0</v>
      </c>
      <c r="E370" s="40">
        <f t="shared" si="30"/>
        <v>0</v>
      </c>
      <c r="F370" s="58">
        <f t="shared" si="31"/>
        <v>43183</v>
      </c>
      <c r="G370" s="49">
        <f>SUM(C$7:C370)</f>
        <v>-15.3</v>
      </c>
      <c r="H370" s="49">
        <f>SUM(D$7:D370)</f>
        <v>5</v>
      </c>
      <c r="I370" s="40">
        <f t="shared" si="32"/>
        <v>-10.3</v>
      </c>
      <c r="K370" s="36">
        <f t="shared" si="33"/>
        <v>2018</v>
      </c>
    </row>
    <row r="371" spans="1:11" ht="13">
      <c r="A371" s="39">
        <f>GewinnDaten!A371</f>
        <v>43187</v>
      </c>
      <c r="B371" s="37">
        <f t="shared" si="29"/>
        <v>4</v>
      </c>
      <c r="C371" s="49">
        <f>GewinnDaten!E371</f>
        <v>0</v>
      </c>
      <c r="D371" s="49">
        <f>GewinnDaten!H371</f>
        <v>0</v>
      </c>
      <c r="E371" s="40">
        <f t="shared" si="30"/>
        <v>0</v>
      </c>
      <c r="F371" s="58">
        <f t="shared" si="31"/>
        <v>43187</v>
      </c>
      <c r="G371" s="49">
        <f>SUM(C$7:C371)</f>
        <v>-15.3</v>
      </c>
      <c r="H371" s="49">
        <f>SUM(D$7:D371)</f>
        <v>5</v>
      </c>
      <c r="I371" s="40">
        <f t="shared" si="32"/>
        <v>-10.3</v>
      </c>
      <c r="K371" s="36">
        <f t="shared" si="33"/>
        <v>2018</v>
      </c>
    </row>
    <row r="372" spans="1:11" ht="13">
      <c r="A372" s="39">
        <f>GewinnDaten!A372</f>
        <v>43190</v>
      </c>
      <c r="B372" s="37">
        <f t="shared" si="29"/>
        <v>7</v>
      </c>
      <c r="C372" s="49">
        <f>GewinnDaten!E372</f>
        <v>0</v>
      </c>
      <c r="D372" s="49">
        <f>GewinnDaten!H372</f>
        <v>0</v>
      </c>
      <c r="E372" s="40">
        <f t="shared" si="30"/>
        <v>0</v>
      </c>
      <c r="F372" s="58">
        <f t="shared" si="31"/>
        <v>43190</v>
      </c>
      <c r="G372" s="49">
        <f>SUM(C$7:C372)</f>
        <v>-15.3</v>
      </c>
      <c r="H372" s="49">
        <f>SUM(D$7:D372)</f>
        <v>5</v>
      </c>
      <c r="I372" s="40">
        <f t="shared" si="32"/>
        <v>-10.3</v>
      </c>
      <c r="K372" s="36">
        <f t="shared" si="33"/>
        <v>2018</v>
      </c>
    </row>
    <row r="373" spans="1:11" ht="13">
      <c r="A373" s="39">
        <f>GewinnDaten!A373</f>
        <v>43194</v>
      </c>
      <c r="B373" s="37">
        <f t="shared" si="29"/>
        <v>4</v>
      </c>
      <c r="C373" s="49">
        <f>GewinnDaten!E373</f>
        <v>0</v>
      </c>
      <c r="D373" s="49">
        <f>GewinnDaten!H373</f>
        <v>0</v>
      </c>
      <c r="E373" s="40">
        <f t="shared" si="30"/>
        <v>0</v>
      </c>
      <c r="F373" s="58">
        <f t="shared" si="31"/>
        <v>43194</v>
      </c>
      <c r="G373" s="49">
        <f>SUM(C$7:C373)</f>
        <v>-15.3</v>
      </c>
      <c r="H373" s="49">
        <f>SUM(D$7:D373)</f>
        <v>5</v>
      </c>
      <c r="I373" s="40">
        <f t="shared" si="32"/>
        <v>-10.3</v>
      </c>
      <c r="K373" s="36">
        <f t="shared" si="33"/>
        <v>2018</v>
      </c>
    </row>
    <row r="374" spans="1:11" ht="13">
      <c r="A374" s="39">
        <f>GewinnDaten!A374</f>
        <v>43197</v>
      </c>
      <c r="B374" s="37">
        <f t="shared" si="29"/>
        <v>7</v>
      </c>
      <c r="C374" s="49">
        <f>GewinnDaten!E374</f>
        <v>0</v>
      </c>
      <c r="D374" s="49">
        <f>GewinnDaten!H374</f>
        <v>0</v>
      </c>
      <c r="E374" s="40">
        <f t="shared" si="30"/>
        <v>0</v>
      </c>
      <c r="F374" s="58">
        <f t="shared" si="31"/>
        <v>43197</v>
      </c>
      <c r="G374" s="49">
        <f>SUM(C$7:C374)</f>
        <v>-15.3</v>
      </c>
      <c r="H374" s="49">
        <f>SUM(D$7:D374)</f>
        <v>5</v>
      </c>
      <c r="I374" s="40">
        <f t="shared" si="32"/>
        <v>-10.3</v>
      </c>
      <c r="K374" s="36">
        <f t="shared" si="33"/>
        <v>2018</v>
      </c>
    </row>
    <row r="375" spans="1:11" ht="13">
      <c r="A375" s="39">
        <f>GewinnDaten!A375</f>
        <v>43201</v>
      </c>
      <c r="B375" s="37">
        <f t="shared" si="29"/>
        <v>4</v>
      </c>
      <c r="C375" s="49">
        <f>GewinnDaten!E375</f>
        <v>0</v>
      </c>
      <c r="D375" s="49">
        <f>GewinnDaten!H375</f>
        <v>0</v>
      </c>
      <c r="E375" s="40">
        <f t="shared" si="30"/>
        <v>0</v>
      </c>
      <c r="F375" s="58">
        <f t="shared" si="31"/>
        <v>43201</v>
      </c>
      <c r="G375" s="49">
        <f>SUM(C$7:C375)</f>
        <v>-15.3</v>
      </c>
      <c r="H375" s="49">
        <f>SUM(D$7:D375)</f>
        <v>5</v>
      </c>
      <c r="I375" s="40">
        <f t="shared" si="32"/>
        <v>-10.3</v>
      </c>
      <c r="K375" s="36">
        <f t="shared" si="33"/>
        <v>2018</v>
      </c>
    </row>
    <row r="376" spans="1:11" ht="13">
      <c r="A376" s="39">
        <f>GewinnDaten!A376</f>
        <v>43204</v>
      </c>
      <c r="B376" s="37">
        <f t="shared" si="29"/>
        <v>7</v>
      </c>
      <c r="C376" s="49">
        <f>GewinnDaten!E376</f>
        <v>0</v>
      </c>
      <c r="D376" s="49">
        <f>GewinnDaten!H376</f>
        <v>0</v>
      </c>
      <c r="E376" s="40">
        <f t="shared" si="30"/>
        <v>0</v>
      </c>
      <c r="F376" s="58">
        <f t="shared" si="31"/>
        <v>43204</v>
      </c>
      <c r="G376" s="49">
        <f>SUM(C$7:C376)</f>
        <v>-15.3</v>
      </c>
      <c r="H376" s="49">
        <f>SUM(D$7:D376)</f>
        <v>5</v>
      </c>
      <c r="I376" s="40">
        <f t="shared" si="32"/>
        <v>-10.3</v>
      </c>
      <c r="K376" s="36">
        <f t="shared" si="33"/>
        <v>2018</v>
      </c>
    </row>
    <row r="377" spans="1:11" ht="13">
      <c r="A377" s="39">
        <f>GewinnDaten!A377</f>
        <v>43208</v>
      </c>
      <c r="B377" s="37">
        <f t="shared" si="29"/>
        <v>4</v>
      </c>
      <c r="C377" s="49">
        <f>GewinnDaten!E377</f>
        <v>0</v>
      </c>
      <c r="D377" s="49">
        <f>GewinnDaten!H377</f>
        <v>0</v>
      </c>
      <c r="E377" s="40">
        <f t="shared" si="30"/>
        <v>0</v>
      </c>
      <c r="F377" s="58">
        <f t="shared" si="31"/>
        <v>43208</v>
      </c>
      <c r="G377" s="49">
        <f>SUM(C$7:C377)</f>
        <v>-15.3</v>
      </c>
      <c r="H377" s="49">
        <f>SUM(D$7:D377)</f>
        <v>5</v>
      </c>
      <c r="I377" s="40">
        <f t="shared" si="32"/>
        <v>-10.3</v>
      </c>
      <c r="K377" s="36">
        <f t="shared" si="33"/>
        <v>2018</v>
      </c>
    </row>
    <row r="378" spans="1:11" ht="13">
      <c r="A378" s="39">
        <f>GewinnDaten!A378</f>
        <v>43211</v>
      </c>
      <c r="B378" s="37">
        <f t="shared" si="29"/>
        <v>7</v>
      </c>
      <c r="C378" s="49">
        <f>GewinnDaten!E378</f>
        <v>0</v>
      </c>
      <c r="D378" s="49">
        <f>GewinnDaten!H378</f>
        <v>0</v>
      </c>
      <c r="E378" s="40">
        <f t="shared" si="30"/>
        <v>0</v>
      </c>
      <c r="F378" s="58">
        <f t="shared" si="31"/>
        <v>43211</v>
      </c>
      <c r="G378" s="49">
        <f>SUM(C$7:C378)</f>
        <v>-15.3</v>
      </c>
      <c r="H378" s="49">
        <f>SUM(D$7:D378)</f>
        <v>5</v>
      </c>
      <c r="I378" s="40">
        <f t="shared" si="32"/>
        <v>-10.3</v>
      </c>
      <c r="K378" s="36">
        <f t="shared" si="33"/>
        <v>2018</v>
      </c>
    </row>
    <row r="379" spans="1:11" ht="13">
      <c r="A379" s="39">
        <f>GewinnDaten!A379</f>
        <v>43215</v>
      </c>
      <c r="B379" s="37">
        <f t="shared" si="29"/>
        <v>4</v>
      </c>
      <c r="C379" s="49">
        <f>GewinnDaten!E379</f>
        <v>0</v>
      </c>
      <c r="D379" s="49">
        <f>GewinnDaten!H379</f>
        <v>0</v>
      </c>
      <c r="E379" s="40">
        <f t="shared" si="30"/>
        <v>0</v>
      </c>
      <c r="F379" s="58">
        <f t="shared" si="31"/>
        <v>43215</v>
      </c>
      <c r="G379" s="49">
        <f>SUM(C$7:C379)</f>
        <v>-15.3</v>
      </c>
      <c r="H379" s="49">
        <f>SUM(D$7:D379)</f>
        <v>5</v>
      </c>
      <c r="I379" s="40">
        <f t="shared" si="32"/>
        <v>-10.3</v>
      </c>
      <c r="K379" s="36">
        <f t="shared" si="33"/>
        <v>2018</v>
      </c>
    </row>
    <row r="380" spans="1:11" ht="13">
      <c r="A380" s="39">
        <f>GewinnDaten!A380</f>
        <v>43218</v>
      </c>
      <c r="B380" s="37">
        <f t="shared" si="29"/>
        <v>7</v>
      </c>
      <c r="C380" s="49">
        <f>GewinnDaten!E380</f>
        <v>0</v>
      </c>
      <c r="D380" s="49">
        <f>GewinnDaten!H380</f>
        <v>0</v>
      </c>
      <c r="E380" s="40">
        <f t="shared" si="30"/>
        <v>0</v>
      </c>
      <c r="F380" s="58">
        <f t="shared" si="31"/>
        <v>43218</v>
      </c>
      <c r="G380" s="49">
        <f>SUM(C$7:C380)</f>
        <v>-15.3</v>
      </c>
      <c r="H380" s="49">
        <f>SUM(D$7:D380)</f>
        <v>5</v>
      </c>
      <c r="I380" s="40">
        <f t="shared" si="32"/>
        <v>-10.3</v>
      </c>
      <c r="K380" s="36">
        <f t="shared" si="33"/>
        <v>2018</v>
      </c>
    </row>
    <row r="381" spans="1:11" ht="13">
      <c r="A381" s="39">
        <f>GewinnDaten!A381</f>
        <v>43222</v>
      </c>
      <c r="B381" s="37">
        <f t="shared" si="29"/>
        <v>4</v>
      </c>
      <c r="C381" s="49">
        <f>GewinnDaten!E381</f>
        <v>0</v>
      </c>
      <c r="D381" s="49">
        <f>GewinnDaten!H381</f>
        <v>0</v>
      </c>
      <c r="E381" s="40">
        <f t="shared" si="30"/>
        <v>0</v>
      </c>
      <c r="F381" s="58">
        <f t="shared" si="31"/>
        <v>43222</v>
      </c>
      <c r="G381" s="49">
        <f>SUM(C$7:C381)</f>
        <v>-15.3</v>
      </c>
      <c r="H381" s="49">
        <f>SUM(D$7:D381)</f>
        <v>5</v>
      </c>
      <c r="I381" s="40">
        <f t="shared" si="32"/>
        <v>-10.3</v>
      </c>
      <c r="K381" s="36">
        <f t="shared" si="33"/>
        <v>2018</v>
      </c>
    </row>
    <row r="382" spans="1:11" ht="13">
      <c r="A382" s="39">
        <f>GewinnDaten!A382</f>
        <v>43225</v>
      </c>
      <c r="B382" s="37">
        <f t="shared" si="29"/>
        <v>7</v>
      </c>
      <c r="C382" s="49">
        <f>GewinnDaten!E382</f>
        <v>0</v>
      </c>
      <c r="D382" s="49">
        <f>GewinnDaten!H382</f>
        <v>0</v>
      </c>
      <c r="E382" s="40">
        <f t="shared" si="30"/>
        <v>0</v>
      </c>
      <c r="F382" s="58">
        <f t="shared" si="31"/>
        <v>43225</v>
      </c>
      <c r="G382" s="49">
        <f>SUM(C$7:C382)</f>
        <v>-15.3</v>
      </c>
      <c r="H382" s="49">
        <f>SUM(D$7:D382)</f>
        <v>5</v>
      </c>
      <c r="I382" s="40">
        <f t="shared" si="32"/>
        <v>-10.3</v>
      </c>
      <c r="K382" s="36">
        <f t="shared" si="33"/>
        <v>2018</v>
      </c>
    </row>
    <row r="383" spans="1:11" ht="13">
      <c r="A383" s="39">
        <f>GewinnDaten!A383</f>
        <v>43229</v>
      </c>
      <c r="B383" s="37">
        <f t="shared" si="29"/>
        <v>4</v>
      </c>
      <c r="C383" s="49">
        <f>GewinnDaten!E383</f>
        <v>0</v>
      </c>
      <c r="D383" s="49">
        <f>GewinnDaten!H383</f>
        <v>0</v>
      </c>
      <c r="E383" s="40">
        <f t="shared" si="30"/>
        <v>0</v>
      </c>
      <c r="F383" s="58">
        <f t="shared" si="31"/>
        <v>43229</v>
      </c>
      <c r="G383" s="49">
        <f>SUM(C$7:C383)</f>
        <v>-15.3</v>
      </c>
      <c r="H383" s="49">
        <f>SUM(D$7:D383)</f>
        <v>5</v>
      </c>
      <c r="I383" s="40">
        <f t="shared" si="32"/>
        <v>-10.3</v>
      </c>
      <c r="K383" s="36">
        <f t="shared" si="33"/>
        <v>2018</v>
      </c>
    </row>
    <row r="384" spans="1:11" ht="13">
      <c r="A384" s="39">
        <f>GewinnDaten!A384</f>
        <v>43232</v>
      </c>
      <c r="B384" s="37">
        <f t="shared" si="29"/>
        <v>7</v>
      </c>
      <c r="C384" s="49">
        <f>GewinnDaten!E384</f>
        <v>0</v>
      </c>
      <c r="D384" s="49">
        <f>GewinnDaten!H384</f>
        <v>0</v>
      </c>
      <c r="E384" s="40">
        <f t="shared" si="30"/>
        <v>0</v>
      </c>
      <c r="F384" s="58">
        <f t="shared" si="31"/>
        <v>43232</v>
      </c>
      <c r="G384" s="49">
        <f>SUM(C$7:C384)</f>
        <v>-15.3</v>
      </c>
      <c r="H384" s="49">
        <f>SUM(D$7:D384)</f>
        <v>5</v>
      </c>
      <c r="I384" s="40">
        <f t="shared" si="32"/>
        <v>-10.3</v>
      </c>
      <c r="K384" s="36">
        <f t="shared" si="33"/>
        <v>2018</v>
      </c>
    </row>
    <row r="385" spans="1:11" ht="13">
      <c r="A385" s="39">
        <f>GewinnDaten!A385</f>
        <v>43236</v>
      </c>
      <c r="B385" s="37">
        <f t="shared" si="29"/>
        <v>4</v>
      </c>
      <c r="C385" s="49">
        <f>GewinnDaten!E385</f>
        <v>0</v>
      </c>
      <c r="D385" s="49">
        <f>GewinnDaten!H385</f>
        <v>0</v>
      </c>
      <c r="E385" s="40">
        <f t="shared" si="30"/>
        <v>0</v>
      </c>
      <c r="F385" s="58">
        <f t="shared" si="31"/>
        <v>43236</v>
      </c>
      <c r="G385" s="49">
        <f>SUM(C$7:C385)</f>
        <v>-15.3</v>
      </c>
      <c r="H385" s="49">
        <f>SUM(D$7:D385)</f>
        <v>5</v>
      </c>
      <c r="I385" s="40">
        <f t="shared" si="32"/>
        <v>-10.3</v>
      </c>
      <c r="K385" s="36">
        <f t="shared" si="33"/>
        <v>2018</v>
      </c>
    </row>
    <row r="386" spans="1:11" ht="13">
      <c r="A386" s="39">
        <f>GewinnDaten!A386</f>
        <v>43239</v>
      </c>
      <c r="B386" s="37">
        <f t="shared" si="29"/>
        <v>7</v>
      </c>
      <c r="C386" s="49">
        <f>GewinnDaten!E386</f>
        <v>0</v>
      </c>
      <c r="D386" s="49">
        <f>GewinnDaten!H386</f>
        <v>0</v>
      </c>
      <c r="E386" s="40">
        <f t="shared" si="30"/>
        <v>0</v>
      </c>
      <c r="F386" s="58">
        <f t="shared" si="31"/>
        <v>43239</v>
      </c>
      <c r="G386" s="49">
        <f>SUM(C$7:C386)</f>
        <v>-15.3</v>
      </c>
      <c r="H386" s="49">
        <f>SUM(D$7:D386)</f>
        <v>5</v>
      </c>
      <c r="I386" s="40">
        <f t="shared" si="32"/>
        <v>-10.3</v>
      </c>
      <c r="K386" s="36">
        <f t="shared" si="33"/>
        <v>2018</v>
      </c>
    </row>
    <row r="387" spans="1:11" ht="13">
      <c r="A387" s="39">
        <f>GewinnDaten!A387</f>
        <v>43243</v>
      </c>
      <c r="B387" s="37">
        <f t="shared" si="29"/>
        <v>4</v>
      </c>
      <c r="C387" s="49">
        <f>GewinnDaten!E387</f>
        <v>0</v>
      </c>
      <c r="D387" s="49">
        <f>GewinnDaten!H387</f>
        <v>0</v>
      </c>
      <c r="E387" s="40">
        <f t="shared" si="30"/>
        <v>0</v>
      </c>
      <c r="F387" s="58">
        <f t="shared" si="31"/>
        <v>43243</v>
      </c>
      <c r="G387" s="49">
        <f>SUM(C$7:C387)</f>
        <v>-15.3</v>
      </c>
      <c r="H387" s="49">
        <f>SUM(D$7:D387)</f>
        <v>5</v>
      </c>
      <c r="I387" s="40">
        <f t="shared" si="32"/>
        <v>-10.3</v>
      </c>
      <c r="K387" s="36">
        <f t="shared" si="33"/>
        <v>2018</v>
      </c>
    </row>
    <row r="388" spans="1:11" ht="13">
      <c r="A388" s="39">
        <f>GewinnDaten!A388</f>
        <v>43246</v>
      </c>
      <c r="B388" s="37">
        <f t="shared" si="29"/>
        <v>7</v>
      </c>
      <c r="C388" s="49">
        <f>GewinnDaten!E388</f>
        <v>0</v>
      </c>
      <c r="D388" s="49">
        <f>GewinnDaten!H388</f>
        <v>0</v>
      </c>
      <c r="E388" s="40">
        <f t="shared" si="30"/>
        <v>0</v>
      </c>
      <c r="F388" s="58">
        <f t="shared" si="31"/>
        <v>43246</v>
      </c>
      <c r="G388" s="49">
        <f>SUM(C$7:C388)</f>
        <v>-15.3</v>
      </c>
      <c r="H388" s="49">
        <f>SUM(D$7:D388)</f>
        <v>5</v>
      </c>
      <c r="I388" s="40">
        <f t="shared" si="32"/>
        <v>-10.3</v>
      </c>
      <c r="K388" s="36">
        <f t="shared" si="33"/>
        <v>2018</v>
      </c>
    </row>
    <row r="389" spans="1:11" ht="13">
      <c r="A389" s="39">
        <f>GewinnDaten!A389</f>
        <v>43250</v>
      </c>
      <c r="B389" s="37">
        <f t="shared" si="29"/>
        <v>4</v>
      </c>
      <c r="C389" s="49">
        <f>GewinnDaten!E389</f>
        <v>0</v>
      </c>
      <c r="D389" s="49">
        <f>GewinnDaten!H389</f>
        <v>0</v>
      </c>
      <c r="E389" s="40">
        <f t="shared" si="30"/>
        <v>0</v>
      </c>
      <c r="F389" s="58">
        <f t="shared" si="31"/>
        <v>43250</v>
      </c>
      <c r="G389" s="49">
        <f>SUM(C$7:C389)</f>
        <v>-15.3</v>
      </c>
      <c r="H389" s="49">
        <f>SUM(D$7:D389)</f>
        <v>5</v>
      </c>
      <c r="I389" s="40">
        <f t="shared" si="32"/>
        <v>-10.3</v>
      </c>
      <c r="K389" s="36">
        <f t="shared" si="33"/>
        <v>2018</v>
      </c>
    </row>
    <row r="390" spans="1:11" ht="13">
      <c r="A390" s="39">
        <f>GewinnDaten!A390</f>
        <v>43253</v>
      </c>
      <c r="B390" s="37">
        <f t="shared" si="29"/>
        <v>7</v>
      </c>
      <c r="C390" s="49">
        <f>GewinnDaten!E390</f>
        <v>0</v>
      </c>
      <c r="D390" s="49">
        <f>GewinnDaten!H390</f>
        <v>0</v>
      </c>
      <c r="E390" s="40">
        <f t="shared" si="30"/>
        <v>0</v>
      </c>
      <c r="F390" s="58">
        <f t="shared" si="31"/>
        <v>43253</v>
      </c>
      <c r="G390" s="49">
        <f>SUM(C$7:C390)</f>
        <v>-15.3</v>
      </c>
      <c r="H390" s="49">
        <f>SUM(D$7:D390)</f>
        <v>5</v>
      </c>
      <c r="I390" s="40">
        <f t="shared" si="32"/>
        <v>-10.3</v>
      </c>
      <c r="K390" s="36">
        <f t="shared" si="33"/>
        <v>2018</v>
      </c>
    </row>
    <row r="391" spans="1:11" ht="13">
      <c r="A391" s="39">
        <f>GewinnDaten!A391</f>
        <v>43257</v>
      </c>
      <c r="B391" s="37">
        <f t="shared" si="29"/>
        <v>4</v>
      </c>
      <c r="C391" s="49">
        <f>GewinnDaten!E391</f>
        <v>0</v>
      </c>
      <c r="D391" s="49">
        <f>GewinnDaten!H391</f>
        <v>0</v>
      </c>
      <c r="E391" s="40">
        <f t="shared" si="30"/>
        <v>0</v>
      </c>
      <c r="F391" s="58">
        <f t="shared" si="31"/>
        <v>43257</v>
      </c>
      <c r="G391" s="49">
        <f>SUM(C$7:C391)</f>
        <v>-15.3</v>
      </c>
      <c r="H391" s="49">
        <f>SUM(D$7:D391)</f>
        <v>5</v>
      </c>
      <c r="I391" s="40">
        <f t="shared" si="32"/>
        <v>-10.3</v>
      </c>
      <c r="K391" s="36">
        <f t="shared" si="33"/>
        <v>2018</v>
      </c>
    </row>
    <row r="392" spans="1:11" ht="13">
      <c r="A392" s="39">
        <f>GewinnDaten!A392</f>
        <v>43260</v>
      </c>
      <c r="B392" s="37">
        <f t="shared" ref="B392:B455" si="34">WEEKDAY(A392)</f>
        <v>7</v>
      </c>
      <c r="C392" s="49">
        <f>GewinnDaten!E392</f>
        <v>0</v>
      </c>
      <c r="D392" s="49">
        <f>GewinnDaten!H392</f>
        <v>0</v>
      </c>
      <c r="E392" s="40">
        <f t="shared" ref="E392:E455" si="35">SUM(C392:D392)</f>
        <v>0</v>
      </c>
      <c r="F392" s="58">
        <f t="shared" ref="F392:F455" si="36">A392</f>
        <v>43260</v>
      </c>
      <c r="G392" s="49">
        <f>SUM(C$7:C392)</f>
        <v>-15.3</v>
      </c>
      <c r="H392" s="49">
        <f>SUM(D$7:D392)</f>
        <v>5</v>
      </c>
      <c r="I392" s="40">
        <f t="shared" ref="I392:I455" si="37">SUM(G392:H392)</f>
        <v>-10.3</v>
      </c>
      <c r="K392" s="36">
        <f t="shared" ref="K392:K455" si="38">YEAR(A392)</f>
        <v>2018</v>
      </c>
    </row>
    <row r="393" spans="1:11" ht="13">
      <c r="A393" s="39">
        <f>GewinnDaten!A393</f>
        <v>43264</v>
      </c>
      <c r="B393" s="37">
        <f t="shared" si="34"/>
        <v>4</v>
      </c>
      <c r="C393" s="49">
        <f>GewinnDaten!E393</f>
        <v>0</v>
      </c>
      <c r="D393" s="49">
        <f>GewinnDaten!H393</f>
        <v>0</v>
      </c>
      <c r="E393" s="40">
        <f t="shared" si="35"/>
        <v>0</v>
      </c>
      <c r="F393" s="58">
        <f t="shared" si="36"/>
        <v>43264</v>
      </c>
      <c r="G393" s="49">
        <f>SUM(C$7:C393)</f>
        <v>-15.3</v>
      </c>
      <c r="H393" s="49">
        <f>SUM(D$7:D393)</f>
        <v>5</v>
      </c>
      <c r="I393" s="40">
        <f t="shared" si="37"/>
        <v>-10.3</v>
      </c>
      <c r="K393" s="36">
        <f t="shared" si="38"/>
        <v>2018</v>
      </c>
    </row>
    <row r="394" spans="1:11" ht="13">
      <c r="A394" s="39">
        <f>GewinnDaten!A394</f>
        <v>43267</v>
      </c>
      <c r="B394" s="37">
        <f t="shared" si="34"/>
        <v>7</v>
      </c>
      <c r="C394" s="49">
        <f>GewinnDaten!E394</f>
        <v>0</v>
      </c>
      <c r="D394" s="49">
        <f>GewinnDaten!H394</f>
        <v>0</v>
      </c>
      <c r="E394" s="40">
        <f t="shared" si="35"/>
        <v>0</v>
      </c>
      <c r="F394" s="58">
        <f t="shared" si="36"/>
        <v>43267</v>
      </c>
      <c r="G394" s="49">
        <f>SUM(C$7:C394)</f>
        <v>-15.3</v>
      </c>
      <c r="H394" s="49">
        <f>SUM(D$7:D394)</f>
        <v>5</v>
      </c>
      <c r="I394" s="40">
        <f t="shared" si="37"/>
        <v>-10.3</v>
      </c>
      <c r="K394" s="36">
        <f t="shared" si="38"/>
        <v>2018</v>
      </c>
    </row>
    <row r="395" spans="1:11" ht="13">
      <c r="A395" s="39">
        <f>GewinnDaten!A395</f>
        <v>43271</v>
      </c>
      <c r="B395" s="37">
        <f t="shared" si="34"/>
        <v>4</v>
      </c>
      <c r="C395" s="49">
        <f>GewinnDaten!E395</f>
        <v>0</v>
      </c>
      <c r="D395" s="49">
        <f>GewinnDaten!H395</f>
        <v>0</v>
      </c>
      <c r="E395" s="40">
        <f t="shared" si="35"/>
        <v>0</v>
      </c>
      <c r="F395" s="58">
        <f t="shared" si="36"/>
        <v>43271</v>
      </c>
      <c r="G395" s="49">
        <f>SUM(C$7:C395)</f>
        <v>-15.3</v>
      </c>
      <c r="H395" s="49">
        <f>SUM(D$7:D395)</f>
        <v>5</v>
      </c>
      <c r="I395" s="40">
        <f t="shared" si="37"/>
        <v>-10.3</v>
      </c>
      <c r="K395" s="36">
        <f t="shared" si="38"/>
        <v>2018</v>
      </c>
    </row>
    <row r="396" spans="1:11" ht="13">
      <c r="A396" s="39">
        <f>GewinnDaten!A396</f>
        <v>43274</v>
      </c>
      <c r="B396" s="37">
        <f t="shared" si="34"/>
        <v>7</v>
      </c>
      <c r="C396" s="49">
        <f>GewinnDaten!E396</f>
        <v>0</v>
      </c>
      <c r="D396" s="49">
        <f>GewinnDaten!H396</f>
        <v>0</v>
      </c>
      <c r="E396" s="40">
        <f t="shared" si="35"/>
        <v>0</v>
      </c>
      <c r="F396" s="58">
        <f t="shared" si="36"/>
        <v>43274</v>
      </c>
      <c r="G396" s="49">
        <f>SUM(C$7:C396)</f>
        <v>-15.3</v>
      </c>
      <c r="H396" s="49">
        <f>SUM(D$7:D396)</f>
        <v>5</v>
      </c>
      <c r="I396" s="40">
        <f t="shared" si="37"/>
        <v>-10.3</v>
      </c>
      <c r="K396" s="36">
        <f t="shared" si="38"/>
        <v>2018</v>
      </c>
    </row>
    <row r="397" spans="1:11" ht="13">
      <c r="A397" s="39">
        <f>GewinnDaten!A397</f>
        <v>43278</v>
      </c>
      <c r="B397" s="37">
        <f t="shared" si="34"/>
        <v>4</v>
      </c>
      <c r="C397" s="49">
        <f>GewinnDaten!E397</f>
        <v>0</v>
      </c>
      <c r="D397" s="49">
        <f>GewinnDaten!H397</f>
        <v>0</v>
      </c>
      <c r="E397" s="40">
        <f t="shared" si="35"/>
        <v>0</v>
      </c>
      <c r="F397" s="58">
        <f t="shared" si="36"/>
        <v>43278</v>
      </c>
      <c r="G397" s="49">
        <f>SUM(C$7:C397)</f>
        <v>-15.3</v>
      </c>
      <c r="H397" s="49">
        <f>SUM(D$7:D397)</f>
        <v>5</v>
      </c>
      <c r="I397" s="40">
        <f t="shared" si="37"/>
        <v>-10.3</v>
      </c>
      <c r="K397" s="36">
        <f t="shared" si="38"/>
        <v>2018</v>
      </c>
    </row>
    <row r="398" spans="1:11" ht="13">
      <c r="A398" s="39">
        <f>GewinnDaten!A398</f>
        <v>43281</v>
      </c>
      <c r="B398" s="37">
        <f t="shared" si="34"/>
        <v>7</v>
      </c>
      <c r="C398" s="49">
        <f>GewinnDaten!E398</f>
        <v>0</v>
      </c>
      <c r="D398" s="49">
        <f>GewinnDaten!H398</f>
        <v>0</v>
      </c>
      <c r="E398" s="40">
        <f t="shared" si="35"/>
        <v>0</v>
      </c>
      <c r="F398" s="58">
        <f t="shared" si="36"/>
        <v>43281</v>
      </c>
      <c r="G398" s="49">
        <f>SUM(C$7:C398)</f>
        <v>-15.3</v>
      </c>
      <c r="H398" s="49">
        <f>SUM(D$7:D398)</f>
        <v>5</v>
      </c>
      <c r="I398" s="40">
        <f t="shared" si="37"/>
        <v>-10.3</v>
      </c>
      <c r="K398" s="36">
        <f t="shared" si="38"/>
        <v>2018</v>
      </c>
    </row>
    <row r="399" spans="1:11" ht="13">
      <c r="A399" s="39">
        <f>GewinnDaten!A399</f>
        <v>43285</v>
      </c>
      <c r="B399" s="37">
        <f t="shared" si="34"/>
        <v>4</v>
      </c>
      <c r="C399" s="49">
        <f>GewinnDaten!E399</f>
        <v>0</v>
      </c>
      <c r="D399" s="49">
        <f>GewinnDaten!H399</f>
        <v>0</v>
      </c>
      <c r="E399" s="40">
        <f t="shared" si="35"/>
        <v>0</v>
      </c>
      <c r="F399" s="58">
        <f t="shared" si="36"/>
        <v>43285</v>
      </c>
      <c r="G399" s="49">
        <f>SUM(C$7:C399)</f>
        <v>-15.3</v>
      </c>
      <c r="H399" s="49">
        <f>SUM(D$7:D399)</f>
        <v>5</v>
      </c>
      <c r="I399" s="40">
        <f t="shared" si="37"/>
        <v>-10.3</v>
      </c>
      <c r="K399" s="36">
        <f t="shared" si="38"/>
        <v>2018</v>
      </c>
    </row>
    <row r="400" spans="1:11" ht="13">
      <c r="A400" s="39">
        <f>GewinnDaten!A400</f>
        <v>43288</v>
      </c>
      <c r="B400" s="37">
        <f t="shared" si="34"/>
        <v>7</v>
      </c>
      <c r="C400" s="49">
        <f>GewinnDaten!E400</f>
        <v>0</v>
      </c>
      <c r="D400" s="49">
        <f>GewinnDaten!H400</f>
        <v>0</v>
      </c>
      <c r="E400" s="40">
        <f t="shared" si="35"/>
        <v>0</v>
      </c>
      <c r="F400" s="58">
        <f t="shared" si="36"/>
        <v>43288</v>
      </c>
      <c r="G400" s="49">
        <f>SUM(C$7:C400)</f>
        <v>-15.3</v>
      </c>
      <c r="H400" s="49">
        <f>SUM(D$7:D400)</f>
        <v>5</v>
      </c>
      <c r="I400" s="40">
        <f t="shared" si="37"/>
        <v>-10.3</v>
      </c>
      <c r="K400" s="36">
        <f t="shared" si="38"/>
        <v>2018</v>
      </c>
    </row>
    <row r="401" spans="1:11" ht="13">
      <c r="A401" s="39">
        <f>GewinnDaten!A401</f>
        <v>43292</v>
      </c>
      <c r="B401" s="37">
        <f t="shared" si="34"/>
        <v>4</v>
      </c>
      <c r="C401" s="49">
        <f>GewinnDaten!E401</f>
        <v>0</v>
      </c>
      <c r="D401" s="49">
        <f>GewinnDaten!H401</f>
        <v>0</v>
      </c>
      <c r="E401" s="40">
        <f t="shared" si="35"/>
        <v>0</v>
      </c>
      <c r="F401" s="58">
        <f t="shared" si="36"/>
        <v>43292</v>
      </c>
      <c r="G401" s="49">
        <f>SUM(C$7:C401)</f>
        <v>-15.3</v>
      </c>
      <c r="H401" s="49">
        <f>SUM(D$7:D401)</f>
        <v>5</v>
      </c>
      <c r="I401" s="40">
        <f t="shared" si="37"/>
        <v>-10.3</v>
      </c>
      <c r="K401" s="36">
        <f t="shared" si="38"/>
        <v>2018</v>
      </c>
    </row>
    <row r="402" spans="1:11" ht="13">
      <c r="A402" s="39">
        <f>GewinnDaten!A402</f>
        <v>43295</v>
      </c>
      <c r="B402" s="37">
        <f t="shared" si="34"/>
        <v>7</v>
      </c>
      <c r="C402" s="49">
        <f>GewinnDaten!E402</f>
        <v>0</v>
      </c>
      <c r="D402" s="49">
        <f>GewinnDaten!H402</f>
        <v>0</v>
      </c>
      <c r="E402" s="40">
        <f t="shared" si="35"/>
        <v>0</v>
      </c>
      <c r="F402" s="58">
        <f t="shared" si="36"/>
        <v>43295</v>
      </c>
      <c r="G402" s="49">
        <f>SUM(C$7:C402)</f>
        <v>-15.3</v>
      </c>
      <c r="H402" s="49">
        <f>SUM(D$7:D402)</f>
        <v>5</v>
      </c>
      <c r="I402" s="40">
        <f t="shared" si="37"/>
        <v>-10.3</v>
      </c>
      <c r="K402" s="36">
        <f t="shared" si="38"/>
        <v>2018</v>
      </c>
    </row>
    <row r="403" spans="1:11" ht="13">
      <c r="A403" s="39">
        <f>GewinnDaten!A403</f>
        <v>43299</v>
      </c>
      <c r="B403" s="37">
        <f t="shared" si="34"/>
        <v>4</v>
      </c>
      <c r="C403" s="49">
        <f>GewinnDaten!E403</f>
        <v>0</v>
      </c>
      <c r="D403" s="49">
        <f>GewinnDaten!H403</f>
        <v>0</v>
      </c>
      <c r="E403" s="40">
        <f t="shared" si="35"/>
        <v>0</v>
      </c>
      <c r="F403" s="58">
        <f t="shared" si="36"/>
        <v>43299</v>
      </c>
      <c r="G403" s="49">
        <f>SUM(C$7:C403)</f>
        <v>-15.3</v>
      </c>
      <c r="H403" s="49">
        <f>SUM(D$7:D403)</f>
        <v>5</v>
      </c>
      <c r="I403" s="40">
        <f t="shared" si="37"/>
        <v>-10.3</v>
      </c>
      <c r="K403" s="36">
        <f t="shared" si="38"/>
        <v>2018</v>
      </c>
    </row>
    <row r="404" spans="1:11" ht="13">
      <c r="A404" s="39">
        <f>GewinnDaten!A404</f>
        <v>43302</v>
      </c>
      <c r="B404" s="37">
        <f t="shared" si="34"/>
        <v>7</v>
      </c>
      <c r="C404" s="49">
        <f>GewinnDaten!E404</f>
        <v>0</v>
      </c>
      <c r="D404" s="49">
        <f>GewinnDaten!H404</f>
        <v>0</v>
      </c>
      <c r="E404" s="40">
        <f t="shared" si="35"/>
        <v>0</v>
      </c>
      <c r="F404" s="58">
        <f t="shared" si="36"/>
        <v>43302</v>
      </c>
      <c r="G404" s="49">
        <f>SUM(C$7:C404)</f>
        <v>-15.3</v>
      </c>
      <c r="H404" s="49">
        <f>SUM(D$7:D404)</f>
        <v>5</v>
      </c>
      <c r="I404" s="40">
        <f t="shared" si="37"/>
        <v>-10.3</v>
      </c>
      <c r="K404" s="36">
        <f t="shared" si="38"/>
        <v>2018</v>
      </c>
    </row>
    <row r="405" spans="1:11" ht="13">
      <c r="A405" s="39">
        <f>GewinnDaten!A405</f>
        <v>43306</v>
      </c>
      <c r="B405" s="37">
        <f t="shared" si="34"/>
        <v>4</v>
      </c>
      <c r="C405" s="49">
        <f>GewinnDaten!E405</f>
        <v>0</v>
      </c>
      <c r="D405" s="49">
        <f>GewinnDaten!H405</f>
        <v>0</v>
      </c>
      <c r="E405" s="40">
        <f t="shared" si="35"/>
        <v>0</v>
      </c>
      <c r="F405" s="58">
        <f t="shared" si="36"/>
        <v>43306</v>
      </c>
      <c r="G405" s="49">
        <f>SUM(C$7:C405)</f>
        <v>-15.3</v>
      </c>
      <c r="H405" s="49">
        <f>SUM(D$7:D405)</f>
        <v>5</v>
      </c>
      <c r="I405" s="40">
        <f t="shared" si="37"/>
        <v>-10.3</v>
      </c>
      <c r="K405" s="36">
        <f t="shared" si="38"/>
        <v>2018</v>
      </c>
    </row>
    <row r="406" spans="1:11" ht="13">
      <c r="A406" s="39">
        <f>GewinnDaten!A406</f>
        <v>43309</v>
      </c>
      <c r="B406" s="37">
        <f t="shared" si="34"/>
        <v>7</v>
      </c>
      <c r="C406" s="49">
        <f>GewinnDaten!E406</f>
        <v>0</v>
      </c>
      <c r="D406" s="49">
        <f>GewinnDaten!H406</f>
        <v>0</v>
      </c>
      <c r="E406" s="40">
        <f t="shared" si="35"/>
        <v>0</v>
      </c>
      <c r="F406" s="58">
        <f t="shared" si="36"/>
        <v>43309</v>
      </c>
      <c r="G406" s="49">
        <f>SUM(C$7:C406)</f>
        <v>-15.3</v>
      </c>
      <c r="H406" s="49">
        <f>SUM(D$7:D406)</f>
        <v>5</v>
      </c>
      <c r="I406" s="40">
        <f t="shared" si="37"/>
        <v>-10.3</v>
      </c>
      <c r="K406" s="36">
        <f t="shared" si="38"/>
        <v>2018</v>
      </c>
    </row>
    <row r="407" spans="1:11" ht="13">
      <c r="A407" s="39">
        <f>GewinnDaten!A407</f>
        <v>43313</v>
      </c>
      <c r="B407" s="37">
        <f t="shared" si="34"/>
        <v>4</v>
      </c>
      <c r="C407" s="49">
        <f>GewinnDaten!E407</f>
        <v>0</v>
      </c>
      <c r="D407" s="49">
        <f>GewinnDaten!H407</f>
        <v>0</v>
      </c>
      <c r="E407" s="40">
        <f t="shared" si="35"/>
        <v>0</v>
      </c>
      <c r="F407" s="58">
        <f t="shared" si="36"/>
        <v>43313</v>
      </c>
      <c r="G407" s="49">
        <f>SUM(C$7:C407)</f>
        <v>-15.3</v>
      </c>
      <c r="H407" s="49">
        <f>SUM(D$7:D407)</f>
        <v>5</v>
      </c>
      <c r="I407" s="40">
        <f t="shared" si="37"/>
        <v>-10.3</v>
      </c>
      <c r="K407" s="36">
        <f t="shared" si="38"/>
        <v>2018</v>
      </c>
    </row>
    <row r="408" spans="1:11" ht="13">
      <c r="A408" s="39">
        <f>GewinnDaten!A408</f>
        <v>43316</v>
      </c>
      <c r="B408" s="37">
        <f t="shared" si="34"/>
        <v>7</v>
      </c>
      <c r="C408" s="49">
        <f>GewinnDaten!E408</f>
        <v>0</v>
      </c>
      <c r="D408" s="49">
        <f>GewinnDaten!H408</f>
        <v>0</v>
      </c>
      <c r="E408" s="40">
        <f t="shared" si="35"/>
        <v>0</v>
      </c>
      <c r="F408" s="58">
        <f t="shared" si="36"/>
        <v>43316</v>
      </c>
      <c r="G408" s="49">
        <f>SUM(C$7:C408)</f>
        <v>-15.3</v>
      </c>
      <c r="H408" s="49">
        <f>SUM(D$7:D408)</f>
        <v>5</v>
      </c>
      <c r="I408" s="40">
        <f t="shared" si="37"/>
        <v>-10.3</v>
      </c>
      <c r="K408" s="36">
        <f t="shared" si="38"/>
        <v>2018</v>
      </c>
    </row>
    <row r="409" spans="1:11" ht="13">
      <c r="A409" s="39">
        <f>GewinnDaten!A409</f>
        <v>43320</v>
      </c>
      <c r="B409" s="37">
        <f t="shared" si="34"/>
        <v>4</v>
      </c>
      <c r="C409" s="49">
        <f>GewinnDaten!E409</f>
        <v>0</v>
      </c>
      <c r="D409" s="49">
        <f>GewinnDaten!H409</f>
        <v>0</v>
      </c>
      <c r="E409" s="40">
        <f t="shared" si="35"/>
        <v>0</v>
      </c>
      <c r="F409" s="58">
        <f t="shared" si="36"/>
        <v>43320</v>
      </c>
      <c r="G409" s="49">
        <f>SUM(C$7:C409)</f>
        <v>-15.3</v>
      </c>
      <c r="H409" s="49">
        <f>SUM(D$7:D409)</f>
        <v>5</v>
      </c>
      <c r="I409" s="40">
        <f t="shared" si="37"/>
        <v>-10.3</v>
      </c>
      <c r="K409" s="36">
        <f t="shared" si="38"/>
        <v>2018</v>
      </c>
    </row>
    <row r="410" spans="1:11" ht="13">
      <c r="A410" s="39">
        <f>GewinnDaten!A410</f>
        <v>43323</v>
      </c>
      <c r="B410" s="37">
        <f t="shared" si="34"/>
        <v>7</v>
      </c>
      <c r="C410" s="49">
        <f>GewinnDaten!E410</f>
        <v>0</v>
      </c>
      <c r="D410" s="49">
        <f>GewinnDaten!H410</f>
        <v>0</v>
      </c>
      <c r="E410" s="40">
        <f t="shared" si="35"/>
        <v>0</v>
      </c>
      <c r="F410" s="58">
        <f t="shared" si="36"/>
        <v>43323</v>
      </c>
      <c r="G410" s="49">
        <f>SUM(C$7:C410)</f>
        <v>-15.3</v>
      </c>
      <c r="H410" s="49">
        <f>SUM(D$7:D410)</f>
        <v>5</v>
      </c>
      <c r="I410" s="40">
        <f t="shared" si="37"/>
        <v>-10.3</v>
      </c>
      <c r="K410" s="36">
        <f t="shared" si="38"/>
        <v>2018</v>
      </c>
    </row>
    <row r="411" spans="1:11" ht="13">
      <c r="A411" s="39">
        <f>GewinnDaten!A411</f>
        <v>43327</v>
      </c>
      <c r="B411" s="37">
        <f t="shared" si="34"/>
        <v>4</v>
      </c>
      <c r="C411" s="49">
        <f>GewinnDaten!E411</f>
        <v>0</v>
      </c>
      <c r="D411" s="49">
        <f>GewinnDaten!H411</f>
        <v>0</v>
      </c>
      <c r="E411" s="40">
        <f t="shared" si="35"/>
        <v>0</v>
      </c>
      <c r="F411" s="58">
        <f t="shared" si="36"/>
        <v>43327</v>
      </c>
      <c r="G411" s="49">
        <f>SUM(C$7:C411)</f>
        <v>-15.3</v>
      </c>
      <c r="H411" s="49">
        <f>SUM(D$7:D411)</f>
        <v>5</v>
      </c>
      <c r="I411" s="40">
        <f t="shared" si="37"/>
        <v>-10.3</v>
      </c>
      <c r="K411" s="36">
        <f t="shared" si="38"/>
        <v>2018</v>
      </c>
    </row>
    <row r="412" spans="1:11" ht="13">
      <c r="A412" s="39">
        <f>GewinnDaten!A412</f>
        <v>43330</v>
      </c>
      <c r="B412" s="37">
        <f t="shared" si="34"/>
        <v>7</v>
      </c>
      <c r="C412" s="49">
        <f>GewinnDaten!E412</f>
        <v>0</v>
      </c>
      <c r="D412" s="49">
        <f>GewinnDaten!H412</f>
        <v>0</v>
      </c>
      <c r="E412" s="40">
        <f t="shared" si="35"/>
        <v>0</v>
      </c>
      <c r="F412" s="58">
        <f t="shared" si="36"/>
        <v>43330</v>
      </c>
      <c r="G412" s="49">
        <f>SUM(C$7:C412)</f>
        <v>-15.3</v>
      </c>
      <c r="H412" s="49">
        <f>SUM(D$7:D412)</f>
        <v>5</v>
      </c>
      <c r="I412" s="40">
        <f t="shared" si="37"/>
        <v>-10.3</v>
      </c>
      <c r="K412" s="36">
        <f t="shared" si="38"/>
        <v>2018</v>
      </c>
    </row>
    <row r="413" spans="1:11" ht="13">
      <c r="A413" s="39">
        <f>GewinnDaten!A413</f>
        <v>43334</v>
      </c>
      <c r="B413" s="37">
        <f t="shared" si="34"/>
        <v>4</v>
      </c>
      <c r="C413" s="49">
        <f>GewinnDaten!E413</f>
        <v>0</v>
      </c>
      <c r="D413" s="49">
        <f>GewinnDaten!H413</f>
        <v>0</v>
      </c>
      <c r="E413" s="40">
        <f t="shared" si="35"/>
        <v>0</v>
      </c>
      <c r="F413" s="58">
        <f t="shared" si="36"/>
        <v>43334</v>
      </c>
      <c r="G413" s="49">
        <f>SUM(C$7:C413)</f>
        <v>-15.3</v>
      </c>
      <c r="H413" s="49">
        <f>SUM(D$7:D413)</f>
        <v>5</v>
      </c>
      <c r="I413" s="40">
        <f t="shared" si="37"/>
        <v>-10.3</v>
      </c>
      <c r="K413" s="36">
        <f t="shared" si="38"/>
        <v>2018</v>
      </c>
    </row>
    <row r="414" spans="1:11" ht="13">
      <c r="A414" s="39">
        <f>GewinnDaten!A414</f>
        <v>43337</v>
      </c>
      <c r="B414" s="37">
        <f t="shared" si="34"/>
        <v>7</v>
      </c>
      <c r="C414" s="49">
        <f>GewinnDaten!E414</f>
        <v>0</v>
      </c>
      <c r="D414" s="49">
        <f>GewinnDaten!H414</f>
        <v>0</v>
      </c>
      <c r="E414" s="40">
        <f t="shared" si="35"/>
        <v>0</v>
      </c>
      <c r="F414" s="58">
        <f t="shared" si="36"/>
        <v>43337</v>
      </c>
      <c r="G414" s="49">
        <f>SUM(C$7:C414)</f>
        <v>-15.3</v>
      </c>
      <c r="H414" s="49">
        <f>SUM(D$7:D414)</f>
        <v>5</v>
      </c>
      <c r="I414" s="40">
        <f t="shared" si="37"/>
        <v>-10.3</v>
      </c>
      <c r="K414" s="36">
        <f t="shared" si="38"/>
        <v>2018</v>
      </c>
    </row>
    <row r="415" spans="1:11" ht="13">
      <c r="A415" s="39">
        <f>GewinnDaten!A415</f>
        <v>43341</v>
      </c>
      <c r="B415" s="37">
        <f t="shared" si="34"/>
        <v>4</v>
      </c>
      <c r="C415" s="49">
        <f>GewinnDaten!E415</f>
        <v>0</v>
      </c>
      <c r="D415" s="49">
        <f>GewinnDaten!H415</f>
        <v>0</v>
      </c>
      <c r="E415" s="40">
        <f t="shared" si="35"/>
        <v>0</v>
      </c>
      <c r="F415" s="58">
        <f t="shared" si="36"/>
        <v>43341</v>
      </c>
      <c r="G415" s="49">
        <f>SUM(C$7:C415)</f>
        <v>-15.3</v>
      </c>
      <c r="H415" s="49">
        <f>SUM(D$7:D415)</f>
        <v>5</v>
      </c>
      <c r="I415" s="40">
        <f t="shared" si="37"/>
        <v>-10.3</v>
      </c>
      <c r="K415" s="36">
        <f t="shared" si="38"/>
        <v>2018</v>
      </c>
    </row>
    <row r="416" spans="1:11" ht="13">
      <c r="A416" s="39">
        <f>GewinnDaten!A416</f>
        <v>43344</v>
      </c>
      <c r="B416" s="37">
        <f t="shared" si="34"/>
        <v>7</v>
      </c>
      <c r="C416" s="49">
        <f>GewinnDaten!E416</f>
        <v>0</v>
      </c>
      <c r="D416" s="49">
        <f>GewinnDaten!H416</f>
        <v>0</v>
      </c>
      <c r="E416" s="40">
        <f t="shared" si="35"/>
        <v>0</v>
      </c>
      <c r="F416" s="58">
        <f t="shared" si="36"/>
        <v>43344</v>
      </c>
      <c r="G416" s="49">
        <f>SUM(C$7:C416)</f>
        <v>-15.3</v>
      </c>
      <c r="H416" s="49">
        <f>SUM(D$7:D416)</f>
        <v>5</v>
      </c>
      <c r="I416" s="40">
        <f t="shared" si="37"/>
        <v>-10.3</v>
      </c>
      <c r="K416" s="36">
        <f t="shared" si="38"/>
        <v>2018</v>
      </c>
    </row>
    <row r="417" spans="1:11" ht="13">
      <c r="A417" s="39">
        <f>GewinnDaten!A417</f>
        <v>43348</v>
      </c>
      <c r="B417" s="37">
        <f t="shared" si="34"/>
        <v>4</v>
      </c>
      <c r="C417" s="49">
        <f>GewinnDaten!E417</f>
        <v>0</v>
      </c>
      <c r="D417" s="49">
        <f>GewinnDaten!H417</f>
        <v>0</v>
      </c>
      <c r="E417" s="40">
        <f t="shared" si="35"/>
        <v>0</v>
      </c>
      <c r="F417" s="58">
        <f t="shared" si="36"/>
        <v>43348</v>
      </c>
      <c r="G417" s="49">
        <f>SUM(C$7:C417)</f>
        <v>-15.3</v>
      </c>
      <c r="H417" s="49">
        <f>SUM(D$7:D417)</f>
        <v>5</v>
      </c>
      <c r="I417" s="40">
        <f t="shared" si="37"/>
        <v>-10.3</v>
      </c>
      <c r="K417" s="36">
        <f t="shared" si="38"/>
        <v>2018</v>
      </c>
    </row>
    <row r="418" spans="1:11" ht="13">
      <c r="A418" s="39">
        <f>GewinnDaten!A418</f>
        <v>43351</v>
      </c>
      <c r="B418" s="37">
        <f t="shared" si="34"/>
        <v>7</v>
      </c>
      <c r="C418" s="49">
        <f>GewinnDaten!E418</f>
        <v>0</v>
      </c>
      <c r="D418" s="49">
        <f>GewinnDaten!H418</f>
        <v>0</v>
      </c>
      <c r="E418" s="40">
        <f t="shared" si="35"/>
        <v>0</v>
      </c>
      <c r="F418" s="58">
        <f t="shared" si="36"/>
        <v>43351</v>
      </c>
      <c r="G418" s="49">
        <f>SUM(C$7:C418)</f>
        <v>-15.3</v>
      </c>
      <c r="H418" s="49">
        <f>SUM(D$7:D418)</f>
        <v>5</v>
      </c>
      <c r="I418" s="40">
        <f t="shared" si="37"/>
        <v>-10.3</v>
      </c>
      <c r="K418" s="36">
        <f t="shared" si="38"/>
        <v>2018</v>
      </c>
    </row>
    <row r="419" spans="1:11" ht="13">
      <c r="A419" s="39">
        <f>GewinnDaten!A419</f>
        <v>43355</v>
      </c>
      <c r="B419" s="37">
        <f t="shared" si="34"/>
        <v>4</v>
      </c>
      <c r="C419" s="49">
        <f>GewinnDaten!E419</f>
        <v>0</v>
      </c>
      <c r="D419" s="49">
        <f>GewinnDaten!H419</f>
        <v>0</v>
      </c>
      <c r="E419" s="40">
        <f t="shared" si="35"/>
        <v>0</v>
      </c>
      <c r="F419" s="58">
        <f t="shared" si="36"/>
        <v>43355</v>
      </c>
      <c r="G419" s="49">
        <f>SUM(C$7:C419)</f>
        <v>-15.3</v>
      </c>
      <c r="H419" s="49">
        <f>SUM(D$7:D419)</f>
        <v>5</v>
      </c>
      <c r="I419" s="40">
        <f t="shared" si="37"/>
        <v>-10.3</v>
      </c>
      <c r="K419" s="36">
        <f t="shared" si="38"/>
        <v>2018</v>
      </c>
    </row>
    <row r="420" spans="1:11" ht="13">
      <c r="A420" s="39">
        <f>GewinnDaten!A420</f>
        <v>43358</v>
      </c>
      <c r="B420" s="37">
        <f t="shared" si="34"/>
        <v>7</v>
      </c>
      <c r="C420" s="49">
        <f>GewinnDaten!E420</f>
        <v>0</v>
      </c>
      <c r="D420" s="49">
        <f>GewinnDaten!H420</f>
        <v>0</v>
      </c>
      <c r="E420" s="40">
        <f t="shared" si="35"/>
        <v>0</v>
      </c>
      <c r="F420" s="58">
        <f t="shared" si="36"/>
        <v>43358</v>
      </c>
      <c r="G420" s="49">
        <f>SUM(C$7:C420)</f>
        <v>-15.3</v>
      </c>
      <c r="H420" s="49">
        <f>SUM(D$7:D420)</f>
        <v>5</v>
      </c>
      <c r="I420" s="40">
        <f t="shared" si="37"/>
        <v>-10.3</v>
      </c>
      <c r="K420" s="36">
        <f t="shared" si="38"/>
        <v>2018</v>
      </c>
    </row>
    <row r="421" spans="1:11" ht="13">
      <c r="A421" s="39">
        <f>GewinnDaten!A421</f>
        <v>43362</v>
      </c>
      <c r="B421" s="37">
        <f t="shared" si="34"/>
        <v>4</v>
      </c>
      <c r="C421" s="49">
        <f>GewinnDaten!E421</f>
        <v>0</v>
      </c>
      <c r="D421" s="49">
        <f>GewinnDaten!H421</f>
        <v>0</v>
      </c>
      <c r="E421" s="40">
        <f t="shared" si="35"/>
        <v>0</v>
      </c>
      <c r="F421" s="58">
        <f t="shared" si="36"/>
        <v>43362</v>
      </c>
      <c r="G421" s="49">
        <f>SUM(C$7:C421)</f>
        <v>-15.3</v>
      </c>
      <c r="H421" s="49">
        <f>SUM(D$7:D421)</f>
        <v>5</v>
      </c>
      <c r="I421" s="40">
        <f t="shared" si="37"/>
        <v>-10.3</v>
      </c>
      <c r="K421" s="36">
        <f t="shared" si="38"/>
        <v>2018</v>
      </c>
    </row>
    <row r="422" spans="1:11" ht="13">
      <c r="A422" s="39">
        <f>GewinnDaten!A422</f>
        <v>43365</v>
      </c>
      <c r="B422" s="37">
        <f t="shared" si="34"/>
        <v>7</v>
      </c>
      <c r="C422" s="49">
        <f>GewinnDaten!E422</f>
        <v>0</v>
      </c>
      <c r="D422" s="49">
        <f>GewinnDaten!H422</f>
        <v>0</v>
      </c>
      <c r="E422" s="40">
        <f t="shared" si="35"/>
        <v>0</v>
      </c>
      <c r="F422" s="58">
        <f t="shared" si="36"/>
        <v>43365</v>
      </c>
      <c r="G422" s="49">
        <f>SUM(C$7:C422)</f>
        <v>-15.3</v>
      </c>
      <c r="H422" s="49">
        <f>SUM(D$7:D422)</f>
        <v>5</v>
      </c>
      <c r="I422" s="40">
        <f t="shared" si="37"/>
        <v>-10.3</v>
      </c>
      <c r="K422" s="36">
        <f t="shared" si="38"/>
        <v>2018</v>
      </c>
    </row>
    <row r="423" spans="1:11" ht="13">
      <c r="A423" s="39">
        <f>GewinnDaten!A423</f>
        <v>43369</v>
      </c>
      <c r="B423" s="37">
        <f t="shared" si="34"/>
        <v>4</v>
      </c>
      <c r="C423" s="49">
        <f>GewinnDaten!E423</f>
        <v>0</v>
      </c>
      <c r="D423" s="49">
        <f>GewinnDaten!H423</f>
        <v>0</v>
      </c>
      <c r="E423" s="40">
        <f t="shared" si="35"/>
        <v>0</v>
      </c>
      <c r="F423" s="58">
        <f t="shared" si="36"/>
        <v>43369</v>
      </c>
      <c r="G423" s="49">
        <f>SUM(C$7:C423)</f>
        <v>-15.3</v>
      </c>
      <c r="H423" s="49">
        <f>SUM(D$7:D423)</f>
        <v>5</v>
      </c>
      <c r="I423" s="40">
        <f t="shared" si="37"/>
        <v>-10.3</v>
      </c>
      <c r="K423" s="36">
        <f t="shared" si="38"/>
        <v>2018</v>
      </c>
    </row>
    <row r="424" spans="1:11" ht="13">
      <c r="A424" s="39">
        <f>GewinnDaten!A424</f>
        <v>43372</v>
      </c>
      <c r="B424" s="37">
        <f t="shared" si="34"/>
        <v>7</v>
      </c>
      <c r="C424" s="49">
        <f>GewinnDaten!E424</f>
        <v>0</v>
      </c>
      <c r="D424" s="49">
        <f>GewinnDaten!H424</f>
        <v>0</v>
      </c>
      <c r="E424" s="40">
        <f t="shared" si="35"/>
        <v>0</v>
      </c>
      <c r="F424" s="58">
        <f t="shared" si="36"/>
        <v>43372</v>
      </c>
      <c r="G424" s="49">
        <f>SUM(C$7:C424)</f>
        <v>-15.3</v>
      </c>
      <c r="H424" s="49">
        <f>SUM(D$7:D424)</f>
        <v>5</v>
      </c>
      <c r="I424" s="40">
        <f t="shared" si="37"/>
        <v>-10.3</v>
      </c>
      <c r="K424" s="36">
        <f t="shared" si="38"/>
        <v>2018</v>
      </c>
    </row>
    <row r="425" spans="1:11" ht="13">
      <c r="A425" s="39">
        <f>GewinnDaten!A425</f>
        <v>43376</v>
      </c>
      <c r="B425" s="37">
        <f t="shared" si="34"/>
        <v>4</v>
      </c>
      <c r="C425" s="49">
        <f>GewinnDaten!E425</f>
        <v>0</v>
      </c>
      <c r="D425" s="49">
        <f>GewinnDaten!H425</f>
        <v>0</v>
      </c>
      <c r="E425" s="40">
        <f t="shared" si="35"/>
        <v>0</v>
      </c>
      <c r="F425" s="58">
        <f t="shared" si="36"/>
        <v>43376</v>
      </c>
      <c r="G425" s="49">
        <f>SUM(C$7:C425)</f>
        <v>-15.3</v>
      </c>
      <c r="H425" s="49">
        <f>SUM(D$7:D425)</f>
        <v>5</v>
      </c>
      <c r="I425" s="40">
        <f t="shared" si="37"/>
        <v>-10.3</v>
      </c>
      <c r="K425" s="36">
        <f t="shared" si="38"/>
        <v>2018</v>
      </c>
    </row>
    <row r="426" spans="1:11" ht="13">
      <c r="A426" s="39">
        <f>GewinnDaten!A426</f>
        <v>43379</v>
      </c>
      <c r="B426" s="37">
        <f t="shared" si="34"/>
        <v>7</v>
      </c>
      <c r="C426" s="49">
        <f>GewinnDaten!E426</f>
        <v>0</v>
      </c>
      <c r="D426" s="49">
        <f>GewinnDaten!H426</f>
        <v>0</v>
      </c>
      <c r="E426" s="40">
        <f t="shared" si="35"/>
        <v>0</v>
      </c>
      <c r="F426" s="58">
        <f t="shared" si="36"/>
        <v>43379</v>
      </c>
      <c r="G426" s="49">
        <f>SUM(C$7:C426)</f>
        <v>-15.3</v>
      </c>
      <c r="H426" s="49">
        <f>SUM(D$7:D426)</f>
        <v>5</v>
      </c>
      <c r="I426" s="40">
        <f t="shared" si="37"/>
        <v>-10.3</v>
      </c>
      <c r="K426" s="36">
        <f t="shared" si="38"/>
        <v>2018</v>
      </c>
    </row>
    <row r="427" spans="1:11" ht="13">
      <c r="A427" s="39">
        <f>GewinnDaten!A427</f>
        <v>43383</v>
      </c>
      <c r="B427" s="37">
        <f t="shared" si="34"/>
        <v>4</v>
      </c>
      <c r="C427" s="49">
        <f>GewinnDaten!E427</f>
        <v>0</v>
      </c>
      <c r="D427" s="49">
        <f>GewinnDaten!H427</f>
        <v>0</v>
      </c>
      <c r="E427" s="40">
        <f t="shared" si="35"/>
        <v>0</v>
      </c>
      <c r="F427" s="58">
        <f t="shared" si="36"/>
        <v>43383</v>
      </c>
      <c r="G427" s="49">
        <f>SUM(C$7:C427)</f>
        <v>-15.3</v>
      </c>
      <c r="H427" s="49">
        <f>SUM(D$7:D427)</f>
        <v>5</v>
      </c>
      <c r="I427" s="40">
        <f t="shared" si="37"/>
        <v>-10.3</v>
      </c>
      <c r="K427" s="36">
        <f t="shared" si="38"/>
        <v>2018</v>
      </c>
    </row>
    <row r="428" spans="1:11" ht="13">
      <c r="A428" s="39">
        <f>GewinnDaten!A428</f>
        <v>43386</v>
      </c>
      <c r="B428" s="37">
        <f t="shared" si="34"/>
        <v>7</v>
      </c>
      <c r="C428" s="49">
        <f>GewinnDaten!E428</f>
        <v>0</v>
      </c>
      <c r="D428" s="49">
        <f>GewinnDaten!H428</f>
        <v>0</v>
      </c>
      <c r="E428" s="40">
        <f t="shared" si="35"/>
        <v>0</v>
      </c>
      <c r="F428" s="58">
        <f t="shared" si="36"/>
        <v>43386</v>
      </c>
      <c r="G428" s="49">
        <f>SUM(C$7:C428)</f>
        <v>-15.3</v>
      </c>
      <c r="H428" s="49">
        <f>SUM(D$7:D428)</f>
        <v>5</v>
      </c>
      <c r="I428" s="40">
        <f t="shared" si="37"/>
        <v>-10.3</v>
      </c>
      <c r="K428" s="36">
        <f t="shared" si="38"/>
        <v>2018</v>
      </c>
    </row>
    <row r="429" spans="1:11" ht="13">
      <c r="A429" s="39">
        <f>GewinnDaten!A429</f>
        <v>43390</v>
      </c>
      <c r="B429" s="37">
        <f t="shared" si="34"/>
        <v>4</v>
      </c>
      <c r="C429" s="49">
        <f>GewinnDaten!E429</f>
        <v>0</v>
      </c>
      <c r="D429" s="49">
        <f>GewinnDaten!H429</f>
        <v>0</v>
      </c>
      <c r="E429" s="40">
        <f t="shared" si="35"/>
        <v>0</v>
      </c>
      <c r="F429" s="58">
        <f t="shared" si="36"/>
        <v>43390</v>
      </c>
      <c r="G429" s="49">
        <f>SUM(C$7:C429)</f>
        <v>-15.3</v>
      </c>
      <c r="H429" s="49">
        <f>SUM(D$7:D429)</f>
        <v>5</v>
      </c>
      <c r="I429" s="40">
        <f t="shared" si="37"/>
        <v>-10.3</v>
      </c>
      <c r="K429" s="36">
        <f t="shared" si="38"/>
        <v>2018</v>
      </c>
    </row>
    <row r="430" spans="1:11" ht="13">
      <c r="A430" s="39">
        <f>GewinnDaten!A430</f>
        <v>43393</v>
      </c>
      <c r="B430" s="37">
        <f t="shared" si="34"/>
        <v>7</v>
      </c>
      <c r="C430" s="49">
        <f>GewinnDaten!E430</f>
        <v>0</v>
      </c>
      <c r="D430" s="49">
        <f>GewinnDaten!H430</f>
        <v>0</v>
      </c>
      <c r="E430" s="40">
        <f t="shared" si="35"/>
        <v>0</v>
      </c>
      <c r="F430" s="58">
        <f t="shared" si="36"/>
        <v>43393</v>
      </c>
      <c r="G430" s="49">
        <f>SUM(C$7:C430)</f>
        <v>-15.3</v>
      </c>
      <c r="H430" s="49">
        <f>SUM(D$7:D430)</f>
        <v>5</v>
      </c>
      <c r="I430" s="40">
        <f t="shared" si="37"/>
        <v>-10.3</v>
      </c>
      <c r="K430" s="36">
        <f t="shared" si="38"/>
        <v>2018</v>
      </c>
    </row>
    <row r="431" spans="1:11" ht="13">
      <c r="A431" s="39">
        <f>GewinnDaten!A431</f>
        <v>43397</v>
      </c>
      <c r="B431" s="37">
        <f t="shared" si="34"/>
        <v>4</v>
      </c>
      <c r="C431" s="49">
        <f>GewinnDaten!E431</f>
        <v>0</v>
      </c>
      <c r="D431" s="49">
        <f>GewinnDaten!H431</f>
        <v>0</v>
      </c>
      <c r="E431" s="40">
        <f t="shared" si="35"/>
        <v>0</v>
      </c>
      <c r="F431" s="58">
        <f t="shared" si="36"/>
        <v>43397</v>
      </c>
      <c r="G431" s="49">
        <f>SUM(C$7:C431)</f>
        <v>-15.3</v>
      </c>
      <c r="H431" s="49">
        <f>SUM(D$7:D431)</f>
        <v>5</v>
      </c>
      <c r="I431" s="40">
        <f t="shared" si="37"/>
        <v>-10.3</v>
      </c>
      <c r="K431" s="36">
        <f t="shared" si="38"/>
        <v>2018</v>
      </c>
    </row>
    <row r="432" spans="1:11" ht="13">
      <c r="A432" s="39">
        <f>GewinnDaten!A432</f>
        <v>43400</v>
      </c>
      <c r="B432" s="37">
        <f t="shared" si="34"/>
        <v>7</v>
      </c>
      <c r="C432" s="49">
        <f>GewinnDaten!E432</f>
        <v>0</v>
      </c>
      <c r="D432" s="49">
        <f>GewinnDaten!H432</f>
        <v>0</v>
      </c>
      <c r="E432" s="40">
        <f t="shared" si="35"/>
        <v>0</v>
      </c>
      <c r="F432" s="58">
        <f t="shared" si="36"/>
        <v>43400</v>
      </c>
      <c r="G432" s="49">
        <f>SUM(C$7:C432)</f>
        <v>-15.3</v>
      </c>
      <c r="H432" s="49">
        <f>SUM(D$7:D432)</f>
        <v>5</v>
      </c>
      <c r="I432" s="40">
        <f t="shared" si="37"/>
        <v>-10.3</v>
      </c>
      <c r="K432" s="36">
        <f t="shared" si="38"/>
        <v>2018</v>
      </c>
    </row>
    <row r="433" spans="1:11" ht="13">
      <c r="A433" s="39">
        <f>GewinnDaten!A433</f>
        <v>43404</v>
      </c>
      <c r="B433" s="37">
        <f t="shared" si="34"/>
        <v>4</v>
      </c>
      <c r="C433" s="49">
        <f>GewinnDaten!E433</f>
        <v>0</v>
      </c>
      <c r="D433" s="49">
        <f>GewinnDaten!H433</f>
        <v>0</v>
      </c>
      <c r="E433" s="40">
        <f t="shared" si="35"/>
        <v>0</v>
      </c>
      <c r="F433" s="58">
        <f t="shared" si="36"/>
        <v>43404</v>
      </c>
      <c r="G433" s="49">
        <f>SUM(C$7:C433)</f>
        <v>-15.3</v>
      </c>
      <c r="H433" s="49">
        <f>SUM(D$7:D433)</f>
        <v>5</v>
      </c>
      <c r="I433" s="40">
        <f t="shared" si="37"/>
        <v>-10.3</v>
      </c>
      <c r="K433" s="36">
        <f t="shared" si="38"/>
        <v>2018</v>
      </c>
    </row>
    <row r="434" spans="1:11" ht="13">
      <c r="A434" s="39">
        <f>GewinnDaten!A434</f>
        <v>43407</v>
      </c>
      <c r="B434" s="37">
        <f t="shared" si="34"/>
        <v>7</v>
      </c>
      <c r="C434" s="49">
        <f>GewinnDaten!E434</f>
        <v>0</v>
      </c>
      <c r="D434" s="49">
        <f>GewinnDaten!H434</f>
        <v>0</v>
      </c>
      <c r="E434" s="40">
        <f t="shared" si="35"/>
        <v>0</v>
      </c>
      <c r="F434" s="58">
        <f t="shared" si="36"/>
        <v>43407</v>
      </c>
      <c r="G434" s="49">
        <f>SUM(C$7:C434)</f>
        <v>-15.3</v>
      </c>
      <c r="H434" s="49">
        <f>SUM(D$7:D434)</f>
        <v>5</v>
      </c>
      <c r="I434" s="40">
        <f t="shared" si="37"/>
        <v>-10.3</v>
      </c>
      <c r="K434" s="36">
        <f t="shared" si="38"/>
        <v>2018</v>
      </c>
    </row>
    <row r="435" spans="1:11" ht="13">
      <c r="A435" s="39">
        <f>GewinnDaten!A435</f>
        <v>43411</v>
      </c>
      <c r="B435" s="37">
        <f t="shared" si="34"/>
        <v>4</v>
      </c>
      <c r="C435" s="49">
        <f>GewinnDaten!E435</f>
        <v>0</v>
      </c>
      <c r="D435" s="49">
        <f>GewinnDaten!H435</f>
        <v>0</v>
      </c>
      <c r="E435" s="40">
        <f t="shared" si="35"/>
        <v>0</v>
      </c>
      <c r="F435" s="58">
        <f t="shared" si="36"/>
        <v>43411</v>
      </c>
      <c r="G435" s="49">
        <f>SUM(C$7:C435)</f>
        <v>-15.3</v>
      </c>
      <c r="H435" s="49">
        <f>SUM(D$7:D435)</f>
        <v>5</v>
      </c>
      <c r="I435" s="40">
        <f t="shared" si="37"/>
        <v>-10.3</v>
      </c>
      <c r="K435" s="36">
        <f t="shared" si="38"/>
        <v>2018</v>
      </c>
    </row>
    <row r="436" spans="1:11" ht="13">
      <c r="A436" s="39">
        <f>GewinnDaten!A436</f>
        <v>43414</v>
      </c>
      <c r="B436" s="37">
        <f t="shared" si="34"/>
        <v>7</v>
      </c>
      <c r="C436" s="49">
        <f>GewinnDaten!E436</f>
        <v>0</v>
      </c>
      <c r="D436" s="49">
        <f>GewinnDaten!H436</f>
        <v>0</v>
      </c>
      <c r="E436" s="40">
        <f t="shared" si="35"/>
        <v>0</v>
      </c>
      <c r="F436" s="58">
        <f t="shared" si="36"/>
        <v>43414</v>
      </c>
      <c r="G436" s="49">
        <f>SUM(C$7:C436)</f>
        <v>-15.3</v>
      </c>
      <c r="H436" s="49">
        <f>SUM(D$7:D436)</f>
        <v>5</v>
      </c>
      <c r="I436" s="40">
        <f t="shared" si="37"/>
        <v>-10.3</v>
      </c>
      <c r="K436" s="36">
        <f t="shared" si="38"/>
        <v>2018</v>
      </c>
    </row>
    <row r="437" spans="1:11" ht="13">
      <c r="A437" s="39">
        <f>GewinnDaten!A437</f>
        <v>43418</v>
      </c>
      <c r="B437" s="37">
        <f t="shared" si="34"/>
        <v>4</v>
      </c>
      <c r="C437" s="49">
        <f>GewinnDaten!E437</f>
        <v>0</v>
      </c>
      <c r="D437" s="49">
        <f>GewinnDaten!H437</f>
        <v>0</v>
      </c>
      <c r="E437" s="40">
        <f t="shared" si="35"/>
        <v>0</v>
      </c>
      <c r="F437" s="58">
        <f t="shared" si="36"/>
        <v>43418</v>
      </c>
      <c r="G437" s="49">
        <f>SUM(C$7:C437)</f>
        <v>-15.3</v>
      </c>
      <c r="H437" s="49">
        <f>SUM(D$7:D437)</f>
        <v>5</v>
      </c>
      <c r="I437" s="40">
        <f t="shared" si="37"/>
        <v>-10.3</v>
      </c>
      <c r="K437" s="36">
        <f t="shared" si="38"/>
        <v>2018</v>
      </c>
    </row>
    <row r="438" spans="1:11" ht="13">
      <c r="A438" s="39">
        <f>GewinnDaten!A438</f>
        <v>43421</v>
      </c>
      <c r="B438" s="37">
        <f t="shared" si="34"/>
        <v>7</v>
      </c>
      <c r="C438" s="49">
        <f>GewinnDaten!E438</f>
        <v>0</v>
      </c>
      <c r="D438" s="49">
        <f>GewinnDaten!H438</f>
        <v>0</v>
      </c>
      <c r="E438" s="40">
        <f t="shared" si="35"/>
        <v>0</v>
      </c>
      <c r="F438" s="58">
        <f t="shared" si="36"/>
        <v>43421</v>
      </c>
      <c r="G438" s="49">
        <f>SUM(C$7:C438)</f>
        <v>-15.3</v>
      </c>
      <c r="H438" s="49">
        <f>SUM(D$7:D438)</f>
        <v>5</v>
      </c>
      <c r="I438" s="40">
        <f t="shared" si="37"/>
        <v>-10.3</v>
      </c>
      <c r="K438" s="36">
        <f t="shared" si="38"/>
        <v>2018</v>
      </c>
    </row>
    <row r="439" spans="1:11" ht="13">
      <c r="A439" s="39">
        <f>GewinnDaten!A439</f>
        <v>43425</v>
      </c>
      <c r="B439" s="37">
        <f t="shared" si="34"/>
        <v>4</v>
      </c>
      <c r="C439" s="49">
        <f>GewinnDaten!E439</f>
        <v>0</v>
      </c>
      <c r="D439" s="49">
        <f>GewinnDaten!H439</f>
        <v>0</v>
      </c>
      <c r="E439" s="40">
        <f t="shared" si="35"/>
        <v>0</v>
      </c>
      <c r="F439" s="58">
        <f t="shared" si="36"/>
        <v>43425</v>
      </c>
      <c r="G439" s="49">
        <f>SUM(C$7:C439)</f>
        <v>-15.3</v>
      </c>
      <c r="H439" s="49">
        <f>SUM(D$7:D439)</f>
        <v>5</v>
      </c>
      <c r="I439" s="40">
        <f t="shared" si="37"/>
        <v>-10.3</v>
      </c>
      <c r="K439" s="36">
        <f t="shared" si="38"/>
        <v>2018</v>
      </c>
    </row>
    <row r="440" spans="1:11" ht="13">
      <c r="A440" s="39">
        <f>GewinnDaten!A440</f>
        <v>43428</v>
      </c>
      <c r="B440" s="37">
        <f t="shared" si="34"/>
        <v>7</v>
      </c>
      <c r="C440" s="49">
        <f>GewinnDaten!E440</f>
        <v>0</v>
      </c>
      <c r="D440" s="49">
        <f>GewinnDaten!H440</f>
        <v>0</v>
      </c>
      <c r="E440" s="40">
        <f t="shared" si="35"/>
        <v>0</v>
      </c>
      <c r="F440" s="58">
        <f t="shared" si="36"/>
        <v>43428</v>
      </c>
      <c r="G440" s="49">
        <f>SUM(C$7:C440)</f>
        <v>-15.3</v>
      </c>
      <c r="H440" s="49">
        <f>SUM(D$7:D440)</f>
        <v>5</v>
      </c>
      <c r="I440" s="40">
        <f t="shared" si="37"/>
        <v>-10.3</v>
      </c>
      <c r="K440" s="36">
        <f t="shared" si="38"/>
        <v>2018</v>
      </c>
    </row>
    <row r="441" spans="1:11" ht="13">
      <c r="A441" s="39">
        <f>GewinnDaten!A441</f>
        <v>43432</v>
      </c>
      <c r="B441" s="37">
        <f t="shared" si="34"/>
        <v>4</v>
      </c>
      <c r="C441" s="49">
        <f>GewinnDaten!E441</f>
        <v>0</v>
      </c>
      <c r="D441" s="49">
        <f>GewinnDaten!H441</f>
        <v>0</v>
      </c>
      <c r="E441" s="40">
        <f t="shared" si="35"/>
        <v>0</v>
      </c>
      <c r="F441" s="58">
        <f t="shared" si="36"/>
        <v>43432</v>
      </c>
      <c r="G441" s="49">
        <f>SUM(C$7:C441)</f>
        <v>-15.3</v>
      </c>
      <c r="H441" s="49">
        <f>SUM(D$7:D441)</f>
        <v>5</v>
      </c>
      <c r="I441" s="40">
        <f t="shared" si="37"/>
        <v>-10.3</v>
      </c>
      <c r="K441" s="36">
        <f t="shared" si="38"/>
        <v>2018</v>
      </c>
    </row>
    <row r="442" spans="1:11" ht="13">
      <c r="A442" s="39">
        <f>GewinnDaten!A442</f>
        <v>43435</v>
      </c>
      <c r="B442" s="37">
        <f t="shared" si="34"/>
        <v>7</v>
      </c>
      <c r="C442" s="49">
        <f>GewinnDaten!E442</f>
        <v>0</v>
      </c>
      <c r="D442" s="49">
        <f>GewinnDaten!H442</f>
        <v>0</v>
      </c>
      <c r="E442" s="40">
        <f t="shared" si="35"/>
        <v>0</v>
      </c>
      <c r="F442" s="58">
        <f t="shared" si="36"/>
        <v>43435</v>
      </c>
      <c r="G442" s="49">
        <f>SUM(C$7:C442)</f>
        <v>-15.3</v>
      </c>
      <c r="H442" s="49">
        <f>SUM(D$7:D442)</f>
        <v>5</v>
      </c>
      <c r="I442" s="40">
        <f t="shared" si="37"/>
        <v>-10.3</v>
      </c>
      <c r="K442" s="36">
        <f t="shared" si="38"/>
        <v>2018</v>
      </c>
    </row>
    <row r="443" spans="1:11" ht="13">
      <c r="A443" s="39">
        <f>GewinnDaten!A443</f>
        <v>43439</v>
      </c>
      <c r="B443" s="37">
        <f t="shared" si="34"/>
        <v>4</v>
      </c>
      <c r="C443" s="49">
        <f>GewinnDaten!E443</f>
        <v>0</v>
      </c>
      <c r="D443" s="49">
        <f>GewinnDaten!H443</f>
        <v>0</v>
      </c>
      <c r="E443" s="40">
        <f t="shared" si="35"/>
        <v>0</v>
      </c>
      <c r="F443" s="58">
        <f t="shared" si="36"/>
        <v>43439</v>
      </c>
      <c r="G443" s="49">
        <f>SUM(C$7:C443)</f>
        <v>-15.3</v>
      </c>
      <c r="H443" s="49">
        <f>SUM(D$7:D443)</f>
        <v>5</v>
      </c>
      <c r="I443" s="40">
        <f t="shared" si="37"/>
        <v>-10.3</v>
      </c>
      <c r="K443" s="36">
        <f t="shared" si="38"/>
        <v>2018</v>
      </c>
    </row>
    <row r="444" spans="1:11" ht="13">
      <c r="A444" s="39">
        <f>GewinnDaten!A444</f>
        <v>43442</v>
      </c>
      <c r="B444" s="37">
        <f t="shared" si="34"/>
        <v>7</v>
      </c>
      <c r="C444" s="49">
        <f>GewinnDaten!E444</f>
        <v>0</v>
      </c>
      <c r="D444" s="49">
        <f>GewinnDaten!H444</f>
        <v>0</v>
      </c>
      <c r="E444" s="40">
        <f t="shared" si="35"/>
        <v>0</v>
      </c>
      <c r="F444" s="58">
        <f t="shared" si="36"/>
        <v>43442</v>
      </c>
      <c r="G444" s="49">
        <f>SUM(C$7:C444)</f>
        <v>-15.3</v>
      </c>
      <c r="H444" s="49">
        <f>SUM(D$7:D444)</f>
        <v>5</v>
      </c>
      <c r="I444" s="40">
        <f t="shared" si="37"/>
        <v>-10.3</v>
      </c>
      <c r="K444" s="36">
        <f t="shared" si="38"/>
        <v>2018</v>
      </c>
    </row>
    <row r="445" spans="1:11" ht="13">
      <c r="A445" s="39">
        <f>GewinnDaten!A445</f>
        <v>43446</v>
      </c>
      <c r="B445" s="37">
        <f t="shared" si="34"/>
        <v>4</v>
      </c>
      <c r="C445" s="49">
        <f>GewinnDaten!E445</f>
        <v>0</v>
      </c>
      <c r="D445" s="49">
        <f>GewinnDaten!H445</f>
        <v>0</v>
      </c>
      <c r="E445" s="40">
        <f t="shared" si="35"/>
        <v>0</v>
      </c>
      <c r="F445" s="58">
        <f t="shared" si="36"/>
        <v>43446</v>
      </c>
      <c r="G445" s="49">
        <f>SUM(C$7:C445)</f>
        <v>-15.3</v>
      </c>
      <c r="H445" s="49">
        <f>SUM(D$7:D445)</f>
        <v>5</v>
      </c>
      <c r="I445" s="40">
        <f t="shared" si="37"/>
        <v>-10.3</v>
      </c>
      <c r="K445" s="36">
        <f t="shared" si="38"/>
        <v>2018</v>
      </c>
    </row>
    <row r="446" spans="1:11" ht="13">
      <c r="A446" s="39">
        <f>GewinnDaten!A446</f>
        <v>43449</v>
      </c>
      <c r="B446" s="37">
        <f t="shared" si="34"/>
        <v>7</v>
      </c>
      <c r="C446" s="49">
        <f>GewinnDaten!E446</f>
        <v>0</v>
      </c>
      <c r="D446" s="49">
        <f>GewinnDaten!H446</f>
        <v>0</v>
      </c>
      <c r="E446" s="40">
        <f t="shared" si="35"/>
        <v>0</v>
      </c>
      <c r="F446" s="58">
        <f t="shared" si="36"/>
        <v>43449</v>
      </c>
      <c r="G446" s="49">
        <f>SUM(C$7:C446)</f>
        <v>-15.3</v>
      </c>
      <c r="H446" s="49">
        <f>SUM(D$7:D446)</f>
        <v>5</v>
      </c>
      <c r="I446" s="40">
        <f t="shared" si="37"/>
        <v>-10.3</v>
      </c>
      <c r="K446" s="36">
        <f t="shared" si="38"/>
        <v>2018</v>
      </c>
    </row>
    <row r="447" spans="1:11" ht="13">
      <c r="A447" s="39">
        <f>GewinnDaten!A447</f>
        <v>43453</v>
      </c>
      <c r="B447" s="37">
        <f t="shared" si="34"/>
        <v>4</v>
      </c>
      <c r="C447" s="49">
        <f>GewinnDaten!E447</f>
        <v>0</v>
      </c>
      <c r="D447" s="49">
        <f>GewinnDaten!H447</f>
        <v>0</v>
      </c>
      <c r="E447" s="40">
        <f t="shared" si="35"/>
        <v>0</v>
      </c>
      <c r="F447" s="58">
        <f t="shared" si="36"/>
        <v>43453</v>
      </c>
      <c r="G447" s="49">
        <f>SUM(C$7:C447)</f>
        <v>-15.3</v>
      </c>
      <c r="H447" s="49">
        <f>SUM(D$7:D447)</f>
        <v>5</v>
      </c>
      <c r="I447" s="40">
        <f t="shared" si="37"/>
        <v>-10.3</v>
      </c>
      <c r="K447" s="36">
        <f t="shared" si="38"/>
        <v>2018</v>
      </c>
    </row>
    <row r="448" spans="1:11" ht="13">
      <c r="A448" s="39">
        <f>GewinnDaten!A448</f>
        <v>43456</v>
      </c>
      <c r="B448" s="37">
        <f t="shared" si="34"/>
        <v>7</v>
      </c>
      <c r="C448" s="49">
        <f>GewinnDaten!E448</f>
        <v>0</v>
      </c>
      <c r="D448" s="49">
        <f>GewinnDaten!H448</f>
        <v>0</v>
      </c>
      <c r="E448" s="40">
        <f t="shared" si="35"/>
        <v>0</v>
      </c>
      <c r="F448" s="58">
        <f t="shared" si="36"/>
        <v>43456</v>
      </c>
      <c r="G448" s="49">
        <f>SUM(C$7:C448)</f>
        <v>-15.3</v>
      </c>
      <c r="H448" s="49">
        <f>SUM(D$7:D448)</f>
        <v>5</v>
      </c>
      <c r="I448" s="40">
        <f t="shared" si="37"/>
        <v>-10.3</v>
      </c>
      <c r="K448" s="36">
        <f t="shared" si="38"/>
        <v>2018</v>
      </c>
    </row>
    <row r="449" spans="1:11" ht="13">
      <c r="A449" s="39">
        <f>GewinnDaten!A449</f>
        <v>43460</v>
      </c>
      <c r="B449" s="37">
        <f t="shared" si="34"/>
        <v>4</v>
      </c>
      <c r="C449" s="49">
        <f>GewinnDaten!E449</f>
        <v>0</v>
      </c>
      <c r="D449" s="49">
        <f>GewinnDaten!H449</f>
        <v>0</v>
      </c>
      <c r="E449" s="40">
        <f t="shared" si="35"/>
        <v>0</v>
      </c>
      <c r="F449" s="58">
        <f t="shared" si="36"/>
        <v>43460</v>
      </c>
      <c r="G449" s="49">
        <f>SUM(C$7:C449)</f>
        <v>-15.3</v>
      </c>
      <c r="H449" s="49">
        <f>SUM(D$7:D449)</f>
        <v>5</v>
      </c>
      <c r="I449" s="40">
        <f t="shared" si="37"/>
        <v>-10.3</v>
      </c>
      <c r="K449" s="36">
        <f t="shared" si="38"/>
        <v>2018</v>
      </c>
    </row>
    <row r="450" spans="1:11" ht="13">
      <c r="A450" s="39">
        <f>GewinnDaten!A450</f>
        <v>43463</v>
      </c>
      <c r="B450" s="37">
        <f t="shared" si="34"/>
        <v>7</v>
      </c>
      <c r="C450" s="49">
        <f>GewinnDaten!E450</f>
        <v>0</v>
      </c>
      <c r="D450" s="49">
        <f>GewinnDaten!H450</f>
        <v>0</v>
      </c>
      <c r="E450" s="40">
        <f t="shared" si="35"/>
        <v>0</v>
      </c>
      <c r="F450" s="58">
        <f t="shared" si="36"/>
        <v>43463</v>
      </c>
      <c r="G450" s="49">
        <f>SUM(C$7:C450)</f>
        <v>-15.3</v>
      </c>
      <c r="H450" s="49">
        <f>SUM(D$7:D450)</f>
        <v>5</v>
      </c>
      <c r="I450" s="40">
        <f t="shared" si="37"/>
        <v>-10.3</v>
      </c>
      <c r="K450" s="36">
        <f t="shared" si="38"/>
        <v>2018</v>
      </c>
    </row>
    <row r="451" spans="1:11" ht="13">
      <c r="A451" s="39">
        <f>GewinnDaten!A451</f>
        <v>43467</v>
      </c>
      <c r="B451" s="37">
        <f t="shared" si="34"/>
        <v>4</v>
      </c>
      <c r="C451" s="49">
        <f>GewinnDaten!E451</f>
        <v>0</v>
      </c>
      <c r="D451" s="49">
        <f>GewinnDaten!H451</f>
        <v>0</v>
      </c>
      <c r="E451" s="40">
        <f t="shared" si="35"/>
        <v>0</v>
      </c>
      <c r="F451" s="58">
        <f t="shared" si="36"/>
        <v>43467</v>
      </c>
      <c r="G451" s="49">
        <f>SUM(C$7:C451)</f>
        <v>-15.3</v>
      </c>
      <c r="H451" s="49">
        <f>SUM(D$7:D451)</f>
        <v>5</v>
      </c>
      <c r="I451" s="40">
        <f t="shared" si="37"/>
        <v>-10.3</v>
      </c>
      <c r="K451" s="36">
        <f t="shared" si="38"/>
        <v>2019</v>
      </c>
    </row>
    <row r="452" spans="1:11" ht="13">
      <c r="A452" s="39">
        <f>GewinnDaten!A452</f>
        <v>43470</v>
      </c>
      <c r="B452" s="37">
        <f t="shared" si="34"/>
        <v>7</v>
      </c>
      <c r="C452" s="49">
        <f>GewinnDaten!E452</f>
        <v>0</v>
      </c>
      <c r="D452" s="49">
        <f>GewinnDaten!H452</f>
        <v>0</v>
      </c>
      <c r="E452" s="40">
        <f t="shared" si="35"/>
        <v>0</v>
      </c>
      <c r="F452" s="58">
        <f t="shared" si="36"/>
        <v>43470</v>
      </c>
      <c r="G452" s="49">
        <f>SUM(C$7:C452)</f>
        <v>-15.3</v>
      </c>
      <c r="H452" s="49">
        <f>SUM(D$7:D452)</f>
        <v>5</v>
      </c>
      <c r="I452" s="40">
        <f t="shared" si="37"/>
        <v>-10.3</v>
      </c>
      <c r="K452" s="36">
        <f t="shared" si="38"/>
        <v>2019</v>
      </c>
    </row>
    <row r="453" spans="1:11" ht="13">
      <c r="A453" s="39">
        <f>GewinnDaten!A453</f>
        <v>43474</v>
      </c>
      <c r="B453" s="37">
        <f t="shared" si="34"/>
        <v>4</v>
      </c>
      <c r="C453" s="49">
        <f>GewinnDaten!E453</f>
        <v>0</v>
      </c>
      <c r="D453" s="49">
        <f>GewinnDaten!H453</f>
        <v>0</v>
      </c>
      <c r="E453" s="40">
        <f t="shared" si="35"/>
        <v>0</v>
      </c>
      <c r="F453" s="58">
        <f t="shared" si="36"/>
        <v>43474</v>
      </c>
      <c r="G453" s="49">
        <f>SUM(C$7:C453)</f>
        <v>-15.3</v>
      </c>
      <c r="H453" s="49">
        <f>SUM(D$7:D453)</f>
        <v>5</v>
      </c>
      <c r="I453" s="40">
        <f t="shared" si="37"/>
        <v>-10.3</v>
      </c>
      <c r="K453" s="36">
        <f t="shared" si="38"/>
        <v>2019</v>
      </c>
    </row>
    <row r="454" spans="1:11" ht="13">
      <c r="A454" s="39">
        <f>GewinnDaten!A454</f>
        <v>43477</v>
      </c>
      <c r="B454" s="37">
        <f t="shared" si="34"/>
        <v>7</v>
      </c>
      <c r="C454" s="49">
        <f>GewinnDaten!E454</f>
        <v>0</v>
      </c>
      <c r="D454" s="49">
        <f>GewinnDaten!H454</f>
        <v>0</v>
      </c>
      <c r="E454" s="40">
        <f t="shared" si="35"/>
        <v>0</v>
      </c>
      <c r="F454" s="58">
        <f t="shared" si="36"/>
        <v>43477</v>
      </c>
      <c r="G454" s="49">
        <f>SUM(C$7:C454)</f>
        <v>-15.3</v>
      </c>
      <c r="H454" s="49">
        <f>SUM(D$7:D454)</f>
        <v>5</v>
      </c>
      <c r="I454" s="40">
        <f t="shared" si="37"/>
        <v>-10.3</v>
      </c>
      <c r="K454" s="36">
        <f t="shared" si="38"/>
        <v>2019</v>
      </c>
    </row>
    <row r="455" spans="1:11" ht="13">
      <c r="A455" s="39">
        <f>GewinnDaten!A455</f>
        <v>43481</v>
      </c>
      <c r="B455" s="37">
        <f t="shared" si="34"/>
        <v>4</v>
      </c>
      <c r="C455" s="49">
        <f>GewinnDaten!E455</f>
        <v>0</v>
      </c>
      <c r="D455" s="49">
        <f>GewinnDaten!H455</f>
        <v>0</v>
      </c>
      <c r="E455" s="40">
        <f t="shared" si="35"/>
        <v>0</v>
      </c>
      <c r="F455" s="58">
        <f t="shared" si="36"/>
        <v>43481</v>
      </c>
      <c r="G455" s="49">
        <f>SUM(C$7:C455)</f>
        <v>-15.3</v>
      </c>
      <c r="H455" s="49">
        <f>SUM(D$7:D455)</f>
        <v>5</v>
      </c>
      <c r="I455" s="40">
        <f t="shared" si="37"/>
        <v>-10.3</v>
      </c>
      <c r="K455" s="36">
        <f t="shared" si="38"/>
        <v>2019</v>
      </c>
    </row>
    <row r="456" spans="1:11" ht="13">
      <c r="A456" s="39">
        <f>GewinnDaten!A456</f>
        <v>43484</v>
      </c>
      <c r="B456" s="37">
        <f t="shared" ref="B456:B519" si="39">WEEKDAY(A456)</f>
        <v>7</v>
      </c>
      <c r="C456" s="49">
        <f>GewinnDaten!E456</f>
        <v>0</v>
      </c>
      <c r="D456" s="49">
        <f>GewinnDaten!H456</f>
        <v>0</v>
      </c>
      <c r="E456" s="40">
        <f t="shared" ref="E456:E519" si="40">SUM(C456:D456)</f>
        <v>0</v>
      </c>
      <c r="F456" s="58">
        <f t="shared" ref="F456:F519" si="41">A456</f>
        <v>43484</v>
      </c>
      <c r="G456" s="49">
        <f>SUM(C$7:C456)</f>
        <v>-15.3</v>
      </c>
      <c r="H456" s="49">
        <f>SUM(D$7:D456)</f>
        <v>5</v>
      </c>
      <c r="I456" s="40">
        <f t="shared" ref="I456:I519" si="42">SUM(G456:H456)</f>
        <v>-10.3</v>
      </c>
      <c r="K456" s="36">
        <f t="shared" ref="K456:K519" si="43">YEAR(A456)</f>
        <v>2019</v>
      </c>
    </row>
    <row r="457" spans="1:11" ht="13">
      <c r="A457" s="39">
        <f>GewinnDaten!A457</f>
        <v>43488</v>
      </c>
      <c r="B457" s="37">
        <f t="shared" si="39"/>
        <v>4</v>
      </c>
      <c r="C457" s="49">
        <f>GewinnDaten!E457</f>
        <v>0</v>
      </c>
      <c r="D457" s="49">
        <f>GewinnDaten!H457</f>
        <v>0</v>
      </c>
      <c r="E457" s="40">
        <f t="shared" si="40"/>
        <v>0</v>
      </c>
      <c r="F457" s="58">
        <f t="shared" si="41"/>
        <v>43488</v>
      </c>
      <c r="G457" s="49">
        <f>SUM(C$7:C457)</f>
        <v>-15.3</v>
      </c>
      <c r="H457" s="49">
        <f>SUM(D$7:D457)</f>
        <v>5</v>
      </c>
      <c r="I457" s="40">
        <f t="shared" si="42"/>
        <v>-10.3</v>
      </c>
      <c r="K457" s="36">
        <f t="shared" si="43"/>
        <v>2019</v>
      </c>
    </row>
    <row r="458" spans="1:11" ht="13">
      <c r="A458" s="39">
        <f>GewinnDaten!A458</f>
        <v>43491</v>
      </c>
      <c r="B458" s="37">
        <f t="shared" si="39"/>
        <v>7</v>
      </c>
      <c r="C458" s="49">
        <f>GewinnDaten!E458</f>
        <v>0</v>
      </c>
      <c r="D458" s="49">
        <f>GewinnDaten!H458</f>
        <v>0</v>
      </c>
      <c r="E458" s="40">
        <f t="shared" si="40"/>
        <v>0</v>
      </c>
      <c r="F458" s="58">
        <f t="shared" si="41"/>
        <v>43491</v>
      </c>
      <c r="G458" s="49">
        <f>SUM(C$7:C458)</f>
        <v>-15.3</v>
      </c>
      <c r="H458" s="49">
        <f>SUM(D$7:D458)</f>
        <v>5</v>
      </c>
      <c r="I458" s="40">
        <f t="shared" si="42"/>
        <v>-10.3</v>
      </c>
      <c r="K458" s="36">
        <f t="shared" si="43"/>
        <v>2019</v>
      </c>
    </row>
    <row r="459" spans="1:11" ht="13">
      <c r="A459" s="39">
        <f>GewinnDaten!A459</f>
        <v>43495</v>
      </c>
      <c r="B459" s="37">
        <f t="shared" si="39"/>
        <v>4</v>
      </c>
      <c r="C459" s="49">
        <f>GewinnDaten!E459</f>
        <v>0</v>
      </c>
      <c r="D459" s="49">
        <f>GewinnDaten!H459</f>
        <v>0</v>
      </c>
      <c r="E459" s="40">
        <f t="shared" si="40"/>
        <v>0</v>
      </c>
      <c r="F459" s="58">
        <f t="shared" si="41"/>
        <v>43495</v>
      </c>
      <c r="G459" s="49">
        <f>SUM(C$7:C459)</f>
        <v>-15.3</v>
      </c>
      <c r="H459" s="49">
        <f>SUM(D$7:D459)</f>
        <v>5</v>
      </c>
      <c r="I459" s="40">
        <f t="shared" si="42"/>
        <v>-10.3</v>
      </c>
      <c r="K459" s="36">
        <f t="shared" si="43"/>
        <v>2019</v>
      </c>
    </row>
    <row r="460" spans="1:11" ht="13">
      <c r="A460" s="39">
        <f>GewinnDaten!A460</f>
        <v>43498</v>
      </c>
      <c r="B460" s="37">
        <f t="shared" si="39"/>
        <v>7</v>
      </c>
      <c r="C460" s="49">
        <f>GewinnDaten!E460</f>
        <v>0</v>
      </c>
      <c r="D460" s="49">
        <f>GewinnDaten!H460</f>
        <v>0</v>
      </c>
      <c r="E460" s="40">
        <f t="shared" si="40"/>
        <v>0</v>
      </c>
      <c r="F460" s="58">
        <f t="shared" si="41"/>
        <v>43498</v>
      </c>
      <c r="G460" s="49">
        <f>SUM(C$7:C460)</f>
        <v>-15.3</v>
      </c>
      <c r="H460" s="49">
        <f>SUM(D$7:D460)</f>
        <v>5</v>
      </c>
      <c r="I460" s="40">
        <f t="shared" si="42"/>
        <v>-10.3</v>
      </c>
      <c r="K460" s="36">
        <f t="shared" si="43"/>
        <v>2019</v>
      </c>
    </row>
    <row r="461" spans="1:11" ht="13">
      <c r="A461" s="39">
        <f>GewinnDaten!A461</f>
        <v>43502</v>
      </c>
      <c r="B461" s="37">
        <f t="shared" si="39"/>
        <v>4</v>
      </c>
      <c r="C461" s="49">
        <f>GewinnDaten!E461</f>
        <v>0</v>
      </c>
      <c r="D461" s="49">
        <f>GewinnDaten!H461</f>
        <v>0</v>
      </c>
      <c r="E461" s="40">
        <f t="shared" si="40"/>
        <v>0</v>
      </c>
      <c r="F461" s="58">
        <f t="shared" si="41"/>
        <v>43502</v>
      </c>
      <c r="G461" s="49">
        <f>SUM(C$7:C461)</f>
        <v>-15.3</v>
      </c>
      <c r="H461" s="49">
        <f>SUM(D$7:D461)</f>
        <v>5</v>
      </c>
      <c r="I461" s="40">
        <f t="shared" si="42"/>
        <v>-10.3</v>
      </c>
      <c r="K461" s="36">
        <f t="shared" si="43"/>
        <v>2019</v>
      </c>
    </row>
    <row r="462" spans="1:11" ht="13">
      <c r="A462" s="39">
        <f>GewinnDaten!A462</f>
        <v>43505</v>
      </c>
      <c r="B462" s="37">
        <f t="shared" si="39"/>
        <v>7</v>
      </c>
      <c r="C462" s="49">
        <f>GewinnDaten!E462</f>
        <v>0</v>
      </c>
      <c r="D462" s="49">
        <f>GewinnDaten!H462</f>
        <v>0</v>
      </c>
      <c r="E462" s="40">
        <f t="shared" si="40"/>
        <v>0</v>
      </c>
      <c r="F462" s="58">
        <f t="shared" si="41"/>
        <v>43505</v>
      </c>
      <c r="G462" s="49">
        <f>SUM(C$7:C462)</f>
        <v>-15.3</v>
      </c>
      <c r="H462" s="49">
        <f>SUM(D$7:D462)</f>
        <v>5</v>
      </c>
      <c r="I462" s="40">
        <f t="shared" si="42"/>
        <v>-10.3</v>
      </c>
      <c r="K462" s="36">
        <f t="shared" si="43"/>
        <v>2019</v>
      </c>
    </row>
    <row r="463" spans="1:11" ht="13">
      <c r="A463" s="39">
        <f>GewinnDaten!A463</f>
        <v>43509</v>
      </c>
      <c r="B463" s="37">
        <f t="shared" si="39"/>
        <v>4</v>
      </c>
      <c r="C463" s="49">
        <f>GewinnDaten!E463</f>
        <v>0</v>
      </c>
      <c r="D463" s="49">
        <f>GewinnDaten!H463</f>
        <v>0</v>
      </c>
      <c r="E463" s="40">
        <f t="shared" si="40"/>
        <v>0</v>
      </c>
      <c r="F463" s="58">
        <f t="shared" si="41"/>
        <v>43509</v>
      </c>
      <c r="G463" s="49">
        <f>SUM(C$7:C463)</f>
        <v>-15.3</v>
      </c>
      <c r="H463" s="49">
        <f>SUM(D$7:D463)</f>
        <v>5</v>
      </c>
      <c r="I463" s="40">
        <f t="shared" si="42"/>
        <v>-10.3</v>
      </c>
      <c r="K463" s="36">
        <f t="shared" si="43"/>
        <v>2019</v>
      </c>
    </row>
    <row r="464" spans="1:11" ht="13">
      <c r="A464" s="39">
        <f>GewinnDaten!A464</f>
        <v>43512</v>
      </c>
      <c r="B464" s="37">
        <f t="shared" si="39"/>
        <v>7</v>
      </c>
      <c r="C464" s="49">
        <f>GewinnDaten!E464</f>
        <v>0</v>
      </c>
      <c r="D464" s="49">
        <f>GewinnDaten!H464</f>
        <v>0</v>
      </c>
      <c r="E464" s="40">
        <f t="shared" si="40"/>
        <v>0</v>
      </c>
      <c r="F464" s="58">
        <f t="shared" si="41"/>
        <v>43512</v>
      </c>
      <c r="G464" s="49">
        <f>SUM(C$7:C464)</f>
        <v>-15.3</v>
      </c>
      <c r="H464" s="49">
        <f>SUM(D$7:D464)</f>
        <v>5</v>
      </c>
      <c r="I464" s="40">
        <f t="shared" si="42"/>
        <v>-10.3</v>
      </c>
      <c r="K464" s="36">
        <f t="shared" si="43"/>
        <v>2019</v>
      </c>
    </row>
    <row r="465" spans="1:11" ht="13">
      <c r="A465" s="39">
        <f>GewinnDaten!A465</f>
        <v>43516</v>
      </c>
      <c r="B465" s="37">
        <f t="shared" si="39"/>
        <v>4</v>
      </c>
      <c r="C465" s="49">
        <f>GewinnDaten!E465</f>
        <v>0</v>
      </c>
      <c r="D465" s="49">
        <f>GewinnDaten!H465</f>
        <v>0</v>
      </c>
      <c r="E465" s="40">
        <f t="shared" si="40"/>
        <v>0</v>
      </c>
      <c r="F465" s="58">
        <f t="shared" si="41"/>
        <v>43516</v>
      </c>
      <c r="G465" s="49">
        <f>SUM(C$7:C465)</f>
        <v>-15.3</v>
      </c>
      <c r="H465" s="49">
        <f>SUM(D$7:D465)</f>
        <v>5</v>
      </c>
      <c r="I465" s="40">
        <f t="shared" si="42"/>
        <v>-10.3</v>
      </c>
      <c r="K465" s="36">
        <f t="shared" si="43"/>
        <v>2019</v>
      </c>
    </row>
    <row r="466" spans="1:11" ht="13">
      <c r="A466" s="39">
        <f>GewinnDaten!A466</f>
        <v>43519</v>
      </c>
      <c r="B466" s="37">
        <f t="shared" si="39"/>
        <v>7</v>
      </c>
      <c r="C466" s="49">
        <f>GewinnDaten!E466</f>
        <v>0</v>
      </c>
      <c r="D466" s="49">
        <f>GewinnDaten!H466</f>
        <v>0</v>
      </c>
      <c r="E466" s="40">
        <f t="shared" si="40"/>
        <v>0</v>
      </c>
      <c r="F466" s="58">
        <f t="shared" si="41"/>
        <v>43519</v>
      </c>
      <c r="G466" s="49">
        <f>SUM(C$7:C466)</f>
        <v>-15.3</v>
      </c>
      <c r="H466" s="49">
        <f>SUM(D$7:D466)</f>
        <v>5</v>
      </c>
      <c r="I466" s="40">
        <f t="shared" si="42"/>
        <v>-10.3</v>
      </c>
      <c r="K466" s="36">
        <f t="shared" si="43"/>
        <v>2019</v>
      </c>
    </row>
    <row r="467" spans="1:11" ht="13">
      <c r="A467" s="39">
        <f>GewinnDaten!A467</f>
        <v>43523</v>
      </c>
      <c r="B467" s="37">
        <f t="shared" si="39"/>
        <v>4</v>
      </c>
      <c r="C467" s="49">
        <f>GewinnDaten!E467</f>
        <v>0</v>
      </c>
      <c r="D467" s="49">
        <f>GewinnDaten!H467</f>
        <v>0</v>
      </c>
      <c r="E467" s="40">
        <f t="shared" si="40"/>
        <v>0</v>
      </c>
      <c r="F467" s="58">
        <f t="shared" si="41"/>
        <v>43523</v>
      </c>
      <c r="G467" s="49">
        <f>SUM(C$7:C467)</f>
        <v>-15.3</v>
      </c>
      <c r="H467" s="49">
        <f>SUM(D$7:D467)</f>
        <v>5</v>
      </c>
      <c r="I467" s="40">
        <f t="shared" si="42"/>
        <v>-10.3</v>
      </c>
      <c r="K467" s="36">
        <f t="shared" si="43"/>
        <v>2019</v>
      </c>
    </row>
    <row r="468" spans="1:11" ht="13">
      <c r="A468" s="39">
        <f>GewinnDaten!A468</f>
        <v>43526</v>
      </c>
      <c r="B468" s="37">
        <f t="shared" si="39"/>
        <v>7</v>
      </c>
      <c r="C468" s="49">
        <f>GewinnDaten!E468</f>
        <v>0</v>
      </c>
      <c r="D468" s="49">
        <f>GewinnDaten!H468</f>
        <v>0</v>
      </c>
      <c r="E468" s="40">
        <f t="shared" si="40"/>
        <v>0</v>
      </c>
      <c r="F468" s="58">
        <f t="shared" si="41"/>
        <v>43526</v>
      </c>
      <c r="G468" s="49">
        <f>SUM(C$7:C468)</f>
        <v>-15.3</v>
      </c>
      <c r="H468" s="49">
        <f>SUM(D$7:D468)</f>
        <v>5</v>
      </c>
      <c r="I468" s="40">
        <f t="shared" si="42"/>
        <v>-10.3</v>
      </c>
      <c r="K468" s="36">
        <f t="shared" si="43"/>
        <v>2019</v>
      </c>
    </row>
    <row r="469" spans="1:11" ht="13">
      <c r="A469" s="39">
        <f>GewinnDaten!A469</f>
        <v>43530</v>
      </c>
      <c r="B469" s="37">
        <f t="shared" si="39"/>
        <v>4</v>
      </c>
      <c r="C469" s="49">
        <f>GewinnDaten!E469</f>
        <v>0</v>
      </c>
      <c r="D469" s="49">
        <f>GewinnDaten!H469</f>
        <v>0</v>
      </c>
      <c r="E469" s="40">
        <f t="shared" si="40"/>
        <v>0</v>
      </c>
      <c r="F469" s="58">
        <f t="shared" si="41"/>
        <v>43530</v>
      </c>
      <c r="G469" s="49">
        <f>SUM(C$7:C469)</f>
        <v>-15.3</v>
      </c>
      <c r="H469" s="49">
        <f>SUM(D$7:D469)</f>
        <v>5</v>
      </c>
      <c r="I469" s="40">
        <f t="shared" si="42"/>
        <v>-10.3</v>
      </c>
      <c r="K469" s="36">
        <f t="shared" si="43"/>
        <v>2019</v>
      </c>
    </row>
    <row r="470" spans="1:11" ht="13">
      <c r="A470" s="39">
        <f>GewinnDaten!A470</f>
        <v>43533</v>
      </c>
      <c r="B470" s="37">
        <f t="shared" si="39"/>
        <v>7</v>
      </c>
      <c r="C470" s="49">
        <f>GewinnDaten!E470</f>
        <v>0</v>
      </c>
      <c r="D470" s="49">
        <f>GewinnDaten!H470</f>
        <v>0</v>
      </c>
      <c r="E470" s="40">
        <f t="shared" si="40"/>
        <v>0</v>
      </c>
      <c r="F470" s="58">
        <f t="shared" si="41"/>
        <v>43533</v>
      </c>
      <c r="G470" s="49">
        <f>SUM(C$7:C470)</f>
        <v>-15.3</v>
      </c>
      <c r="H470" s="49">
        <f>SUM(D$7:D470)</f>
        <v>5</v>
      </c>
      <c r="I470" s="40">
        <f t="shared" si="42"/>
        <v>-10.3</v>
      </c>
      <c r="K470" s="36">
        <f t="shared" si="43"/>
        <v>2019</v>
      </c>
    </row>
    <row r="471" spans="1:11" ht="13">
      <c r="A471" s="39">
        <f>GewinnDaten!A471</f>
        <v>43537</v>
      </c>
      <c r="B471" s="37">
        <f t="shared" si="39"/>
        <v>4</v>
      </c>
      <c r="C471" s="49">
        <f>GewinnDaten!E471</f>
        <v>0</v>
      </c>
      <c r="D471" s="49">
        <f>GewinnDaten!H471</f>
        <v>0</v>
      </c>
      <c r="E471" s="40">
        <f t="shared" si="40"/>
        <v>0</v>
      </c>
      <c r="F471" s="58">
        <f t="shared" si="41"/>
        <v>43537</v>
      </c>
      <c r="G471" s="49">
        <f>SUM(C$7:C471)</f>
        <v>-15.3</v>
      </c>
      <c r="H471" s="49">
        <f>SUM(D$7:D471)</f>
        <v>5</v>
      </c>
      <c r="I471" s="40">
        <f t="shared" si="42"/>
        <v>-10.3</v>
      </c>
      <c r="K471" s="36">
        <f t="shared" si="43"/>
        <v>2019</v>
      </c>
    </row>
    <row r="472" spans="1:11" ht="13">
      <c r="A472" s="39">
        <f>GewinnDaten!A472</f>
        <v>43540</v>
      </c>
      <c r="B472" s="37">
        <f t="shared" si="39"/>
        <v>7</v>
      </c>
      <c r="C472" s="49">
        <f>GewinnDaten!E472</f>
        <v>0</v>
      </c>
      <c r="D472" s="49">
        <f>GewinnDaten!H472</f>
        <v>0</v>
      </c>
      <c r="E472" s="40">
        <f t="shared" si="40"/>
        <v>0</v>
      </c>
      <c r="F472" s="58">
        <f t="shared" si="41"/>
        <v>43540</v>
      </c>
      <c r="G472" s="49">
        <f>SUM(C$7:C472)</f>
        <v>-15.3</v>
      </c>
      <c r="H472" s="49">
        <f>SUM(D$7:D472)</f>
        <v>5</v>
      </c>
      <c r="I472" s="40">
        <f t="shared" si="42"/>
        <v>-10.3</v>
      </c>
      <c r="K472" s="36">
        <f t="shared" si="43"/>
        <v>2019</v>
      </c>
    </row>
    <row r="473" spans="1:11" ht="13">
      <c r="A473" s="39">
        <f>GewinnDaten!A473</f>
        <v>43544</v>
      </c>
      <c r="B473" s="37">
        <f t="shared" si="39"/>
        <v>4</v>
      </c>
      <c r="C473" s="49">
        <f>GewinnDaten!E473</f>
        <v>0</v>
      </c>
      <c r="D473" s="49">
        <f>GewinnDaten!H473</f>
        <v>0</v>
      </c>
      <c r="E473" s="40">
        <f t="shared" si="40"/>
        <v>0</v>
      </c>
      <c r="F473" s="58">
        <f t="shared" si="41"/>
        <v>43544</v>
      </c>
      <c r="G473" s="49">
        <f>SUM(C$7:C473)</f>
        <v>-15.3</v>
      </c>
      <c r="H473" s="49">
        <f>SUM(D$7:D473)</f>
        <v>5</v>
      </c>
      <c r="I473" s="40">
        <f t="shared" si="42"/>
        <v>-10.3</v>
      </c>
      <c r="K473" s="36">
        <f t="shared" si="43"/>
        <v>2019</v>
      </c>
    </row>
    <row r="474" spans="1:11" ht="13">
      <c r="A474" s="39">
        <f>GewinnDaten!A474</f>
        <v>43547</v>
      </c>
      <c r="B474" s="37">
        <f t="shared" si="39"/>
        <v>7</v>
      </c>
      <c r="C474" s="49">
        <f>GewinnDaten!E474</f>
        <v>0</v>
      </c>
      <c r="D474" s="49">
        <f>GewinnDaten!H474</f>
        <v>0</v>
      </c>
      <c r="E474" s="40">
        <f t="shared" si="40"/>
        <v>0</v>
      </c>
      <c r="F474" s="58">
        <f t="shared" si="41"/>
        <v>43547</v>
      </c>
      <c r="G474" s="49">
        <f>SUM(C$7:C474)</f>
        <v>-15.3</v>
      </c>
      <c r="H474" s="49">
        <f>SUM(D$7:D474)</f>
        <v>5</v>
      </c>
      <c r="I474" s="40">
        <f t="shared" si="42"/>
        <v>-10.3</v>
      </c>
      <c r="K474" s="36">
        <f t="shared" si="43"/>
        <v>2019</v>
      </c>
    </row>
    <row r="475" spans="1:11" ht="13">
      <c r="A475" s="39">
        <f>GewinnDaten!A475</f>
        <v>43551</v>
      </c>
      <c r="B475" s="37">
        <f t="shared" si="39"/>
        <v>4</v>
      </c>
      <c r="C475" s="49">
        <f>GewinnDaten!E475</f>
        <v>0</v>
      </c>
      <c r="D475" s="49">
        <f>GewinnDaten!H475</f>
        <v>0</v>
      </c>
      <c r="E475" s="40">
        <f t="shared" si="40"/>
        <v>0</v>
      </c>
      <c r="F475" s="58">
        <f t="shared" si="41"/>
        <v>43551</v>
      </c>
      <c r="G475" s="49">
        <f>SUM(C$7:C475)</f>
        <v>-15.3</v>
      </c>
      <c r="H475" s="49">
        <f>SUM(D$7:D475)</f>
        <v>5</v>
      </c>
      <c r="I475" s="40">
        <f t="shared" si="42"/>
        <v>-10.3</v>
      </c>
      <c r="K475" s="36">
        <f t="shared" si="43"/>
        <v>2019</v>
      </c>
    </row>
    <row r="476" spans="1:11" ht="13">
      <c r="A476" s="39">
        <f>GewinnDaten!A476</f>
        <v>43554</v>
      </c>
      <c r="B476" s="37">
        <f t="shared" si="39"/>
        <v>7</v>
      </c>
      <c r="C476" s="49">
        <f>GewinnDaten!E476</f>
        <v>0</v>
      </c>
      <c r="D476" s="49">
        <f>GewinnDaten!H476</f>
        <v>0</v>
      </c>
      <c r="E476" s="40">
        <f t="shared" si="40"/>
        <v>0</v>
      </c>
      <c r="F476" s="58">
        <f t="shared" si="41"/>
        <v>43554</v>
      </c>
      <c r="G476" s="49">
        <f>SUM(C$7:C476)</f>
        <v>-15.3</v>
      </c>
      <c r="H476" s="49">
        <f>SUM(D$7:D476)</f>
        <v>5</v>
      </c>
      <c r="I476" s="40">
        <f t="shared" si="42"/>
        <v>-10.3</v>
      </c>
      <c r="K476" s="36">
        <f t="shared" si="43"/>
        <v>2019</v>
      </c>
    </row>
    <row r="477" spans="1:11" ht="13">
      <c r="A477" s="39">
        <f>GewinnDaten!A477</f>
        <v>43558</v>
      </c>
      <c r="B477" s="37">
        <f t="shared" si="39"/>
        <v>4</v>
      </c>
      <c r="C477" s="49">
        <f>GewinnDaten!E477</f>
        <v>0</v>
      </c>
      <c r="D477" s="49">
        <f>GewinnDaten!H477</f>
        <v>0</v>
      </c>
      <c r="E477" s="40">
        <f t="shared" si="40"/>
        <v>0</v>
      </c>
      <c r="F477" s="58">
        <f t="shared" si="41"/>
        <v>43558</v>
      </c>
      <c r="G477" s="49">
        <f>SUM(C$7:C477)</f>
        <v>-15.3</v>
      </c>
      <c r="H477" s="49">
        <f>SUM(D$7:D477)</f>
        <v>5</v>
      </c>
      <c r="I477" s="40">
        <f t="shared" si="42"/>
        <v>-10.3</v>
      </c>
      <c r="K477" s="36">
        <f t="shared" si="43"/>
        <v>2019</v>
      </c>
    </row>
    <row r="478" spans="1:11" ht="13">
      <c r="A478" s="39">
        <f>GewinnDaten!A478</f>
        <v>43561</v>
      </c>
      <c r="B478" s="37">
        <f t="shared" si="39"/>
        <v>7</v>
      </c>
      <c r="C478" s="49">
        <f>GewinnDaten!E478</f>
        <v>0</v>
      </c>
      <c r="D478" s="49">
        <f>GewinnDaten!H478</f>
        <v>0</v>
      </c>
      <c r="E478" s="40">
        <f t="shared" si="40"/>
        <v>0</v>
      </c>
      <c r="F478" s="58">
        <f t="shared" si="41"/>
        <v>43561</v>
      </c>
      <c r="G478" s="49">
        <f>SUM(C$7:C478)</f>
        <v>-15.3</v>
      </c>
      <c r="H478" s="49">
        <f>SUM(D$7:D478)</f>
        <v>5</v>
      </c>
      <c r="I478" s="40">
        <f t="shared" si="42"/>
        <v>-10.3</v>
      </c>
      <c r="K478" s="36">
        <f t="shared" si="43"/>
        <v>2019</v>
      </c>
    </row>
    <row r="479" spans="1:11" ht="13">
      <c r="A479" s="39">
        <f>GewinnDaten!A479</f>
        <v>43565</v>
      </c>
      <c r="B479" s="37">
        <f t="shared" si="39"/>
        <v>4</v>
      </c>
      <c r="C479" s="49">
        <f>GewinnDaten!E479</f>
        <v>0</v>
      </c>
      <c r="D479" s="49">
        <f>GewinnDaten!H479</f>
        <v>0</v>
      </c>
      <c r="E479" s="40">
        <f t="shared" si="40"/>
        <v>0</v>
      </c>
      <c r="F479" s="58">
        <f t="shared" si="41"/>
        <v>43565</v>
      </c>
      <c r="G479" s="49">
        <f>SUM(C$7:C479)</f>
        <v>-15.3</v>
      </c>
      <c r="H479" s="49">
        <f>SUM(D$7:D479)</f>
        <v>5</v>
      </c>
      <c r="I479" s="40">
        <f t="shared" si="42"/>
        <v>-10.3</v>
      </c>
      <c r="K479" s="36">
        <f t="shared" si="43"/>
        <v>2019</v>
      </c>
    </row>
    <row r="480" spans="1:11" ht="13">
      <c r="A480" s="39">
        <f>GewinnDaten!A480</f>
        <v>43568</v>
      </c>
      <c r="B480" s="37">
        <f t="shared" si="39"/>
        <v>7</v>
      </c>
      <c r="C480" s="49">
        <f>GewinnDaten!E480</f>
        <v>0</v>
      </c>
      <c r="D480" s="49">
        <f>GewinnDaten!H480</f>
        <v>0</v>
      </c>
      <c r="E480" s="40">
        <f t="shared" si="40"/>
        <v>0</v>
      </c>
      <c r="F480" s="58">
        <f t="shared" si="41"/>
        <v>43568</v>
      </c>
      <c r="G480" s="49">
        <f>SUM(C$7:C480)</f>
        <v>-15.3</v>
      </c>
      <c r="H480" s="49">
        <f>SUM(D$7:D480)</f>
        <v>5</v>
      </c>
      <c r="I480" s="40">
        <f t="shared" si="42"/>
        <v>-10.3</v>
      </c>
      <c r="K480" s="36">
        <f t="shared" si="43"/>
        <v>2019</v>
      </c>
    </row>
    <row r="481" spans="1:11" ht="13">
      <c r="A481" s="39">
        <f>GewinnDaten!A481</f>
        <v>43572</v>
      </c>
      <c r="B481" s="37">
        <f t="shared" si="39"/>
        <v>4</v>
      </c>
      <c r="C481" s="49">
        <f>GewinnDaten!E481</f>
        <v>0</v>
      </c>
      <c r="D481" s="49">
        <f>GewinnDaten!H481</f>
        <v>0</v>
      </c>
      <c r="E481" s="40">
        <f t="shared" si="40"/>
        <v>0</v>
      </c>
      <c r="F481" s="58">
        <f t="shared" si="41"/>
        <v>43572</v>
      </c>
      <c r="G481" s="49">
        <f>SUM(C$7:C481)</f>
        <v>-15.3</v>
      </c>
      <c r="H481" s="49">
        <f>SUM(D$7:D481)</f>
        <v>5</v>
      </c>
      <c r="I481" s="40">
        <f t="shared" si="42"/>
        <v>-10.3</v>
      </c>
      <c r="K481" s="36">
        <f t="shared" si="43"/>
        <v>2019</v>
      </c>
    </row>
    <row r="482" spans="1:11" ht="13">
      <c r="A482" s="39">
        <f>GewinnDaten!A482</f>
        <v>43575</v>
      </c>
      <c r="B482" s="37">
        <f t="shared" si="39"/>
        <v>7</v>
      </c>
      <c r="C482" s="49">
        <f>GewinnDaten!E482</f>
        <v>0</v>
      </c>
      <c r="D482" s="49">
        <f>GewinnDaten!H482</f>
        <v>0</v>
      </c>
      <c r="E482" s="40">
        <f t="shared" si="40"/>
        <v>0</v>
      </c>
      <c r="F482" s="58">
        <f t="shared" si="41"/>
        <v>43575</v>
      </c>
      <c r="G482" s="49">
        <f>SUM(C$7:C482)</f>
        <v>-15.3</v>
      </c>
      <c r="H482" s="49">
        <f>SUM(D$7:D482)</f>
        <v>5</v>
      </c>
      <c r="I482" s="40">
        <f t="shared" si="42"/>
        <v>-10.3</v>
      </c>
      <c r="K482" s="36">
        <f t="shared" si="43"/>
        <v>2019</v>
      </c>
    </row>
    <row r="483" spans="1:11" ht="13">
      <c r="A483" s="39">
        <f>GewinnDaten!A483</f>
        <v>43579</v>
      </c>
      <c r="B483" s="37">
        <f t="shared" si="39"/>
        <v>4</v>
      </c>
      <c r="C483" s="49">
        <f>GewinnDaten!E483</f>
        <v>0</v>
      </c>
      <c r="D483" s="49">
        <f>GewinnDaten!H483</f>
        <v>0</v>
      </c>
      <c r="E483" s="40">
        <f t="shared" si="40"/>
        <v>0</v>
      </c>
      <c r="F483" s="58">
        <f t="shared" si="41"/>
        <v>43579</v>
      </c>
      <c r="G483" s="49">
        <f>SUM(C$7:C483)</f>
        <v>-15.3</v>
      </c>
      <c r="H483" s="49">
        <f>SUM(D$7:D483)</f>
        <v>5</v>
      </c>
      <c r="I483" s="40">
        <f t="shared" si="42"/>
        <v>-10.3</v>
      </c>
      <c r="K483" s="36">
        <f t="shared" si="43"/>
        <v>2019</v>
      </c>
    </row>
    <row r="484" spans="1:11" ht="13">
      <c r="A484" s="39">
        <f>GewinnDaten!A484</f>
        <v>43582</v>
      </c>
      <c r="B484" s="37">
        <f t="shared" si="39"/>
        <v>7</v>
      </c>
      <c r="C484" s="49">
        <f>GewinnDaten!E484</f>
        <v>0</v>
      </c>
      <c r="D484" s="49">
        <f>GewinnDaten!H484</f>
        <v>0</v>
      </c>
      <c r="E484" s="40">
        <f t="shared" si="40"/>
        <v>0</v>
      </c>
      <c r="F484" s="58">
        <f t="shared" si="41"/>
        <v>43582</v>
      </c>
      <c r="G484" s="49">
        <f>SUM(C$7:C484)</f>
        <v>-15.3</v>
      </c>
      <c r="H484" s="49">
        <f>SUM(D$7:D484)</f>
        <v>5</v>
      </c>
      <c r="I484" s="40">
        <f t="shared" si="42"/>
        <v>-10.3</v>
      </c>
      <c r="K484" s="36">
        <f t="shared" si="43"/>
        <v>2019</v>
      </c>
    </row>
    <row r="485" spans="1:11" ht="13">
      <c r="A485" s="39">
        <f>GewinnDaten!A485</f>
        <v>43586</v>
      </c>
      <c r="B485" s="37">
        <f t="shared" si="39"/>
        <v>4</v>
      </c>
      <c r="C485" s="49">
        <f>GewinnDaten!E485</f>
        <v>0</v>
      </c>
      <c r="D485" s="49">
        <f>GewinnDaten!H485</f>
        <v>0</v>
      </c>
      <c r="E485" s="40">
        <f t="shared" si="40"/>
        <v>0</v>
      </c>
      <c r="F485" s="58">
        <f t="shared" si="41"/>
        <v>43586</v>
      </c>
      <c r="G485" s="49">
        <f>SUM(C$7:C485)</f>
        <v>-15.3</v>
      </c>
      <c r="H485" s="49">
        <f>SUM(D$7:D485)</f>
        <v>5</v>
      </c>
      <c r="I485" s="40">
        <f t="shared" si="42"/>
        <v>-10.3</v>
      </c>
      <c r="K485" s="36">
        <f t="shared" si="43"/>
        <v>2019</v>
      </c>
    </row>
    <row r="486" spans="1:11" ht="13">
      <c r="A486" s="39">
        <f>GewinnDaten!A486</f>
        <v>43589</v>
      </c>
      <c r="B486" s="37">
        <f t="shared" si="39"/>
        <v>7</v>
      </c>
      <c r="C486" s="49">
        <f>GewinnDaten!E486</f>
        <v>0</v>
      </c>
      <c r="D486" s="49">
        <f>GewinnDaten!H486</f>
        <v>0</v>
      </c>
      <c r="E486" s="40">
        <f t="shared" si="40"/>
        <v>0</v>
      </c>
      <c r="F486" s="58">
        <f t="shared" si="41"/>
        <v>43589</v>
      </c>
      <c r="G486" s="49">
        <f>SUM(C$7:C486)</f>
        <v>-15.3</v>
      </c>
      <c r="H486" s="49">
        <f>SUM(D$7:D486)</f>
        <v>5</v>
      </c>
      <c r="I486" s="40">
        <f t="shared" si="42"/>
        <v>-10.3</v>
      </c>
      <c r="K486" s="36">
        <f t="shared" si="43"/>
        <v>2019</v>
      </c>
    </row>
    <row r="487" spans="1:11" ht="13">
      <c r="A487" s="39">
        <f>GewinnDaten!A487</f>
        <v>43593</v>
      </c>
      <c r="B487" s="37">
        <f t="shared" si="39"/>
        <v>4</v>
      </c>
      <c r="C487" s="49">
        <f>GewinnDaten!E487</f>
        <v>0</v>
      </c>
      <c r="D487" s="49">
        <f>GewinnDaten!H487</f>
        <v>0</v>
      </c>
      <c r="E487" s="40">
        <f t="shared" si="40"/>
        <v>0</v>
      </c>
      <c r="F487" s="58">
        <f t="shared" si="41"/>
        <v>43593</v>
      </c>
      <c r="G487" s="49">
        <f>SUM(C$7:C487)</f>
        <v>-15.3</v>
      </c>
      <c r="H487" s="49">
        <f>SUM(D$7:D487)</f>
        <v>5</v>
      </c>
      <c r="I487" s="40">
        <f t="shared" si="42"/>
        <v>-10.3</v>
      </c>
      <c r="K487" s="36">
        <f t="shared" si="43"/>
        <v>2019</v>
      </c>
    </row>
    <row r="488" spans="1:11" ht="13">
      <c r="A488" s="39">
        <f>GewinnDaten!A488</f>
        <v>43596</v>
      </c>
      <c r="B488" s="37">
        <f t="shared" si="39"/>
        <v>7</v>
      </c>
      <c r="C488" s="49">
        <f>GewinnDaten!E488</f>
        <v>0</v>
      </c>
      <c r="D488" s="49">
        <f>GewinnDaten!H488</f>
        <v>0</v>
      </c>
      <c r="E488" s="40">
        <f t="shared" si="40"/>
        <v>0</v>
      </c>
      <c r="F488" s="58">
        <f t="shared" si="41"/>
        <v>43596</v>
      </c>
      <c r="G488" s="49">
        <f>SUM(C$7:C488)</f>
        <v>-15.3</v>
      </c>
      <c r="H488" s="49">
        <f>SUM(D$7:D488)</f>
        <v>5</v>
      </c>
      <c r="I488" s="40">
        <f t="shared" si="42"/>
        <v>-10.3</v>
      </c>
      <c r="K488" s="36">
        <f t="shared" si="43"/>
        <v>2019</v>
      </c>
    </row>
    <row r="489" spans="1:11" ht="13">
      <c r="A489" s="39">
        <f>GewinnDaten!A489</f>
        <v>43600</v>
      </c>
      <c r="B489" s="37">
        <f t="shared" si="39"/>
        <v>4</v>
      </c>
      <c r="C489" s="49">
        <f>GewinnDaten!E489</f>
        <v>0</v>
      </c>
      <c r="D489" s="49">
        <f>GewinnDaten!H489</f>
        <v>0</v>
      </c>
      <c r="E489" s="40">
        <f t="shared" si="40"/>
        <v>0</v>
      </c>
      <c r="F489" s="58">
        <f t="shared" si="41"/>
        <v>43600</v>
      </c>
      <c r="G489" s="49">
        <f>SUM(C$7:C489)</f>
        <v>-15.3</v>
      </c>
      <c r="H489" s="49">
        <f>SUM(D$7:D489)</f>
        <v>5</v>
      </c>
      <c r="I489" s="40">
        <f t="shared" si="42"/>
        <v>-10.3</v>
      </c>
      <c r="K489" s="36">
        <f t="shared" si="43"/>
        <v>2019</v>
      </c>
    </row>
    <row r="490" spans="1:11" ht="13">
      <c r="A490" s="39">
        <f>GewinnDaten!A490</f>
        <v>43603</v>
      </c>
      <c r="B490" s="37">
        <f t="shared" si="39"/>
        <v>7</v>
      </c>
      <c r="C490" s="49">
        <f>GewinnDaten!E490</f>
        <v>0</v>
      </c>
      <c r="D490" s="49">
        <f>GewinnDaten!H490</f>
        <v>0</v>
      </c>
      <c r="E490" s="40">
        <f t="shared" si="40"/>
        <v>0</v>
      </c>
      <c r="F490" s="58">
        <f t="shared" si="41"/>
        <v>43603</v>
      </c>
      <c r="G490" s="49">
        <f>SUM(C$7:C490)</f>
        <v>-15.3</v>
      </c>
      <c r="H490" s="49">
        <f>SUM(D$7:D490)</f>
        <v>5</v>
      </c>
      <c r="I490" s="40">
        <f t="shared" si="42"/>
        <v>-10.3</v>
      </c>
      <c r="K490" s="36">
        <f t="shared" si="43"/>
        <v>2019</v>
      </c>
    </row>
    <row r="491" spans="1:11" ht="13">
      <c r="A491" s="39">
        <f>GewinnDaten!A491</f>
        <v>43607</v>
      </c>
      <c r="B491" s="37">
        <f t="shared" si="39"/>
        <v>4</v>
      </c>
      <c r="C491" s="49">
        <f>GewinnDaten!E491</f>
        <v>0</v>
      </c>
      <c r="D491" s="49">
        <f>GewinnDaten!H491</f>
        <v>0</v>
      </c>
      <c r="E491" s="40">
        <f t="shared" si="40"/>
        <v>0</v>
      </c>
      <c r="F491" s="58">
        <f t="shared" si="41"/>
        <v>43607</v>
      </c>
      <c r="G491" s="49">
        <f>SUM(C$7:C491)</f>
        <v>-15.3</v>
      </c>
      <c r="H491" s="49">
        <f>SUM(D$7:D491)</f>
        <v>5</v>
      </c>
      <c r="I491" s="40">
        <f t="shared" si="42"/>
        <v>-10.3</v>
      </c>
      <c r="K491" s="36">
        <f t="shared" si="43"/>
        <v>2019</v>
      </c>
    </row>
    <row r="492" spans="1:11" ht="13">
      <c r="A492" s="39">
        <f>GewinnDaten!A492</f>
        <v>43610</v>
      </c>
      <c r="B492" s="37">
        <f t="shared" si="39"/>
        <v>7</v>
      </c>
      <c r="C492" s="49">
        <f>GewinnDaten!E492</f>
        <v>0</v>
      </c>
      <c r="D492" s="49">
        <f>GewinnDaten!H492</f>
        <v>0</v>
      </c>
      <c r="E492" s="40">
        <f t="shared" si="40"/>
        <v>0</v>
      </c>
      <c r="F492" s="58">
        <f t="shared" si="41"/>
        <v>43610</v>
      </c>
      <c r="G492" s="49">
        <f>SUM(C$7:C492)</f>
        <v>-15.3</v>
      </c>
      <c r="H492" s="49">
        <f>SUM(D$7:D492)</f>
        <v>5</v>
      </c>
      <c r="I492" s="40">
        <f t="shared" si="42"/>
        <v>-10.3</v>
      </c>
      <c r="K492" s="36">
        <f t="shared" si="43"/>
        <v>2019</v>
      </c>
    </row>
    <row r="493" spans="1:11" ht="13">
      <c r="A493" s="39">
        <f>GewinnDaten!A493</f>
        <v>43614</v>
      </c>
      <c r="B493" s="37">
        <f t="shared" si="39"/>
        <v>4</v>
      </c>
      <c r="C493" s="49">
        <f>GewinnDaten!E493</f>
        <v>0</v>
      </c>
      <c r="D493" s="49">
        <f>GewinnDaten!H493</f>
        <v>0</v>
      </c>
      <c r="E493" s="40">
        <f t="shared" si="40"/>
        <v>0</v>
      </c>
      <c r="F493" s="58">
        <f t="shared" si="41"/>
        <v>43614</v>
      </c>
      <c r="G493" s="49">
        <f>SUM(C$7:C493)</f>
        <v>-15.3</v>
      </c>
      <c r="H493" s="49">
        <f>SUM(D$7:D493)</f>
        <v>5</v>
      </c>
      <c r="I493" s="40">
        <f t="shared" si="42"/>
        <v>-10.3</v>
      </c>
      <c r="K493" s="36">
        <f t="shared" si="43"/>
        <v>2019</v>
      </c>
    </row>
    <row r="494" spans="1:11" ht="13">
      <c r="A494" s="39">
        <f>GewinnDaten!A494</f>
        <v>43617</v>
      </c>
      <c r="B494" s="37">
        <f t="shared" si="39"/>
        <v>7</v>
      </c>
      <c r="C494" s="49">
        <f>GewinnDaten!E494</f>
        <v>0</v>
      </c>
      <c r="D494" s="49">
        <f>GewinnDaten!H494</f>
        <v>0</v>
      </c>
      <c r="E494" s="40">
        <f t="shared" si="40"/>
        <v>0</v>
      </c>
      <c r="F494" s="58">
        <f t="shared" si="41"/>
        <v>43617</v>
      </c>
      <c r="G494" s="49">
        <f>SUM(C$7:C494)</f>
        <v>-15.3</v>
      </c>
      <c r="H494" s="49">
        <f>SUM(D$7:D494)</f>
        <v>5</v>
      </c>
      <c r="I494" s="40">
        <f t="shared" si="42"/>
        <v>-10.3</v>
      </c>
      <c r="K494" s="36">
        <f t="shared" si="43"/>
        <v>2019</v>
      </c>
    </row>
    <row r="495" spans="1:11" ht="13">
      <c r="A495" s="39">
        <f>GewinnDaten!A495</f>
        <v>43621</v>
      </c>
      <c r="B495" s="37">
        <f t="shared" si="39"/>
        <v>4</v>
      </c>
      <c r="C495" s="49">
        <f>GewinnDaten!E495</f>
        <v>0</v>
      </c>
      <c r="D495" s="49">
        <f>GewinnDaten!H495</f>
        <v>0</v>
      </c>
      <c r="E495" s="40">
        <f t="shared" si="40"/>
        <v>0</v>
      </c>
      <c r="F495" s="58">
        <f t="shared" si="41"/>
        <v>43621</v>
      </c>
      <c r="G495" s="49">
        <f>SUM(C$7:C495)</f>
        <v>-15.3</v>
      </c>
      <c r="H495" s="49">
        <f>SUM(D$7:D495)</f>
        <v>5</v>
      </c>
      <c r="I495" s="40">
        <f t="shared" si="42"/>
        <v>-10.3</v>
      </c>
      <c r="K495" s="36">
        <f t="shared" si="43"/>
        <v>2019</v>
      </c>
    </row>
    <row r="496" spans="1:11" ht="13">
      <c r="A496" s="39">
        <f>GewinnDaten!A496</f>
        <v>43624</v>
      </c>
      <c r="B496" s="37">
        <f t="shared" si="39"/>
        <v>7</v>
      </c>
      <c r="C496" s="49">
        <f>GewinnDaten!E496</f>
        <v>0</v>
      </c>
      <c r="D496" s="49">
        <f>GewinnDaten!H496</f>
        <v>0</v>
      </c>
      <c r="E496" s="40">
        <f t="shared" si="40"/>
        <v>0</v>
      </c>
      <c r="F496" s="58">
        <f t="shared" si="41"/>
        <v>43624</v>
      </c>
      <c r="G496" s="49">
        <f>SUM(C$7:C496)</f>
        <v>-15.3</v>
      </c>
      <c r="H496" s="49">
        <f>SUM(D$7:D496)</f>
        <v>5</v>
      </c>
      <c r="I496" s="40">
        <f t="shared" si="42"/>
        <v>-10.3</v>
      </c>
      <c r="K496" s="36">
        <f t="shared" si="43"/>
        <v>2019</v>
      </c>
    </row>
    <row r="497" spans="1:11" ht="13">
      <c r="A497" s="39">
        <f>GewinnDaten!A497</f>
        <v>43628</v>
      </c>
      <c r="B497" s="37">
        <f t="shared" si="39"/>
        <v>4</v>
      </c>
      <c r="C497" s="49">
        <f>GewinnDaten!E497</f>
        <v>0</v>
      </c>
      <c r="D497" s="49">
        <f>GewinnDaten!H497</f>
        <v>0</v>
      </c>
      <c r="E497" s="40">
        <f t="shared" si="40"/>
        <v>0</v>
      </c>
      <c r="F497" s="58">
        <f t="shared" si="41"/>
        <v>43628</v>
      </c>
      <c r="G497" s="49">
        <f>SUM(C$7:C497)</f>
        <v>-15.3</v>
      </c>
      <c r="H497" s="49">
        <f>SUM(D$7:D497)</f>
        <v>5</v>
      </c>
      <c r="I497" s="40">
        <f t="shared" si="42"/>
        <v>-10.3</v>
      </c>
      <c r="K497" s="36">
        <f t="shared" si="43"/>
        <v>2019</v>
      </c>
    </row>
    <row r="498" spans="1:11" ht="13">
      <c r="A498" s="39">
        <f>GewinnDaten!A498</f>
        <v>43631</v>
      </c>
      <c r="B498" s="37">
        <f t="shared" si="39"/>
        <v>7</v>
      </c>
      <c r="C498" s="49">
        <f>GewinnDaten!E498</f>
        <v>0</v>
      </c>
      <c r="D498" s="49">
        <f>GewinnDaten!H498</f>
        <v>0</v>
      </c>
      <c r="E498" s="40">
        <f t="shared" si="40"/>
        <v>0</v>
      </c>
      <c r="F498" s="58">
        <f t="shared" si="41"/>
        <v>43631</v>
      </c>
      <c r="G498" s="49">
        <f>SUM(C$7:C498)</f>
        <v>-15.3</v>
      </c>
      <c r="H498" s="49">
        <f>SUM(D$7:D498)</f>
        <v>5</v>
      </c>
      <c r="I498" s="40">
        <f t="shared" si="42"/>
        <v>-10.3</v>
      </c>
      <c r="K498" s="36">
        <f t="shared" si="43"/>
        <v>2019</v>
      </c>
    </row>
    <row r="499" spans="1:11" ht="13">
      <c r="A499" s="39">
        <f>GewinnDaten!A499</f>
        <v>43635</v>
      </c>
      <c r="B499" s="37">
        <f t="shared" si="39"/>
        <v>4</v>
      </c>
      <c r="C499" s="49">
        <f>GewinnDaten!E499</f>
        <v>0</v>
      </c>
      <c r="D499" s="49">
        <f>GewinnDaten!H499</f>
        <v>0</v>
      </c>
      <c r="E499" s="40">
        <f t="shared" si="40"/>
        <v>0</v>
      </c>
      <c r="F499" s="58">
        <f t="shared" si="41"/>
        <v>43635</v>
      </c>
      <c r="G499" s="49">
        <f>SUM(C$7:C499)</f>
        <v>-15.3</v>
      </c>
      <c r="H499" s="49">
        <f>SUM(D$7:D499)</f>
        <v>5</v>
      </c>
      <c r="I499" s="40">
        <f t="shared" si="42"/>
        <v>-10.3</v>
      </c>
      <c r="K499" s="36">
        <f t="shared" si="43"/>
        <v>2019</v>
      </c>
    </row>
    <row r="500" spans="1:11" ht="13">
      <c r="A500" s="39">
        <f>GewinnDaten!A500</f>
        <v>43638</v>
      </c>
      <c r="B500" s="37">
        <f t="shared" si="39"/>
        <v>7</v>
      </c>
      <c r="C500" s="49">
        <f>GewinnDaten!E500</f>
        <v>0</v>
      </c>
      <c r="D500" s="49">
        <f>GewinnDaten!H500</f>
        <v>0</v>
      </c>
      <c r="E500" s="40">
        <f t="shared" si="40"/>
        <v>0</v>
      </c>
      <c r="F500" s="58">
        <f t="shared" si="41"/>
        <v>43638</v>
      </c>
      <c r="G500" s="49">
        <f>SUM(C$7:C500)</f>
        <v>-15.3</v>
      </c>
      <c r="H500" s="49">
        <f>SUM(D$7:D500)</f>
        <v>5</v>
      </c>
      <c r="I500" s="40">
        <f t="shared" si="42"/>
        <v>-10.3</v>
      </c>
      <c r="K500" s="36">
        <f t="shared" si="43"/>
        <v>2019</v>
      </c>
    </row>
    <row r="501" spans="1:11" ht="13">
      <c r="A501" s="39">
        <f>GewinnDaten!A501</f>
        <v>43642</v>
      </c>
      <c r="B501" s="37">
        <f t="shared" si="39"/>
        <v>4</v>
      </c>
      <c r="C501" s="49">
        <f>GewinnDaten!E501</f>
        <v>0</v>
      </c>
      <c r="D501" s="49">
        <f>GewinnDaten!H501</f>
        <v>0</v>
      </c>
      <c r="E501" s="40">
        <f t="shared" si="40"/>
        <v>0</v>
      </c>
      <c r="F501" s="58">
        <f t="shared" si="41"/>
        <v>43642</v>
      </c>
      <c r="G501" s="49">
        <f>SUM(C$7:C501)</f>
        <v>-15.3</v>
      </c>
      <c r="H501" s="49">
        <f>SUM(D$7:D501)</f>
        <v>5</v>
      </c>
      <c r="I501" s="40">
        <f t="shared" si="42"/>
        <v>-10.3</v>
      </c>
      <c r="K501" s="36">
        <f t="shared" si="43"/>
        <v>2019</v>
      </c>
    </row>
    <row r="502" spans="1:11" ht="13">
      <c r="A502" s="39">
        <f>GewinnDaten!A502</f>
        <v>43645</v>
      </c>
      <c r="B502" s="37">
        <f t="shared" si="39"/>
        <v>7</v>
      </c>
      <c r="C502" s="49">
        <f>GewinnDaten!E502</f>
        <v>0</v>
      </c>
      <c r="D502" s="49">
        <f>GewinnDaten!H502</f>
        <v>0</v>
      </c>
      <c r="E502" s="40">
        <f t="shared" si="40"/>
        <v>0</v>
      </c>
      <c r="F502" s="58">
        <f t="shared" si="41"/>
        <v>43645</v>
      </c>
      <c r="G502" s="49">
        <f>SUM(C$7:C502)</f>
        <v>-15.3</v>
      </c>
      <c r="H502" s="49">
        <f>SUM(D$7:D502)</f>
        <v>5</v>
      </c>
      <c r="I502" s="40">
        <f t="shared" si="42"/>
        <v>-10.3</v>
      </c>
      <c r="K502" s="36">
        <f t="shared" si="43"/>
        <v>2019</v>
      </c>
    </row>
    <row r="503" spans="1:11" ht="13">
      <c r="A503" s="39">
        <f>GewinnDaten!A503</f>
        <v>43649</v>
      </c>
      <c r="B503" s="37">
        <f t="shared" si="39"/>
        <v>4</v>
      </c>
      <c r="C503" s="49">
        <f>GewinnDaten!E503</f>
        <v>0</v>
      </c>
      <c r="D503" s="49">
        <f>GewinnDaten!H503</f>
        <v>0</v>
      </c>
      <c r="E503" s="40">
        <f t="shared" si="40"/>
        <v>0</v>
      </c>
      <c r="F503" s="58">
        <f t="shared" si="41"/>
        <v>43649</v>
      </c>
      <c r="G503" s="49">
        <f>SUM(C$7:C503)</f>
        <v>-15.3</v>
      </c>
      <c r="H503" s="49">
        <f>SUM(D$7:D503)</f>
        <v>5</v>
      </c>
      <c r="I503" s="40">
        <f t="shared" si="42"/>
        <v>-10.3</v>
      </c>
      <c r="K503" s="36">
        <f t="shared" si="43"/>
        <v>2019</v>
      </c>
    </row>
    <row r="504" spans="1:11" ht="13">
      <c r="A504" s="39">
        <f>GewinnDaten!A504</f>
        <v>43652</v>
      </c>
      <c r="B504" s="37">
        <f t="shared" si="39"/>
        <v>7</v>
      </c>
      <c r="C504" s="49">
        <f>GewinnDaten!E504</f>
        <v>0</v>
      </c>
      <c r="D504" s="49">
        <f>GewinnDaten!H504</f>
        <v>0</v>
      </c>
      <c r="E504" s="40">
        <f t="shared" si="40"/>
        <v>0</v>
      </c>
      <c r="F504" s="58">
        <f t="shared" si="41"/>
        <v>43652</v>
      </c>
      <c r="G504" s="49">
        <f>SUM(C$7:C504)</f>
        <v>-15.3</v>
      </c>
      <c r="H504" s="49">
        <f>SUM(D$7:D504)</f>
        <v>5</v>
      </c>
      <c r="I504" s="40">
        <f t="shared" si="42"/>
        <v>-10.3</v>
      </c>
      <c r="K504" s="36">
        <f t="shared" si="43"/>
        <v>2019</v>
      </c>
    </row>
    <row r="505" spans="1:11" ht="13">
      <c r="A505" s="39">
        <f>GewinnDaten!A505</f>
        <v>43656</v>
      </c>
      <c r="B505" s="37">
        <f t="shared" si="39"/>
        <v>4</v>
      </c>
      <c r="C505" s="49">
        <f>GewinnDaten!E505</f>
        <v>0</v>
      </c>
      <c r="D505" s="49">
        <f>GewinnDaten!H505</f>
        <v>0</v>
      </c>
      <c r="E505" s="40">
        <f t="shared" si="40"/>
        <v>0</v>
      </c>
      <c r="F505" s="58">
        <f t="shared" si="41"/>
        <v>43656</v>
      </c>
      <c r="G505" s="49">
        <f>SUM(C$7:C505)</f>
        <v>-15.3</v>
      </c>
      <c r="H505" s="49">
        <f>SUM(D$7:D505)</f>
        <v>5</v>
      </c>
      <c r="I505" s="40">
        <f t="shared" si="42"/>
        <v>-10.3</v>
      </c>
      <c r="K505" s="36">
        <f t="shared" si="43"/>
        <v>2019</v>
      </c>
    </row>
    <row r="506" spans="1:11" ht="13">
      <c r="A506" s="39">
        <f>GewinnDaten!A506</f>
        <v>43659</v>
      </c>
      <c r="B506" s="37">
        <f t="shared" si="39"/>
        <v>7</v>
      </c>
      <c r="C506" s="49">
        <f>GewinnDaten!E506</f>
        <v>0</v>
      </c>
      <c r="D506" s="49">
        <f>GewinnDaten!H506</f>
        <v>0</v>
      </c>
      <c r="E506" s="40">
        <f t="shared" si="40"/>
        <v>0</v>
      </c>
      <c r="F506" s="58">
        <f t="shared" si="41"/>
        <v>43659</v>
      </c>
      <c r="G506" s="49">
        <f>SUM(C$7:C506)</f>
        <v>-15.3</v>
      </c>
      <c r="H506" s="49">
        <f>SUM(D$7:D506)</f>
        <v>5</v>
      </c>
      <c r="I506" s="40">
        <f t="shared" si="42"/>
        <v>-10.3</v>
      </c>
      <c r="K506" s="36">
        <f t="shared" si="43"/>
        <v>2019</v>
      </c>
    </row>
    <row r="507" spans="1:11" ht="13">
      <c r="A507" s="39">
        <f>GewinnDaten!A507</f>
        <v>43663</v>
      </c>
      <c r="B507" s="37">
        <f t="shared" si="39"/>
        <v>4</v>
      </c>
      <c r="C507" s="49">
        <f>GewinnDaten!E507</f>
        <v>0</v>
      </c>
      <c r="D507" s="49">
        <f>GewinnDaten!H507</f>
        <v>0</v>
      </c>
      <c r="E507" s="40">
        <f t="shared" si="40"/>
        <v>0</v>
      </c>
      <c r="F507" s="58">
        <f t="shared" si="41"/>
        <v>43663</v>
      </c>
      <c r="G507" s="49">
        <f>SUM(C$7:C507)</f>
        <v>-15.3</v>
      </c>
      <c r="H507" s="49">
        <f>SUM(D$7:D507)</f>
        <v>5</v>
      </c>
      <c r="I507" s="40">
        <f t="shared" si="42"/>
        <v>-10.3</v>
      </c>
      <c r="K507" s="36">
        <f t="shared" si="43"/>
        <v>2019</v>
      </c>
    </row>
    <row r="508" spans="1:11" ht="13">
      <c r="A508" s="39">
        <f>GewinnDaten!A508</f>
        <v>43666</v>
      </c>
      <c r="B508" s="37">
        <f t="shared" si="39"/>
        <v>7</v>
      </c>
      <c r="C508" s="49">
        <f>GewinnDaten!E508</f>
        <v>0</v>
      </c>
      <c r="D508" s="49">
        <f>GewinnDaten!H508</f>
        <v>0</v>
      </c>
      <c r="E508" s="40">
        <f t="shared" si="40"/>
        <v>0</v>
      </c>
      <c r="F508" s="58">
        <f t="shared" si="41"/>
        <v>43666</v>
      </c>
      <c r="G508" s="49">
        <f>SUM(C$7:C508)</f>
        <v>-15.3</v>
      </c>
      <c r="H508" s="49">
        <f>SUM(D$7:D508)</f>
        <v>5</v>
      </c>
      <c r="I508" s="40">
        <f t="shared" si="42"/>
        <v>-10.3</v>
      </c>
      <c r="K508" s="36">
        <f t="shared" si="43"/>
        <v>2019</v>
      </c>
    </row>
    <row r="509" spans="1:11" ht="13">
      <c r="A509" s="39">
        <f>GewinnDaten!A509</f>
        <v>43670</v>
      </c>
      <c r="B509" s="37">
        <f t="shared" si="39"/>
        <v>4</v>
      </c>
      <c r="C509" s="49">
        <f>GewinnDaten!E509</f>
        <v>0</v>
      </c>
      <c r="D509" s="49">
        <f>GewinnDaten!H509</f>
        <v>0</v>
      </c>
      <c r="E509" s="40">
        <f t="shared" si="40"/>
        <v>0</v>
      </c>
      <c r="F509" s="58">
        <f t="shared" si="41"/>
        <v>43670</v>
      </c>
      <c r="G509" s="49">
        <f>SUM(C$7:C509)</f>
        <v>-15.3</v>
      </c>
      <c r="H509" s="49">
        <f>SUM(D$7:D509)</f>
        <v>5</v>
      </c>
      <c r="I509" s="40">
        <f t="shared" si="42"/>
        <v>-10.3</v>
      </c>
      <c r="K509" s="36">
        <f t="shared" si="43"/>
        <v>2019</v>
      </c>
    </row>
    <row r="510" spans="1:11" ht="13">
      <c r="A510" s="39">
        <f>GewinnDaten!A510</f>
        <v>43673</v>
      </c>
      <c r="B510" s="37">
        <f t="shared" si="39"/>
        <v>7</v>
      </c>
      <c r="C510" s="49">
        <f>GewinnDaten!E510</f>
        <v>0</v>
      </c>
      <c r="D510" s="49">
        <f>GewinnDaten!H510</f>
        <v>0</v>
      </c>
      <c r="E510" s="40">
        <f t="shared" si="40"/>
        <v>0</v>
      </c>
      <c r="F510" s="58">
        <f t="shared" si="41"/>
        <v>43673</v>
      </c>
      <c r="G510" s="49">
        <f>SUM(C$7:C510)</f>
        <v>-15.3</v>
      </c>
      <c r="H510" s="49">
        <f>SUM(D$7:D510)</f>
        <v>5</v>
      </c>
      <c r="I510" s="40">
        <f t="shared" si="42"/>
        <v>-10.3</v>
      </c>
      <c r="K510" s="36">
        <f t="shared" si="43"/>
        <v>2019</v>
      </c>
    </row>
    <row r="511" spans="1:11" ht="13">
      <c r="A511" s="39">
        <f>GewinnDaten!A511</f>
        <v>43677</v>
      </c>
      <c r="B511" s="37">
        <f t="shared" si="39"/>
        <v>4</v>
      </c>
      <c r="C511" s="49">
        <f>GewinnDaten!E511</f>
        <v>0</v>
      </c>
      <c r="D511" s="49">
        <f>GewinnDaten!H511</f>
        <v>0</v>
      </c>
      <c r="E511" s="40">
        <f t="shared" si="40"/>
        <v>0</v>
      </c>
      <c r="F511" s="58">
        <f t="shared" si="41"/>
        <v>43677</v>
      </c>
      <c r="G511" s="49">
        <f>SUM(C$7:C511)</f>
        <v>-15.3</v>
      </c>
      <c r="H511" s="49">
        <f>SUM(D$7:D511)</f>
        <v>5</v>
      </c>
      <c r="I511" s="40">
        <f t="shared" si="42"/>
        <v>-10.3</v>
      </c>
      <c r="K511" s="36">
        <f t="shared" si="43"/>
        <v>2019</v>
      </c>
    </row>
    <row r="512" spans="1:11" ht="13">
      <c r="A512" s="39">
        <f>GewinnDaten!A512</f>
        <v>43680</v>
      </c>
      <c r="B512" s="37">
        <f t="shared" si="39"/>
        <v>7</v>
      </c>
      <c r="C512" s="49">
        <f>GewinnDaten!E512</f>
        <v>0</v>
      </c>
      <c r="D512" s="49">
        <f>GewinnDaten!H512</f>
        <v>0</v>
      </c>
      <c r="E512" s="40">
        <f t="shared" si="40"/>
        <v>0</v>
      </c>
      <c r="F512" s="58">
        <f t="shared" si="41"/>
        <v>43680</v>
      </c>
      <c r="G512" s="49">
        <f>SUM(C$7:C512)</f>
        <v>-15.3</v>
      </c>
      <c r="H512" s="49">
        <f>SUM(D$7:D512)</f>
        <v>5</v>
      </c>
      <c r="I512" s="40">
        <f t="shared" si="42"/>
        <v>-10.3</v>
      </c>
      <c r="K512" s="36">
        <f t="shared" si="43"/>
        <v>2019</v>
      </c>
    </row>
    <row r="513" spans="1:11" ht="13">
      <c r="A513" s="39">
        <f>GewinnDaten!A513</f>
        <v>43684</v>
      </c>
      <c r="B513" s="37">
        <f t="shared" si="39"/>
        <v>4</v>
      </c>
      <c r="C513" s="49">
        <f>GewinnDaten!E513</f>
        <v>0</v>
      </c>
      <c r="D513" s="49">
        <f>GewinnDaten!H513</f>
        <v>0</v>
      </c>
      <c r="E513" s="40">
        <f t="shared" si="40"/>
        <v>0</v>
      </c>
      <c r="F513" s="58">
        <f t="shared" si="41"/>
        <v>43684</v>
      </c>
      <c r="G513" s="49">
        <f>SUM(C$7:C513)</f>
        <v>-15.3</v>
      </c>
      <c r="H513" s="49">
        <f>SUM(D$7:D513)</f>
        <v>5</v>
      </c>
      <c r="I513" s="40">
        <f t="shared" si="42"/>
        <v>-10.3</v>
      </c>
      <c r="K513" s="36">
        <f t="shared" si="43"/>
        <v>2019</v>
      </c>
    </row>
    <row r="514" spans="1:11" ht="13">
      <c r="A514" s="39">
        <f>GewinnDaten!A514</f>
        <v>43687</v>
      </c>
      <c r="B514" s="37">
        <f t="shared" si="39"/>
        <v>7</v>
      </c>
      <c r="C514" s="49">
        <f>GewinnDaten!E514</f>
        <v>0</v>
      </c>
      <c r="D514" s="49">
        <f>GewinnDaten!H514</f>
        <v>0</v>
      </c>
      <c r="E514" s="40">
        <f t="shared" si="40"/>
        <v>0</v>
      </c>
      <c r="F514" s="58">
        <f t="shared" si="41"/>
        <v>43687</v>
      </c>
      <c r="G514" s="49">
        <f>SUM(C$7:C514)</f>
        <v>-15.3</v>
      </c>
      <c r="H514" s="49">
        <f>SUM(D$7:D514)</f>
        <v>5</v>
      </c>
      <c r="I514" s="40">
        <f t="shared" si="42"/>
        <v>-10.3</v>
      </c>
      <c r="K514" s="36">
        <f t="shared" si="43"/>
        <v>2019</v>
      </c>
    </row>
    <row r="515" spans="1:11" ht="13">
      <c r="A515" s="39">
        <f>GewinnDaten!A515</f>
        <v>43691</v>
      </c>
      <c r="B515" s="37">
        <f t="shared" si="39"/>
        <v>4</v>
      </c>
      <c r="C515" s="49">
        <f>GewinnDaten!E515</f>
        <v>0</v>
      </c>
      <c r="D515" s="49">
        <f>GewinnDaten!H515</f>
        <v>0</v>
      </c>
      <c r="E515" s="40">
        <f t="shared" si="40"/>
        <v>0</v>
      </c>
      <c r="F515" s="58">
        <f t="shared" si="41"/>
        <v>43691</v>
      </c>
      <c r="G515" s="49">
        <f>SUM(C$7:C515)</f>
        <v>-15.3</v>
      </c>
      <c r="H515" s="49">
        <f>SUM(D$7:D515)</f>
        <v>5</v>
      </c>
      <c r="I515" s="40">
        <f t="shared" si="42"/>
        <v>-10.3</v>
      </c>
      <c r="K515" s="36">
        <f t="shared" si="43"/>
        <v>2019</v>
      </c>
    </row>
    <row r="516" spans="1:11" ht="13">
      <c r="A516" s="39">
        <f>GewinnDaten!A516</f>
        <v>43694</v>
      </c>
      <c r="B516" s="37">
        <f t="shared" si="39"/>
        <v>7</v>
      </c>
      <c r="C516" s="49">
        <f>GewinnDaten!E516</f>
        <v>0</v>
      </c>
      <c r="D516" s="49">
        <f>GewinnDaten!H516</f>
        <v>0</v>
      </c>
      <c r="E516" s="40">
        <f t="shared" si="40"/>
        <v>0</v>
      </c>
      <c r="F516" s="58">
        <f t="shared" si="41"/>
        <v>43694</v>
      </c>
      <c r="G516" s="49">
        <f>SUM(C$7:C516)</f>
        <v>-15.3</v>
      </c>
      <c r="H516" s="49">
        <f>SUM(D$7:D516)</f>
        <v>5</v>
      </c>
      <c r="I516" s="40">
        <f t="shared" si="42"/>
        <v>-10.3</v>
      </c>
      <c r="K516" s="36">
        <f t="shared" si="43"/>
        <v>2019</v>
      </c>
    </row>
    <row r="517" spans="1:11" ht="13">
      <c r="A517" s="39">
        <f>GewinnDaten!A517</f>
        <v>43698</v>
      </c>
      <c r="B517" s="37">
        <f t="shared" si="39"/>
        <v>4</v>
      </c>
      <c r="C517" s="49">
        <f>GewinnDaten!E517</f>
        <v>0</v>
      </c>
      <c r="D517" s="49">
        <f>GewinnDaten!H517</f>
        <v>0</v>
      </c>
      <c r="E517" s="40">
        <f t="shared" si="40"/>
        <v>0</v>
      </c>
      <c r="F517" s="58">
        <f t="shared" si="41"/>
        <v>43698</v>
      </c>
      <c r="G517" s="49">
        <f>SUM(C$7:C517)</f>
        <v>-15.3</v>
      </c>
      <c r="H517" s="49">
        <f>SUM(D$7:D517)</f>
        <v>5</v>
      </c>
      <c r="I517" s="40">
        <f t="shared" si="42"/>
        <v>-10.3</v>
      </c>
      <c r="K517" s="36">
        <f t="shared" si="43"/>
        <v>2019</v>
      </c>
    </row>
    <row r="518" spans="1:11" ht="13">
      <c r="A518" s="39">
        <f>GewinnDaten!A518</f>
        <v>43701</v>
      </c>
      <c r="B518" s="37">
        <f t="shared" si="39"/>
        <v>7</v>
      </c>
      <c r="C518" s="49">
        <f>GewinnDaten!E518</f>
        <v>0</v>
      </c>
      <c r="D518" s="49">
        <f>GewinnDaten!H518</f>
        <v>0</v>
      </c>
      <c r="E518" s="40">
        <f t="shared" si="40"/>
        <v>0</v>
      </c>
      <c r="F518" s="58">
        <f t="shared" si="41"/>
        <v>43701</v>
      </c>
      <c r="G518" s="49">
        <f>SUM(C$7:C518)</f>
        <v>-15.3</v>
      </c>
      <c r="H518" s="49">
        <f>SUM(D$7:D518)</f>
        <v>5</v>
      </c>
      <c r="I518" s="40">
        <f t="shared" si="42"/>
        <v>-10.3</v>
      </c>
      <c r="K518" s="36">
        <f t="shared" si="43"/>
        <v>2019</v>
      </c>
    </row>
    <row r="519" spans="1:11" ht="13">
      <c r="A519" s="39">
        <f>GewinnDaten!A519</f>
        <v>43705</v>
      </c>
      <c r="B519" s="37">
        <f t="shared" si="39"/>
        <v>4</v>
      </c>
      <c r="C519" s="49">
        <f>GewinnDaten!E519</f>
        <v>0</v>
      </c>
      <c r="D519" s="49">
        <f>GewinnDaten!H519</f>
        <v>0</v>
      </c>
      <c r="E519" s="40">
        <f t="shared" si="40"/>
        <v>0</v>
      </c>
      <c r="F519" s="58">
        <f t="shared" si="41"/>
        <v>43705</v>
      </c>
      <c r="G519" s="49">
        <f>SUM(C$7:C519)</f>
        <v>-15.3</v>
      </c>
      <c r="H519" s="49">
        <f>SUM(D$7:D519)</f>
        <v>5</v>
      </c>
      <c r="I519" s="40">
        <f t="shared" si="42"/>
        <v>-10.3</v>
      </c>
      <c r="K519" s="36">
        <f t="shared" si="43"/>
        <v>2019</v>
      </c>
    </row>
    <row r="520" spans="1:11" ht="13">
      <c r="A520" s="39">
        <f>GewinnDaten!A520</f>
        <v>43708</v>
      </c>
      <c r="B520" s="37">
        <f t="shared" ref="B520:B583" si="44">WEEKDAY(A520)</f>
        <v>7</v>
      </c>
      <c r="C520" s="49">
        <f>GewinnDaten!E520</f>
        <v>0</v>
      </c>
      <c r="D520" s="49">
        <f>GewinnDaten!H520</f>
        <v>0</v>
      </c>
      <c r="E520" s="40">
        <f t="shared" ref="E520:E583" si="45">SUM(C520:D520)</f>
        <v>0</v>
      </c>
      <c r="F520" s="58">
        <f t="shared" ref="F520:F583" si="46">A520</f>
        <v>43708</v>
      </c>
      <c r="G520" s="49">
        <f>SUM(C$7:C520)</f>
        <v>-15.3</v>
      </c>
      <c r="H520" s="49">
        <f>SUM(D$7:D520)</f>
        <v>5</v>
      </c>
      <c r="I520" s="40">
        <f t="shared" ref="I520:I583" si="47">SUM(G520:H520)</f>
        <v>-10.3</v>
      </c>
      <c r="K520" s="36">
        <f t="shared" ref="K520:K583" si="48">YEAR(A520)</f>
        <v>2019</v>
      </c>
    </row>
    <row r="521" spans="1:11" ht="13">
      <c r="A521" s="39">
        <f>GewinnDaten!A521</f>
        <v>43712</v>
      </c>
      <c r="B521" s="37">
        <f t="shared" si="44"/>
        <v>4</v>
      </c>
      <c r="C521" s="49">
        <f>GewinnDaten!E521</f>
        <v>0</v>
      </c>
      <c r="D521" s="49">
        <f>GewinnDaten!H521</f>
        <v>0</v>
      </c>
      <c r="E521" s="40">
        <f t="shared" si="45"/>
        <v>0</v>
      </c>
      <c r="F521" s="58">
        <f t="shared" si="46"/>
        <v>43712</v>
      </c>
      <c r="G521" s="49">
        <f>SUM(C$7:C521)</f>
        <v>-15.3</v>
      </c>
      <c r="H521" s="49">
        <f>SUM(D$7:D521)</f>
        <v>5</v>
      </c>
      <c r="I521" s="40">
        <f t="shared" si="47"/>
        <v>-10.3</v>
      </c>
      <c r="K521" s="36">
        <f t="shared" si="48"/>
        <v>2019</v>
      </c>
    </row>
    <row r="522" spans="1:11" ht="13">
      <c r="A522" s="39">
        <f>GewinnDaten!A522</f>
        <v>43715</v>
      </c>
      <c r="B522" s="37">
        <f t="shared" si="44"/>
        <v>7</v>
      </c>
      <c r="C522" s="49">
        <f>GewinnDaten!E522</f>
        <v>0</v>
      </c>
      <c r="D522" s="49">
        <f>GewinnDaten!H522</f>
        <v>0</v>
      </c>
      <c r="E522" s="40">
        <f t="shared" si="45"/>
        <v>0</v>
      </c>
      <c r="F522" s="58">
        <f t="shared" si="46"/>
        <v>43715</v>
      </c>
      <c r="G522" s="49">
        <f>SUM(C$7:C522)</f>
        <v>-15.3</v>
      </c>
      <c r="H522" s="49">
        <f>SUM(D$7:D522)</f>
        <v>5</v>
      </c>
      <c r="I522" s="40">
        <f t="shared" si="47"/>
        <v>-10.3</v>
      </c>
      <c r="K522" s="36">
        <f t="shared" si="48"/>
        <v>2019</v>
      </c>
    </row>
    <row r="523" spans="1:11" ht="13">
      <c r="A523" s="39">
        <f>GewinnDaten!A523</f>
        <v>43719</v>
      </c>
      <c r="B523" s="37">
        <f t="shared" si="44"/>
        <v>4</v>
      </c>
      <c r="C523" s="49">
        <f>GewinnDaten!E523</f>
        <v>0</v>
      </c>
      <c r="D523" s="49">
        <f>GewinnDaten!H523</f>
        <v>0</v>
      </c>
      <c r="E523" s="40">
        <f t="shared" si="45"/>
        <v>0</v>
      </c>
      <c r="F523" s="58">
        <f t="shared" si="46"/>
        <v>43719</v>
      </c>
      <c r="G523" s="49">
        <f>SUM(C$7:C523)</f>
        <v>-15.3</v>
      </c>
      <c r="H523" s="49">
        <f>SUM(D$7:D523)</f>
        <v>5</v>
      </c>
      <c r="I523" s="40">
        <f t="shared" si="47"/>
        <v>-10.3</v>
      </c>
      <c r="K523" s="36">
        <f t="shared" si="48"/>
        <v>2019</v>
      </c>
    </row>
    <row r="524" spans="1:11" ht="13">
      <c r="A524" s="39">
        <f>GewinnDaten!A524</f>
        <v>43722</v>
      </c>
      <c r="B524" s="37">
        <f t="shared" si="44"/>
        <v>7</v>
      </c>
      <c r="C524" s="49">
        <f>GewinnDaten!E524</f>
        <v>0</v>
      </c>
      <c r="D524" s="49">
        <f>GewinnDaten!H524</f>
        <v>0</v>
      </c>
      <c r="E524" s="40">
        <f t="shared" si="45"/>
        <v>0</v>
      </c>
      <c r="F524" s="58">
        <f t="shared" si="46"/>
        <v>43722</v>
      </c>
      <c r="G524" s="49">
        <f>SUM(C$7:C524)</f>
        <v>-15.3</v>
      </c>
      <c r="H524" s="49">
        <f>SUM(D$7:D524)</f>
        <v>5</v>
      </c>
      <c r="I524" s="40">
        <f t="shared" si="47"/>
        <v>-10.3</v>
      </c>
      <c r="K524" s="36">
        <f t="shared" si="48"/>
        <v>2019</v>
      </c>
    </row>
    <row r="525" spans="1:11" ht="13">
      <c r="A525" s="39">
        <f>GewinnDaten!A525</f>
        <v>43726</v>
      </c>
      <c r="B525" s="37">
        <f t="shared" si="44"/>
        <v>4</v>
      </c>
      <c r="C525" s="49">
        <f>GewinnDaten!E525</f>
        <v>0</v>
      </c>
      <c r="D525" s="49">
        <f>GewinnDaten!H525</f>
        <v>0</v>
      </c>
      <c r="E525" s="40">
        <f t="shared" si="45"/>
        <v>0</v>
      </c>
      <c r="F525" s="58">
        <f t="shared" si="46"/>
        <v>43726</v>
      </c>
      <c r="G525" s="49">
        <f>SUM(C$7:C525)</f>
        <v>-15.3</v>
      </c>
      <c r="H525" s="49">
        <f>SUM(D$7:D525)</f>
        <v>5</v>
      </c>
      <c r="I525" s="40">
        <f t="shared" si="47"/>
        <v>-10.3</v>
      </c>
      <c r="K525" s="36">
        <f t="shared" si="48"/>
        <v>2019</v>
      </c>
    </row>
    <row r="526" spans="1:11" ht="13">
      <c r="A526" s="39">
        <f>GewinnDaten!A526</f>
        <v>43729</v>
      </c>
      <c r="B526" s="37">
        <f t="shared" si="44"/>
        <v>7</v>
      </c>
      <c r="C526" s="49">
        <f>GewinnDaten!E526</f>
        <v>0</v>
      </c>
      <c r="D526" s="49">
        <f>GewinnDaten!H526</f>
        <v>0</v>
      </c>
      <c r="E526" s="40">
        <f t="shared" si="45"/>
        <v>0</v>
      </c>
      <c r="F526" s="58">
        <f t="shared" si="46"/>
        <v>43729</v>
      </c>
      <c r="G526" s="49">
        <f>SUM(C$7:C526)</f>
        <v>-15.3</v>
      </c>
      <c r="H526" s="49">
        <f>SUM(D$7:D526)</f>
        <v>5</v>
      </c>
      <c r="I526" s="40">
        <f t="shared" si="47"/>
        <v>-10.3</v>
      </c>
      <c r="K526" s="36">
        <f t="shared" si="48"/>
        <v>2019</v>
      </c>
    </row>
    <row r="527" spans="1:11" ht="13">
      <c r="A527" s="39">
        <f>GewinnDaten!A527</f>
        <v>43733</v>
      </c>
      <c r="B527" s="37">
        <f t="shared" si="44"/>
        <v>4</v>
      </c>
      <c r="C527" s="49">
        <f>GewinnDaten!E527</f>
        <v>0</v>
      </c>
      <c r="D527" s="49">
        <f>GewinnDaten!H527</f>
        <v>0</v>
      </c>
      <c r="E527" s="40">
        <f t="shared" si="45"/>
        <v>0</v>
      </c>
      <c r="F527" s="58">
        <f t="shared" si="46"/>
        <v>43733</v>
      </c>
      <c r="G527" s="49">
        <f>SUM(C$7:C527)</f>
        <v>-15.3</v>
      </c>
      <c r="H527" s="49">
        <f>SUM(D$7:D527)</f>
        <v>5</v>
      </c>
      <c r="I527" s="40">
        <f t="shared" si="47"/>
        <v>-10.3</v>
      </c>
      <c r="K527" s="36">
        <f t="shared" si="48"/>
        <v>2019</v>
      </c>
    </row>
    <row r="528" spans="1:11" ht="13">
      <c r="A528" s="39">
        <f>GewinnDaten!A528</f>
        <v>43736</v>
      </c>
      <c r="B528" s="37">
        <f t="shared" si="44"/>
        <v>7</v>
      </c>
      <c r="C528" s="49">
        <f>GewinnDaten!E528</f>
        <v>0</v>
      </c>
      <c r="D528" s="49">
        <f>GewinnDaten!H528</f>
        <v>0</v>
      </c>
      <c r="E528" s="40">
        <f t="shared" si="45"/>
        <v>0</v>
      </c>
      <c r="F528" s="58">
        <f t="shared" si="46"/>
        <v>43736</v>
      </c>
      <c r="G528" s="49">
        <f>SUM(C$7:C528)</f>
        <v>-15.3</v>
      </c>
      <c r="H528" s="49">
        <f>SUM(D$7:D528)</f>
        <v>5</v>
      </c>
      <c r="I528" s="40">
        <f t="shared" si="47"/>
        <v>-10.3</v>
      </c>
      <c r="K528" s="36">
        <f t="shared" si="48"/>
        <v>2019</v>
      </c>
    </row>
    <row r="529" spans="1:11" ht="13">
      <c r="A529" s="39">
        <f>GewinnDaten!A529</f>
        <v>43740</v>
      </c>
      <c r="B529" s="37">
        <f t="shared" si="44"/>
        <v>4</v>
      </c>
      <c r="C529" s="49">
        <f>GewinnDaten!E529</f>
        <v>0</v>
      </c>
      <c r="D529" s="49">
        <f>GewinnDaten!H529</f>
        <v>0</v>
      </c>
      <c r="E529" s="40">
        <f t="shared" si="45"/>
        <v>0</v>
      </c>
      <c r="F529" s="58">
        <f t="shared" si="46"/>
        <v>43740</v>
      </c>
      <c r="G529" s="49">
        <f>SUM(C$7:C529)</f>
        <v>-15.3</v>
      </c>
      <c r="H529" s="49">
        <f>SUM(D$7:D529)</f>
        <v>5</v>
      </c>
      <c r="I529" s="40">
        <f t="shared" si="47"/>
        <v>-10.3</v>
      </c>
      <c r="K529" s="36">
        <f t="shared" si="48"/>
        <v>2019</v>
      </c>
    </row>
    <row r="530" spans="1:11" ht="13">
      <c r="A530" s="39">
        <f>GewinnDaten!A530</f>
        <v>43743</v>
      </c>
      <c r="B530" s="37">
        <f t="shared" si="44"/>
        <v>7</v>
      </c>
      <c r="C530" s="49">
        <f>GewinnDaten!E530</f>
        <v>0</v>
      </c>
      <c r="D530" s="49">
        <f>GewinnDaten!H530</f>
        <v>0</v>
      </c>
      <c r="E530" s="40">
        <f t="shared" si="45"/>
        <v>0</v>
      </c>
      <c r="F530" s="58">
        <f t="shared" si="46"/>
        <v>43743</v>
      </c>
      <c r="G530" s="49">
        <f>SUM(C$7:C530)</f>
        <v>-15.3</v>
      </c>
      <c r="H530" s="49">
        <f>SUM(D$7:D530)</f>
        <v>5</v>
      </c>
      <c r="I530" s="40">
        <f t="shared" si="47"/>
        <v>-10.3</v>
      </c>
      <c r="K530" s="36">
        <f t="shared" si="48"/>
        <v>2019</v>
      </c>
    </row>
    <row r="531" spans="1:11" ht="13">
      <c r="A531" s="39">
        <f>GewinnDaten!A531</f>
        <v>43747</v>
      </c>
      <c r="B531" s="37">
        <f t="shared" si="44"/>
        <v>4</v>
      </c>
      <c r="C531" s="49">
        <f>GewinnDaten!E531</f>
        <v>0</v>
      </c>
      <c r="D531" s="49">
        <f>GewinnDaten!H531</f>
        <v>0</v>
      </c>
      <c r="E531" s="40">
        <f t="shared" si="45"/>
        <v>0</v>
      </c>
      <c r="F531" s="58">
        <f t="shared" si="46"/>
        <v>43747</v>
      </c>
      <c r="G531" s="49">
        <f>SUM(C$7:C531)</f>
        <v>-15.3</v>
      </c>
      <c r="H531" s="49">
        <f>SUM(D$7:D531)</f>
        <v>5</v>
      </c>
      <c r="I531" s="40">
        <f t="shared" si="47"/>
        <v>-10.3</v>
      </c>
      <c r="K531" s="36">
        <f t="shared" si="48"/>
        <v>2019</v>
      </c>
    </row>
    <row r="532" spans="1:11" ht="13">
      <c r="A532" s="39">
        <f>GewinnDaten!A532</f>
        <v>43750</v>
      </c>
      <c r="B532" s="37">
        <f t="shared" si="44"/>
        <v>7</v>
      </c>
      <c r="C532" s="49">
        <f>GewinnDaten!E532</f>
        <v>0</v>
      </c>
      <c r="D532" s="49">
        <f>GewinnDaten!H532</f>
        <v>0</v>
      </c>
      <c r="E532" s="40">
        <f t="shared" si="45"/>
        <v>0</v>
      </c>
      <c r="F532" s="58">
        <f t="shared" si="46"/>
        <v>43750</v>
      </c>
      <c r="G532" s="49">
        <f>SUM(C$7:C532)</f>
        <v>-15.3</v>
      </c>
      <c r="H532" s="49">
        <f>SUM(D$7:D532)</f>
        <v>5</v>
      </c>
      <c r="I532" s="40">
        <f t="shared" si="47"/>
        <v>-10.3</v>
      </c>
      <c r="K532" s="36">
        <f t="shared" si="48"/>
        <v>2019</v>
      </c>
    </row>
    <row r="533" spans="1:11" ht="13">
      <c r="A533" s="39">
        <f>GewinnDaten!A533</f>
        <v>43754</v>
      </c>
      <c r="B533" s="37">
        <f t="shared" si="44"/>
        <v>4</v>
      </c>
      <c r="C533" s="49">
        <f>GewinnDaten!E533</f>
        <v>0</v>
      </c>
      <c r="D533" s="49">
        <f>GewinnDaten!H533</f>
        <v>0</v>
      </c>
      <c r="E533" s="40">
        <f t="shared" si="45"/>
        <v>0</v>
      </c>
      <c r="F533" s="58">
        <f t="shared" si="46"/>
        <v>43754</v>
      </c>
      <c r="G533" s="49">
        <f>SUM(C$7:C533)</f>
        <v>-15.3</v>
      </c>
      <c r="H533" s="49">
        <f>SUM(D$7:D533)</f>
        <v>5</v>
      </c>
      <c r="I533" s="40">
        <f t="shared" si="47"/>
        <v>-10.3</v>
      </c>
      <c r="K533" s="36">
        <f t="shared" si="48"/>
        <v>2019</v>
      </c>
    </row>
    <row r="534" spans="1:11" ht="13">
      <c r="A534" s="39">
        <f>GewinnDaten!A534</f>
        <v>43757</v>
      </c>
      <c r="B534" s="37">
        <f t="shared" si="44"/>
        <v>7</v>
      </c>
      <c r="C534" s="49">
        <f>GewinnDaten!E534</f>
        <v>0</v>
      </c>
      <c r="D534" s="49">
        <f>GewinnDaten!H534</f>
        <v>0</v>
      </c>
      <c r="E534" s="40">
        <f t="shared" si="45"/>
        <v>0</v>
      </c>
      <c r="F534" s="58">
        <f t="shared" si="46"/>
        <v>43757</v>
      </c>
      <c r="G534" s="49">
        <f>SUM(C$7:C534)</f>
        <v>-15.3</v>
      </c>
      <c r="H534" s="49">
        <f>SUM(D$7:D534)</f>
        <v>5</v>
      </c>
      <c r="I534" s="40">
        <f t="shared" si="47"/>
        <v>-10.3</v>
      </c>
      <c r="K534" s="36">
        <f t="shared" si="48"/>
        <v>2019</v>
      </c>
    </row>
    <row r="535" spans="1:11" ht="13">
      <c r="A535" s="39">
        <f>GewinnDaten!A535</f>
        <v>43761</v>
      </c>
      <c r="B535" s="37">
        <f t="shared" si="44"/>
        <v>4</v>
      </c>
      <c r="C535" s="49">
        <f>GewinnDaten!E535</f>
        <v>0</v>
      </c>
      <c r="D535" s="49">
        <f>GewinnDaten!H535</f>
        <v>0</v>
      </c>
      <c r="E535" s="40">
        <f t="shared" si="45"/>
        <v>0</v>
      </c>
      <c r="F535" s="58">
        <f t="shared" si="46"/>
        <v>43761</v>
      </c>
      <c r="G535" s="49">
        <f>SUM(C$7:C535)</f>
        <v>-15.3</v>
      </c>
      <c r="H535" s="49">
        <f>SUM(D$7:D535)</f>
        <v>5</v>
      </c>
      <c r="I535" s="40">
        <f t="shared" si="47"/>
        <v>-10.3</v>
      </c>
      <c r="K535" s="36">
        <f t="shared" si="48"/>
        <v>2019</v>
      </c>
    </row>
    <row r="536" spans="1:11" ht="13">
      <c r="A536" s="39">
        <f>GewinnDaten!A536</f>
        <v>43764</v>
      </c>
      <c r="B536" s="37">
        <f t="shared" si="44"/>
        <v>7</v>
      </c>
      <c r="C536" s="49">
        <f>GewinnDaten!E536</f>
        <v>0</v>
      </c>
      <c r="D536" s="49">
        <f>GewinnDaten!H536</f>
        <v>0</v>
      </c>
      <c r="E536" s="40">
        <f t="shared" si="45"/>
        <v>0</v>
      </c>
      <c r="F536" s="58">
        <f t="shared" si="46"/>
        <v>43764</v>
      </c>
      <c r="G536" s="49">
        <f>SUM(C$7:C536)</f>
        <v>-15.3</v>
      </c>
      <c r="H536" s="49">
        <f>SUM(D$7:D536)</f>
        <v>5</v>
      </c>
      <c r="I536" s="40">
        <f t="shared" si="47"/>
        <v>-10.3</v>
      </c>
      <c r="K536" s="36">
        <f t="shared" si="48"/>
        <v>2019</v>
      </c>
    </row>
    <row r="537" spans="1:11" ht="13">
      <c r="A537" s="39">
        <f>GewinnDaten!A537</f>
        <v>43768</v>
      </c>
      <c r="B537" s="37">
        <f t="shared" si="44"/>
        <v>4</v>
      </c>
      <c r="C537" s="49">
        <f>GewinnDaten!E537</f>
        <v>0</v>
      </c>
      <c r="D537" s="49">
        <f>GewinnDaten!H537</f>
        <v>0</v>
      </c>
      <c r="E537" s="40">
        <f t="shared" si="45"/>
        <v>0</v>
      </c>
      <c r="F537" s="58">
        <f t="shared" si="46"/>
        <v>43768</v>
      </c>
      <c r="G537" s="49">
        <f>SUM(C$7:C537)</f>
        <v>-15.3</v>
      </c>
      <c r="H537" s="49">
        <f>SUM(D$7:D537)</f>
        <v>5</v>
      </c>
      <c r="I537" s="40">
        <f t="shared" si="47"/>
        <v>-10.3</v>
      </c>
      <c r="K537" s="36">
        <f t="shared" si="48"/>
        <v>2019</v>
      </c>
    </row>
    <row r="538" spans="1:11" ht="13">
      <c r="A538" s="39">
        <f>GewinnDaten!A538</f>
        <v>43771</v>
      </c>
      <c r="B538" s="37">
        <f t="shared" si="44"/>
        <v>7</v>
      </c>
      <c r="C538" s="49">
        <f>GewinnDaten!E538</f>
        <v>0</v>
      </c>
      <c r="D538" s="49">
        <f>GewinnDaten!H538</f>
        <v>0</v>
      </c>
      <c r="E538" s="40">
        <f t="shared" si="45"/>
        <v>0</v>
      </c>
      <c r="F538" s="58">
        <f t="shared" si="46"/>
        <v>43771</v>
      </c>
      <c r="G538" s="49">
        <f>SUM(C$7:C538)</f>
        <v>-15.3</v>
      </c>
      <c r="H538" s="49">
        <f>SUM(D$7:D538)</f>
        <v>5</v>
      </c>
      <c r="I538" s="40">
        <f t="shared" si="47"/>
        <v>-10.3</v>
      </c>
      <c r="K538" s="36">
        <f t="shared" si="48"/>
        <v>2019</v>
      </c>
    </row>
    <row r="539" spans="1:11" ht="13">
      <c r="A539" s="39">
        <f>GewinnDaten!A539</f>
        <v>43775</v>
      </c>
      <c r="B539" s="37">
        <f t="shared" si="44"/>
        <v>4</v>
      </c>
      <c r="C539" s="49">
        <f>GewinnDaten!E539</f>
        <v>0</v>
      </c>
      <c r="D539" s="49">
        <f>GewinnDaten!H539</f>
        <v>0</v>
      </c>
      <c r="E539" s="40">
        <f t="shared" si="45"/>
        <v>0</v>
      </c>
      <c r="F539" s="58">
        <f t="shared" si="46"/>
        <v>43775</v>
      </c>
      <c r="G539" s="49">
        <f>SUM(C$7:C539)</f>
        <v>-15.3</v>
      </c>
      <c r="H539" s="49">
        <f>SUM(D$7:D539)</f>
        <v>5</v>
      </c>
      <c r="I539" s="40">
        <f t="shared" si="47"/>
        <v>-10.3</v>
      </c>
      <c r="K539" s="36">
        <f t="shared" si="48"/>
        <v>2019</v>
      </c>
    </row>
    <row r="540" spans="1:11" ht="13">
      <c r="A540" s="39">
        <f>GewinnDaten!A540</f>
        <v>43778</v>
      </c>
      <c r="B540" s="37">
        <f t="shared" si="44"/>
        <v>7</v>
      </c>
      <c r="C540" s="49">
        <f>GewinnDaten!E540</f>
        <v>0</v>
      </c>
      <c r="D540" s="49">
        <f>GewinnDaten!H540</f>
        <v>0</v>
      </c>
      <c r="E540" s="40">
        <f t="shared" si="45"/>
        <v>0</v>
      </c>
      <c r="F540" s="58">
        <f t="shared" si="46"/>
        <v>43778</v>
      </c>
      <c r="G540" s="49">
        <f>SUM(C$7:C540)</f>
        <v>-15.3</v>
      </c>
      <c r="H540" s="49">
        <f>SUM(D$7:D540)</f>
        <v>5</v>
      </c>
      <c r="I540" s="40">
        <f t="shared" si="47"/>
        <v>-10.3</v>
      </c>
      <c r="K540" s="36">
        <f t="shared" si="48"/>
        <v>2019</v>
      </c>
    </row>
    <row r="541" spans="1:11" ht="13">
      <c r="A541" s="39">
        <f>GewinnDaten!A541</f>
        <v>43782</v>
      </c>
      <c r="B541" s="37">
        <f t="shared" si="44"/>
        <v>4</v>
      </c>
      <c r="C541" s="49">
        <f>GewinnDaten!E541</f>
        <v>0</v>
      </c>
      <c r="D541" s="49">
        <f>GewinnDaten!H541</f>
        <v>0</v>
      </c>
      <c r="E541" s="40">
        <f t="shared" si="45"/>
        <v>0</v>
      </c>
      <c r="F541" s="58">
        <f t="shared" si="46"/>
        <v>43782</v>
      </c>
      <c r="G541" s="49">
        <f>SUM(C$7:C541)</f>
        <v>-15.3</v>
      </c>
      <c r="H541" s="49">
        <f>SUM(D$7:D541)</f>
        <v>5</v>
      </c>
      <c r="I541" s="40">
        <f t="shared" si="47"/>
        <v>-10.3</v>
      </c>
      <c r="K541" s="36">
        <f t="shared" si="48"/>
        <v>2019</v>
      </c>
    </row>
    <row r="542" spans="1:11" ht="13">
      <c r="A542" s="39">
        <f>GewinnDaten!A542</f>
        <v>43785</v>
      </c>
      <c r="B542" s="37">
        <f t="shared" si="44"/>
        <v>7</v>
      </c>
      <c r="C542" s="49">
        <f>GewinnDaten!E542</f>
        <v>0</v>
      </c>
      <c r="D542" s="49">
        <f>GewinnDaten!H542</f>
        <v>0</v>
      </c>
      <c r="E542" s="40">
        <f t="shared" si="45"/>
        <v>0</v>
      </c>
      <c r="F542" s="58">
        <f t="shared" si="46"/>
        <v>43785</v>
      </c>
      <c r="G542" s="49">
        <f>SUM(C$7:C542)</f>
        <v>-15.3</v>
      </c>
      <c r="H542" s="49">
        <f>SUM(D$7:D542)</f>
        <v>5</v>
      </c>
      <c r="I542" s="40">
        <f t="shared" si="47"/>
        <v>-10.3</v>
      </c>
      <c r="K542" s="36">
        <f t="shared" si="48"/>
        <v>2019</v>
      </c>
    </row>
    <row r="543" spans="1:11" ht="13">
      <c r="A543" s="39">
        <f>GewinnDaten!A543</f>
        <v>43789</v>
      </c>
      <c r="B543" s="37">
        <f t="shared" si="44"/>
        <v>4</v>
      </c>
      <c r="C543" s="49">
        <f>GewinnDaten!E543</f>
        <v>0</v>
      </c>
      <c r="D543" s="49">
        <f>GewinnDaten!H543</f>
        <v>0</v>
      </c>
      <c r="E543" s="40">
        <f t="shared" si="45"/>
        <v>0</v>
      </c>
      <c r="F543" s="58">
        <f t="shared" si="46"/>
        <v>43789</v>
      </c>
      <c r="G543" s="49">
        <f>SUM(C$7:C543)</f>
        <v>-15.3</v>
      </c>
      <c r="H543" s="49">
        <f>SUM(D$7:D543)</f>
        <v>5</v>
      </c>
      <c r="I543" s="40">
        <f t="shared" si="47"/>
        <v>-10.3</v>
      </c>
      <c r="K543" s="36">
        <f t="shared" si="48"/>
        <v>2019</v>
      </c>
    </row>
    <row r="544" spans="1:11" ht="13">
      <c r="A544" s="39">
        <f>GewinnDaten!A544</f>
        <v>43792</v>
      </c>
      <c r="B544" s="37">
        <f t="shared" si="44"/>
        <v>7</v>
      </c>
      <c r="C544" s="49">
        <f>GewinnDaten!E544</f>
        <v>0</v>
      </c>
      <c r="D544" s="49">
        <f>GewinnDaten!H544</f>
        <v>0</v>
      </c>
      <c r="E544" s="40">
        <f t="shared" si="45"/>
        <v>0</v>
      </c>
      <c r="F544" s="58">
        <f t="shared" si="46"/>
        <v>43792</v>
      </c>
      <c r="G544" s="49">
        <f>SUM(C$7:C544)</f>
        <v>-15.3</v>
      </c>
      <c r="H544" s="49">
        <f>SUM(D$7:D544)</f>
        <v>5</v>
      </c>
      <c r="I544" s="40">
        <f t="shared" si="47"/>
        <v>-10.3</v>
      </c>
      <c r="K544" s="36">
        <f t="shared" si="48"/>
        <v>2019</v>
      </c>
    </row>
    <row r="545" spans="1:11" ht="13">
      <c r="A545" s="39">
        <f>GewinnDaten!A545</f>
        <v>43796</v>
      </c>
      <c r="B545" s="37">
        <f t="shared" si="44"/>
        <v>4</v>
      </c>
      <c r="C545" s="49">
        <f>GewinnDaten!E545</f>
        <v>0</v>
      </c>
      <c r="D545" s="49">
        <f>GewinnDaten!H545</f>
        <v>0</v>
      </c>
      <c r="E545" s="40">
        <f t="shared" si="45"/>
        <v>0</v>
      </c>
      <c r="F545" s="58">
        <f t="shared" si="46"/>
        <v>43796</v>
      </c>
      <c r="G545" s="49">
        <f>SUM(C$7:C545)</f>
        <v>-15.3</v>
      </c>
      <c r="H545" s="49">
        <f>SUM(D$7:D545)</f>
        <v>5</v>
      </c>
      <c r="I545" s="40">
        <f t="shared" si="47"/>
        <v>-10.3</v>
      </c>
      <c r="K545" s="36">
        <f t="shared" si="48"/>
        <v>2019</v>
      </c>
    </row>
    <row r="546" spans="1:11" ht="13">
      <c r="A546" s="39">
        <f>GewinnDaten!A546</f>
        <v>43799</v>
      </c>
      <c r="B546" s="37">
        <f t="shared" si="44"/>
        <v>7</v>
      </c>
      <c r="C546" s="49">
        <f>GewinnDaten!E546</f>
        <v>0</v>
      </c>
      <c r="D546" s="49">
        <f>GewinnDaten!H546</f>
        <v>0</v>
      </c>
      <c r="E546" s="40">
        <f t="shared" si="45"/>
        <v>0</v>
      </c>
      <c r="F546" s="58">
        <f t="shared" si="46"/>
        <v>43799</v>
      </c>
      <c r="G546" s="49">
        <f>SUM(C$7:C546)</f>
        <v>-15.3</v>
      </c>
      <c r="H546" s="49">
        <f>SUM(D$7:D546)</f>
        <v>5</v>
      </c>
      <c r="I546" s="40">
        <f t="shared" si="47"/>
        <v>-10.3</v>
      </c>
      <c r="K546" s="36">
        <f t="shared" si="48"/>
        <v>2019</v>
      </c>
    </row>
    <row r="547" spans="1:11" ht="13">
      <c r="A547" s="39">
        <f>GewinnDaten!A547</f>
        <v>43803</v>
      </c>
      <c r="B547" s="37">
        <f t="shared" si="44"/>
        <v>4</v>
      </c>
      <c r="C547" s="49">
        <f>GewinnDaten!E547</f>
        <v>0</v>
      </c>
      <c r="D547" s="49">
        <f>GewinnDaten!H547</f>
        <v>0</v>
      </c>
      <c r="E547" s="40">
        <f t="shared" si="45"/>
        <v>0</v>
      </c>
      <c r="F547" s="58">
        <f t="shared" si="46"/>
        <v>43803</v>
      </c>
      <c r="G547" s="49">
        <f>SUM(C$7:C547)</f>
        <v>-15.3</v>
      </c>
      <c r="H547" s="49">
        <f>SUM(D$7:D547)</f>
        <v>5</v>
      </c>
      <c r="I547" s="40">
        <f t="shared" si="47"/>
        <v>-10.3</v>
      </c>
      <c r="K547" s="36">
        <f t="shared" si="48"/>
        <v>2019</v>
      </c>
    </row>
    <row r="548" spans="1:11" ht="13">
      <c r="A548" s="39">
        <f>GewinnDaten!A548</f>
        <v>43806</v>
      </c>
      <c r="B548" s="37">
        <f t="shared" si="44"/>
        <v>7</v>
      </c>
      <c r="C548" s="49">
        <f>GewinnDaten!E548</f>
        <v>0</v>
      </c>
      <c r="D548" s="49">
        <f>GewinnDaten!H548</f>
        <v>0</v>
      </c>
      <c r="E548" s="40">
        <f t="shared" si="45"/>
        <v>0</v>
      </c>
      <c r="F548" s="58">
        <f t="shared" si="46"/>
        <v>43806</v>
      </c>
      <c r="G548" s="49">
        <f>SUM(C$7:C548)</f>
        <v>-15.3</v>
      </c>
      <c r="H548" s="49">
        <f>SUM(D$7:D548)</f>
        <v>5</v>
      </c>
      <c r="I548" s="40">
        <f t="shared" si="47"/>
        <v>-10.3</v>
      </c>
      <c r="K548" s="36">
        <f t="shared" si="48"/>
        <v>2019</v>
      </c>
    </row>
    <row r="549" spans="1:11" ht="13">
      <c r="A549" s="39">
        <f>GewinnDaten!A549</f>
        <v>43810</v>
      </c>
      <c r="B549" s="37">
        <f t="shared" si="44"/>
        <v>4</v>
      </c>
      <c r="C549" s="49">
        <f>GewinnDaten!E549</f>
        <v>0</v>
      </c>
      <c r="D549" s="49">
        <f>GewinnDaten!H549</f>
        <v>0</v>
      </c>
      <c r="E549" s="40">
        <f t="shared" si="45"/>
        <v>0</v>
      </c>
      <c r="F549" s="58">
        <f t="shared" si="46"/>
        <v>43810</v>
      </c>
      <c r="G549" s="49">
        <f>SUM(C$7:C549)</f>
        <v>-15.3</v>
      </c>
      <c r="H549" s="49">
        <f>SUM(D$7:D549)</f>
        <v>5</v>
      </c>
      <c r="I549" s="40">
        <f t="shared" si="47"/>
        <v>-10.3</v>
      </c>
      <c r="K549" s="36">
        <f t="shared" si="48"/>
        <v>2019</v>
      </c>
    </row>
    <row r="550" spans="1:11" ht="13">
      <c r="A550" s="39">
        <f>GewinnDaten!A550</f>
        <v>43813</v>
      </c>
      <c r="B550" s="37">
        <f t="shared" si="44"/>
        <v>7</v>
      </c>
      <c r="C550" s="49">
        <f>GewinnDaten!E550</f>
        <v>0</v>
      </c>
      <c r="D550" s="49">
        <f>GewinnDaten!H550</f>
        <v>0</v>
      </c>
      <c r="E550" s="40">
        <f t="shared" si="45"/>
        <v>0</v>
      </c>
      <c r="F550" s="58">
        <f t="shared" si="46"/>
        <v>43813</v>
      </c>
      <c r="G550" s="49">
        <f>SUM(C$7:C550)</f>
        <v>-15.3</v>
      </c>
      <c r="H550" s="49">
        <f>SUM(D$7:D550)</f>
        <v>5</v>
      </c>
      <c r="I550" s="40">
        <f t="shared" si="47"/>
        <v>-10.3</v>
      </c>
      <c r="K550" s="36">
        <f t="shared" si="48"/>
        <v>2019</v>
      </c>
    </row>
    <row r="551" spans="1:11" ht="13">
      <c r="A551" s="39">
        <f>GewinnDaten!A551</f>
        <v>43817</v>
      </c>
      <c r="B551" s="37">
        <f t="shared" si="44"/>
        <v>4</v>
      </c>
      <c r="C551" s="49">
        <f>GewinnDaten!E551</f>
        <v>0</v>
      </c>
      <c r="D551" s="49">
        <f>GewinnDaten!H551</f>
        <v>0</v>
      </c>
      <c r="E551" s="40">
        <f t="shared" si="45"/>
        <v>0</v>
      </c>
      <c r="F551" s="58">
        <f t="shared" si="46"/>
        <v>43817</v>
      </c>
      <c r="G551" s="49">
        <f>SUM(C$7:C551)</f>
        <v>-15.3</v>
      </c>
      <c r="H551" s="49">
        <f>SUM(D$7:D551)</f>
        <v>5</v>
      </c>
      <c r="I551" s="40">
        <f t="shared" si="47"/>
        <v>-10.3</v>
      </c>
      <c r="K551" s="36">
        <f t="shared" si="48"/>
        <v>2019</v>
      </c>
    </row>
    <row r="552" spans="1:11" ht="13">
      <c r="A552" s="39">
        <f>GewinnDaten!A552</f>
        <v>43820</v>
      </c>
      <c r="B552" s="37">
        <f t="shared" si="44"/>
        <v>7</v>
      </c>
      <c r="C552" s="49">
        <f>GewinnDaten!E552</f>
        <v>0</v>
      </c>
      <c r="D552" s="49">
        <f>GewinnDaten!H552</f>
        <v>0</v>
      </c>
      <c r="E552" s="40">
        <f t="shared" si="45"/>
        <v>0</v>
      </c>
      <c r="F552" s="58">
        <f t="shared" si="46"/>
        <v>43820</v>
      </c>
      <c r="G552" s="49">
        <f>SUM(C$7:C552)</f>
        <v>-15.3</v>
      </c>
      <c r="H552" s="49">
        <f>SUM(D$7:D552)</f>
        <v>5</v>
      </c>
      <c r="I552" s="40">
        <f t="shared" si="47"/>
        <v>-10.3</v>
      </c>
      <c r="K552" s="36">
        <f t="shared" si="48"/>
        <v>2019</v>
      </c>
    </row>
    <row r="553" spans="1:11" ht="13">
      <c r="A553" s="39">
        <f>GewinnDaten!A553</f>
        <v>43824</v>
      </c>
      <c r="B553" s="37">
        <f t="shared" si="44"/>
        <v>4</v>
      </c>
      <c r="C553" s="49">
        <f>GewinnDaten!E553</f>
        <v>0</v>
      </c>
      <c r="D553" s="49">
        <f>GewinnDaten!H553</f>
        <v>0</v>
      </c>
      <c r="E553" s="40">
        <f t="shared" si="45"/>
        <v>0</v>
      </c>
      <c r="F553" s="58">
        <f t="shared" si="46"/>
        <v>43824</v>
      </c>
      <c r="G553" s="49">
        <f>SUM(C$7:C553)</f>
        <v>-15.3</v>
      </c>
      <c r="H553" s="49">
        <f>SUM(D$7:D553)</f>
        <v>5</v>
      </c>
      <c r="I553" s="40">
        <f t="shared" si="47"/>
        <v>-10.3</v>
      </c>
      <c r="K553" s="36">
        <f t="shared" si="48"/>
        <v>2019</v>
      </c>
    </row>
    <row r="554" spans="1:11" ht="13">
      <c r="A554" s="39">
        <f>GewinnDaten!A554</f>
        <v>43827</v>
      </c>
      <c r="B554" s="37">
        <f t="shared" si="44"/>
        <v>7</v>
      </c>
      <c r="C554" s="49">
        <f>GewinnDaten!E554</f>
        <v>0</v>
      </c>
      <c r="D554" s="49">
        <f>GewinnDaten!H554</f>
        <v>0</v>
      </c>
      <c r="E554" s="40">
        <f t="shared" si="45"/>
        <v>0</v>
      </c>
      <c r="F554" s="58">
        <f t="shared" si="46"/>
        <v>43827</v>
      </c>
      <c r="G554" s="49">
        <f>SUM(C$7:C554)</f>
        <v>-15.3</v>
      </c>
      <c r="H554" s="49">
        <f>SUM(D$7:D554)</f>
        <v>5</v>
      </c>
      <c r="I554" s="40">
        <f t="shared" si="47"/>
        <v>-10.3</v>
      </c>
      <c r="K554" s="36">
        <f t="shared" si="48"/>
        <v>2019</v>
      </c>
    </row>
    <row r="555" spans="1:11" ht="13">
      <c r="A555" s="39">
        <f>GewinnDaten!A555</f>
        <v>43831</v>
      </c>
      <c r="B555" s="37">
        <f t="shared" si="44"/>
        <v>4</v>
      </c>
      <c r="C555" s="49">
        <f>GewinnDaten!E555</f>
        <v>0</v>
      </c>
      <c r="D555" s="49">
        <f>GewinnDaten!H555</f>
        <v>0</v>
      </c>
      <c r="E555" s="40">
        <f t="shared" si="45"/>
        <v>0</v>
      </c>
      <c r="F555" s="58">
        <f t="shared" si="46"/>
        <v>43831</v>
      </c>
      <c r="G555" s="49">
        <f>SUM(C$7:C555)</f>
        <v>-15.3</v>
      </c>
      <c r="H555" s="49">
        <f>SUM(D$7:D555)</f>
        <v>5</v>
      </c>
      <c r="I555" s="40">
        <f t="shared" si="47"/>
        <v>-10.3</v>
      </c>
      <c r="K555" s="36">
        <f t="shared" si="48"/>
        <v>2020</v>
      </c>
    </row>
    <row r="556" spans="1:11" ht="13">
      <c r="A556" s="39">
        <f>GewinnDaten!A556</f>
        <v>43834</v>
      </c>
      <c r="B556" s="37">
        <f t="shared" si="44"/>
        <v>7</v>
      </c>
      <c r="C556" s="49">
        <f>GewinnDaten!E556</f>
        <v>0</v>
      </c>
      <c r="D556" s="49">
        <f>GewinnDaten!H556</f>
        <v>0</v>
      </c>
      <c r="E556" s="40">
        <f t="shared" si="45"/>
        <v>0</v>
      </c>
      <c r="F556" s="58">
        <f t="shared" si="46"/>
        <v>43834</v>
      </c>
      <c r="G556" s="49">
        <f>SUM(C$7:C556)</f>
        <v>-15.3</v>
      </c>
      <c r="H556" s="49">
        <f>SUM(D$7:D556)</f>
        <v>5</v>
      </c>
      <c r="I556" s="40">
        <f t="shared" si="47"/>
        <v>-10.3</v>
      </c>
      <c r="K556" s="36">
        <f t="shared" si="48"/>
        <v>2020</v>
      </c>
    </row>
    <row r="557" spans="1:11" ht="13">
      <c r="A557" s="39">
        <f>GewinnDaten!A557</f>
        <v>43838</v>
      </c>
      <c r="B557" s="37">
        <f t="shared" si="44"/>
        <v>4</v>
      </c>
      <c r="C557" s="49">
        <f>GewinnDaten!E557</f>
        <v>0</v>
      </c>
      <c r="D557" s="49">
        <f>GewinnDaten!H557</f>
        <v>0</v>
      </c>
      <c r="E557" s="40">
        <f t="shared" si="45"/>
        <v>0</v>
      </c>
      <c r="F557" s="58">
        <f t="shared" si="46"/>
        <v>43838</v>
      </c>
      <c r="G557" s="49">
        <f>SUM(C$7:C557)</f>
        <v>-15.3</v>
      </c>
      <c r="H557" s="49">
        <f>SUM(D$7:D557)</f>
        <v>5</v>
      </c>
      <c r="I557" s="40">
        <f t="shared" si="47"/>
        <v>-10.3</v>
      </c>
      <c r="K557" s="36">
        <f t="shared" si="48"/>
        <v>2020</v>
      </c>
    </row>
    <row r="558" spans="1:11" ht="13">
      <c r="A558" s="39">
        <f>GewinnDaten!A558</f>
        <v>43841</v>
      </c>
      <c r="B558" s="37">
        <f t="shared" si="44"/>
        <v>7</v>
      </c>
      <c r="C558" s="49">
        <f>GewinnDaten!E558</f>
        <v>0</v>
      </c>
      <c r="D558" s="49">
        <f>GewinnDaten!H558</f>
        <v>0</v>
      </c>
      <c r="E558" s="40">
        <f t="shared" si="45"/>
        <v>0</v>
      </c>
      <c r="F558" s="58">
        <f t="shared" si="46"/>
        <v>43841</v>
      </c>
      <c r="G558" s="49">
        <f>SUM(C$7:C558)</f>
        <v>-15.3</v>
      </c>
      <c r="H558" s="49">
        <f>SUM(D$7:D558)</f>
        <v>5</v>
      </c>
      <c r="I558" s="40">
        <f t="shared" si="47"/>
        <v>-10.3</v>
      </c>
      <c r="K558" s="36">
        <f t="shared" si="48"/>
        <v>2020</v>
      </c>
    </row>
    <row r="559" spans="1:11" ht="13">
      <c r="A559" s="39">
        <f>GewinnDaten!A559</f>
        <v>43845</v>
      </c>
      <c r="B559" s="37">
        <f t="shared" si="44"/>
        <v>4</v>
      </c>
      <c r="C559" s="49">
        <f>GewinnDaten!E559</f>
        <v>0</v>
      </c>
      <c r="D559" s="49">
        <f>GewinnDaten!H559</f>
        <v>0</v>
      </c>
      <c r="E559" s="40">
        <f t="shared" si="45"/>
        <v>0</v>
      </c>
      <c r="F559" s="58">
        <f t="shared" si="46"/>
        <v>43845</v>
      </c>
      <c r="G559" s="49">
        <f>SUM(C$7:C559)</f>
        <v>-15.3</v>
      </c>
      <c r="H559" s="49">
        <f>SUM(D$7:D559)</f>
        <v>5</v>
      </c>
      <c r="I559" s="40">
        <f t="shared" si="47"/>
        <v>-10.3</v>
      </c>
      <c r="K559" s="36">
        <f t="shared" si="48"/>
        <v>2020</v>
      </c>
    </row>
    <row r="560" spans="1:11" ht="13">
      <c r="A560" s="39">
        <f>GewinnDaten!A560</f>
        <v>43848</v>
      </c>
      <c r="B560" s="37">
        <f t="shared" si="44"/>
        <v>7</v>
      </c>
      <c r="C560" s="49">
        <f>GewinnDaten!E560</f>
        <v>0</v>
      </c>
      <c r="D560" s="49">
        <f>GewinnDaten!H560</f>
        <v>0</v>
      </c>
      <c r="E560" s="40">
        <f t="shared" si="45"/>
        <v>0</v>
      </c>
      <c r="F560" s="58">
        <f t="shared" si="46"/>
        <v>43848</v>
      </c>
      <c r="G560" s="49">
        <f>SUM(C$7:C560)</f>
        <v>-15.3</v>
      </c>
      <c r="H560" s="49">
        <f>SUM(D$7:D560)</f>
        <v>5</v>
      </c>
      <c r="I560" s="40">
        <f t="shared" si="47"/>
        <v>-10.3</v>
      </c>
      <c r="K560" s="36">
        <f t="shared" si="48"/>
        <v>2020</v>
      </c>
    </row>
    <row r="561" spans="1:11" ht="13">
      <c r="A561" s="39">
        <f>GewinnDaten!A561</f>
        <v>43852</v>
      </c>
      <c r="B561" s="37">
        <f t="shared" si="44"/>
        <v>4</v>
      </c>
      <c r="C561" s="49">
        <f>GewinnDaten!E561</f>
        <v>0</v>
      </c>
      <c r="D561" s="49">
        <f>GewinnDaten!H561</f>
        <v>0</v>
      </c>
      <c r="E561" s="40">
        <f t="shared" si="45"/>
        <v>0</v>
      </c>
      <c r="F561" s="58">
        <f t="shared" si="46"/>
        <v>43852</v>
      </c>
      <c r="G561" s="49">
        <f>SUM(C$7:C561)</f>
        <v>-15.3</v>
      </c>
      <c r="H561" s="49">
        <f>SUM(D$7:D561)</f>
        <v>5</v>
      </c>
      <c r="I561" s="40">
        <f t="shared" si="47"/>
        <v>-10.3</v>
      </c>
      <c r="K561" s="36">
        <f t="shared" si="48"/>
        <v>2020</v>
      </c>
    </row>
    <row r="562" spans="1:11" ht="13">
      <c r="A562" s="39">
        <f>GewinnDaten!A562</f>
        <v>43855</v>
      </c>
      <c r="B562" s="37">
        <f t="shared" si="44"/>
        <v>7</v>
      </c>
      <c r="C562" s="49">
        <f>GewinnDaten!E562</f>
        <v>0</v>
      </c>
      <c r="D562" s="49">
        <f>GewinnDaten!H562</f>
        <v>0</v>
      </c>
      <c r="E562" s="40">
        <f t="shared" si="45"/>
        <v>0</v>
      </c>
      <c r="F562" s="58">
        <f t="shared" si="46"/>
        <v>43855</v>
      </c>
      <c r="G562" s="49">
        <f>SUM(C$7:C562)</f>
        <v>-15.3</v>
      </c>
      <c r="H562" s="49">
        <f>SUM(D$7:D562)</f>
        <v>5</v>
      </c>
      <c r="I562" s="40">
        <f t="shared" si="47"/>
        <v>-10.3</v>
      </c>
      <c r="K562" s="36">
        <f t="shared" si="48"/>
        <v>2020</v>
      </c>
    </row>
    <row r="563" spans="1:11" ht="13">
      <c r="A563" s="39">
        <f>GewinnDaten!A563</f>
        <v>43859</v>
      </c>
      <c r="B563" s="37">
        <f t="shared" si="44"/>
        <v>4</v>
      </c>
      <c r="C563" s="49">
        <f>GewinnDaten!E563</f>
        <v>0</v>
      </c>
      <c r="D563" s="49">
        <f>GewinnDaten!H563</f>
        <v>0</v>
      </c>
      <c r="E563" s="40">
        <f t="shared" si="45"/>
        <v>0</v>
      </c>
      <c r="F563" s="58">
        <f t="shared" si="46"/>
        <v>43859</v>
      </c>
      <c r="G563" s="49">
        <f>SUM(C$7:C563)</f>
        <v>-15.3</v>
      </c>
      <c r="H563" s="49">
        <f>SUM(D$7:D563)</f>
        <v>5</v>
      </c>
      <c r="I563" s="40">
        <f t="shared" si="47"/>
        <v>-10.3</v>
      </c>
      <c r="K563" s="36">
        <f t="shared" si="48"/>
        <v>2020</v>
      </c>
    </row>
    <row r="564" spans="1:11" ht="13">
      <c r="A564" s="39">
        <f>GewinnDaten!A564</f>
        <v>43862</v>
      </c>
      <c r="B564" s="37">
        <f t="shared" si="44"/>
        <v>7</v>
      </c>
      <c r="C564" s="49">
        <f>GewinnDaten!E564</f>
        <v>0</v>
      </c>
      <c r="D564" s="49">
        <f>GewinnDaten!H564</f>
        <v>0</v>
      </c>
      <c r="E564" s="40">
        <f t="shared" si="45"/>
        <v>0</v>
      </c>
      <c r="F564" s="58">
        <f t="shared" si="46"/>
        <v>43862</v>
      </c>
      <c r="G564" s="49">
        <f>SUM(C$7:C564)</f>
        <v>-15.3</v>
      </c>
      <c r="H564" s="49">
        <f>SUM(D$7:D564)</f>
        <v>5</v>
      </c>
      <c r="I564" s="40">
        <f t="shared" si="47"/>
        <v>-10.3</v>
      </c>
      <c r="K564" s="36">
        <f t="shared" si="48"/>
        <v>2020</v>
      </c>
    </row>
    <row r="565" spans="1:11" ht="13">
      <c r="A565" s="39">
        <f>GewinnDaten!A565</f>
        <v>43866</v>
      </c>
      <c r="B565" s="37">
        <f t="shared" si="44"/>
        <v>4</v>
      </c>
      <c r="C565" s="49">
        <f>GewinnDaten!E565</f>
        <v>0</v>
      </c>
      <c r="D565" s="49">
        <f>GewinnDaten!H565</f>
        <v>0</v>
      </c>
      <c r="E565" s="40">
        <f t="shared" si="45"/>
        <v>0</v>
      </c>
      <c r="F565" s="58">
        <f t="shared" si="46"/>
        <v>43866</v>
      </c>
      <c r="G565" s="49">
        <f>SUM(C$7:C565)</f>
        <v>-15.3</v>
      </c>
      <c r="H565" s="49">
        <f>SUM(D$7:D565)</f>
        <v>5</v>
      </c>
      <c r="I565" s="40">
        <f t="shared" si="47"/>
        <v>-10.3</v>
      </c>
      <c r="K565" s="36">
        <f t="shared" si="48"/>
        <v>2020</v>
      </c>
    </row>
    <row r="566" spans="1:11" ht="13">
      <c r="A566" s="39">
        <f>GewinnDaten!A566</f>
        <v>43869</v>
      </c>
      <c r="B566" s="37">
        <f t="shared" si="44"/>
        <v>7</v>
      </c>
      <c r="C566" s="49">
        <f>GewinnDaten!E566</f>
        <v>0</v>
      </c>
      <c r="D566" s="49">
        <f>GewinnDaten!H566</f>
        <v>0</v>
      </c>
      <c r="E566" s="40">
        <f t="shared" si="45"/>
        <v>0</v>
      </c>
      <c r="F566" s="58">
        <f t="shared" si="46"/>
        <v>43869</v>
      </c>
      <c r="G566" s="49">
        <f>SUM(C$7:C566)</f>
        <v>-15.3</v>
      </c>
      <c r="H566" s="49">
        <f>SUM(D$7:D566)</f>
        <v>5</v>
      </c>
      <c r="I566" s="40">
        <f t="shared" si="47"/>
        <v>-10.3</v>
      </c>
      <c r="K566" s="36">
        <f t="shared" si="48"/>
        <v>2020</v>
      </c>
    </row>
    <row r="567" spans="1:11" ht="13">
      <c r="A567" s="39">
        <f>GewinnDaten!A567</f>
        <v>43873</v>
      </c>
      <c r="B567" s="37">
        <f t="shared" si="44"/>
        <v>4</v>
      </c>
      <c r="C567" s="49">
        <f>GewinnDaten!E567</f>
        <v>0</v>
      </c>
      <c r="D567" s="49">
        <f>GewinnDaten!H567</f>
        <v>0</v>
      </c>
      <c r="E567" s="40">
        <f t="shared" si="45"/>
        <v>0</v>
      </c>
      <c r="F567" s="58">
        <f t="shared" si="46"/>
        <v>43873</v>
      </c>
      <c r="G567" s="49">
        <f>SUM(C$7:C567)</f>
        <v>-15.3</v>
      </c>
      <c r="H567" s="49">
        <f>SUM(D$7:D567)</f>
        <v>5</v>
      </c>
      <c r="I567" s="40">
        <f t="shared" si="47"/>
        <v>-10.3</v>
      </c>
      <c r="K567" s="36">
        <f t="shared" si="48"/>
        <v>2020</v>
      </c>
    </row>
    <row r="568" spans="1:11" ht="13">
      <c r="A568" s="39">
        <f>GewinnDaten!A568</f>
        <v>43876</v>
      </c>
      <c r="B568" s="37">
        <f t="shared" si="44"/>
        <v>7</v>
      </c>
      <c r="C568" s="49">
        <f>GewinnDaten!E568</f>
        <v>0</v>
      </c>
      <c r="D568" s="49">
        <f>GewinnDaten!H568</f>
        <v>0</v>
      </c>
      <c r="E568" s="40">
        <f t="shared" si="45"/>
        <v>0</v>
      </c>
      <c r="F568" s="58">
        <f t="shared" si="46"/>
        <v>43876</v>
      </c>
      <c r="G568" s="49">
        <f>SUM(C$7:C568)</f>
        <v>-15.3</v>
      </c>
      <c r="H568" s="49">
        <f>SUM(D$7:D568)</f>
        <v>5</v>
      </c>
      <c r="I568" s="40">
        <f t="shared" si="47"/>
        <v>-10.3</v>
      </c>
      <c r="K568" s="36">
        <f t="shared" si="48"/>
        <v>2020</v>
      </c>
    </row>
    <row r="569" spans="1:11" ht="13">
      <c r="A569" s="39">
        <f>GewinnDaten!A569</f>
        <v>43880</v>
      </c>
      <c r="B569" s="37">
        <f t="shared" si="44"/>
        <v>4</v>
      </c>
      <c r="C569" s="49">
        <f>GewinnDaten!E569</f>
        <v>0</v>
      </c>
      <c r="D569" s="49">
        <f>GewinnDaten!H569</f>
        <v>0</v>
      </c>
      <c r="E569" s="40">
        <f t="shared" si="45"/>
        <v>0</v>
      </c>
      <c r="F569" s="58">
        <f t="shared" si="46"/>
        <v>43880</v>
      </c>
      <c r="G569" s="49">
        <f>SUM(C$7:C569)</f>
        <v>-15.3</v>
      </c>
      <c r="H569" s="49">
        <f>SUM(D$7:D569)</f>
        <v>5</v>
      </c>
      <c r="I569" s="40">
        <f t="shared" si="47"/>
        <v>-10.3</v>
      </c>
      <c r="K569" s="36">
        <f t="shared" si="48"/>
        <v>2020</v>
      </c>
    </row>
    <row r="570" spans="1:11" ht="13">
      <c r="A570" s="39">
        <f>GewinnDaten!A570</f>
        <v>43883</v>
      </c>
      <c r="B570" s="37">
        <f t="shared" si="44"/>
        <v>7</v>
      </c>
      <c r="C570" s="49">
        <f>GewinnDaten!E570</f>
        <v>0</v>
      </c>
      <c r="D570" s="49">
        <f>GewinnDaten!H570</f>
        <v>0</v>
      </c>
      <c r="E570" s="40">
        <f t="shared" si="45"/>
        <v>0</v>
      </c>
      <c r="F570" s="58">
        <f t="shared" si="46"/>
        <v>43883</v>
      </c>
      <c r="G570" s="49">
        <f>SUM(C$7:C570)</f>
        <v>-15.3</v>
      </c>
      <c r="H570" s="49">
        <f>SUM(D$7:D570)</f>
        <v>5</v>
      </c>
      <c r="I570" s="40">
        <f t="shared" si="47"/>
        <v>-10.3</v>
      </c>
      <c r="K570" s="36">
        <f t="shared" si="48"/>
        <v>2020</v>
      </c>
    </row>
    <row r="571" spans="1:11" ht="13">
      <c r="A571" s="39">
        <f>GewinnDaten!A571</f>
        <v>43887</v>
      </c>
      <c r="B571" s="37">
        <f t="shared" si="44"/>
        <v>4</v>
      </c>
      <c r="C571" s="49">
        <f>GewinnDaten!E571</f>
        <v>0</v>
      </c>
      <c r="D571" s="49">
        <f>GewinnDaten!H571</f>
        <v>0</v>
      </c>
      <c r="E571" s="40">
        <f t="shared" si="45"/>
        <v>0</v>
      </c>
      <c r="F571" s="58">
        <f t="shared" si="46"/>
        <v>43887</v>
      </c>
      <c r="G571" s="49">
        <f>SUM(C$7:C571)</f>
        <v>-15.3</v>
      </c>
      <c r="H571" s="49">
        <f>SUM(D$7:D571)</f>
        <v>5</v>
      </c>
      <c r="I571" s="40">
        <f t="shared" si="47"/>
        <v>-10.3</v>
      </c>
      <c r="K571" s="36">
        <f t="shared" si="48"/>
        <v>2020</v>
      </c>
    </row>
    <row r="572" spans="1:11" ht="13">
      <c r="A572" s="39">
        <f>GewinnDaten!A572</f>
        <v>43890</v>
      </c>
      <c r="B572" s="37">
        <f t="shared" si="44"/>
        <v>7</v>
      </c>
      <c r="C572" s="49">
        <f>GewinnDaten!E572</f>
        <v>0</v>
      </c>
      <c r="D572" s="49">
        <f>GewinnDaten!H572</f>
        <v>0</v>
      </c>
      <c r="E572" s="40">
        <f t="shared" si="45"/>
        <v>0</v>
      </c>
      <c r="F572" s="58">
        <f t="shared" si="46"/>
        <v>43890</v>
      </c>
      <c r="G572" s="49">
        <f>SUM(C$7:C572)</f>
        <v>-15.3</v>
      </c>
      <c r="H572" s="49">
        <f>SUM(D$7:D572)</f>
        <v>5</v>
      </c>
      <c r="I572" s="40">
        <f t="shared" si="47"/>
        <v>-10.3</v>
      </c>
      <c r="K572" s="36">
        <f t="shared" si="48"/>
        <v>2020</v>
      </c>
    </row>
    <row r="573" spans="1:11" ht="13">
      <c r="A573" s="39">
        <f>GewinnDaten!A573</f>
        <v>43894</v>
      </c>
      <c r="B573" s="37">
        <f t="shared" si="44"/>
        <v>4</v>
      </c>
      <c r="C573" s="49">
        <f>GewinnDaten!E573</f>
        <v>0</v>
      </c>
      <c r="D573" s="49">
        <f>GewinnDaten!H573</f>
        <v>0</v>
      </c>
      <c r="E573" s="40">
        <f t="shared" si="45"/>
        <v>0</v>
      </c>
      <c r="F573" s="58">
        <f t="shared" si="46"/>
        <v>43894</v>
      </c>
      <c r="G573" s="49">
        <f>SUM(C$7:C573)</f>
        <v>-15.3</v>
      </c>
      <c r="H573" s="49">
        <f>SUM(D$7:D573)</f>
        <v>5</v>
      </c>
      <c r="I573" s="40">
        <f t="shared" si="47"/>
        <v>-10.3</v>
      </c>
      <c r="K573" s="36">
        <f t="shared" si="48"/>
        <v>2020</v>
      </c>
    </row>
    <row r="574" spans="1:11" ht="13">
      <c r="A574" s="39">
        <f>GewinnDaten!A574</f>
        <v>43897</v>
      </c>
      <c r="B574" s="37">
        <f t="shared" si="44"/>
        <v>7</v>
      </c>
      <c r="C574" s="49">
        <f>GewinnDaten!E574</f>
        <v>0</v>
      </c>
      <c r="D574" s="49">
        <f>GewinnDaten!H574</f>
        <v>0</v>
      </c>
      <c r="E574" s="40">
        <f t="shared" si="45"/>
        <v>0</v>
      </c>
      <c r="F574" s="58">
        <f t="shared" si="46"/>
        <v>43897</v>
      </c>
      <c r="G574" s="49">
        <f>SUM(C$7:C574)</f>
        <v>-15.3</v>
      </c>
      <c r="H574" s="49">
        <f>SUM(D$7:D574)</f>
        <v>5</v>
      </c>
      <c r="I574" s="40">
        <f t="shared" si="47"/>
        <v>-10.3</v>
      </c>
      <c r="K574" s="36">
        <f t="shared" si="48"/>
        <v>2020</v>
      </c>
    </row>
    <row r="575" spans="1:11" ht="13">
      <c r="A575" s="39">
        <f>GewinnDaten!A575</f>
        <v>43901</v>
      </c>
      <c r="B575" s="37">
        <f t="shared" si="44"/>
        <v>4</v>
      </c>
      <c r="C575" s="49">
        <f>GewinnDaten!E575</f>
        <v>0</v>
      </c>
      <c r="D575" s="49">
        <f>GewinnDaten!H575</f>
        <v>0</v>
      </c>
      <c r="E575" s="40">
        <f t="shared" si="45"/>
        <v>0</v>
      </c>
      <c r="F575" s="58">
        <f t="shared" si="46"/>
        <v>43901</v>
      </c>
      <c r="G575" s="49">
        <f>SUM(C$7:C575)</f>
        <v>-15.3</v>
      </c>
      <c r="H575" s="49">
        <f>SUM(D$7:D575)</f>
        <v>5</v>
      </c>
      <c r="I575" s="40">
        <f t="shared" si="47"/>
        <v>-10.3</v>
      </c>
      <c r="K575" s="36">
        <f t="shared" si="48"/>
        <v>2020</v>
      </c>
    </row>
    <row r="576" spans="1:11" ht="13">
      <c r="A576" s="39">
        <f>GewinnDaten!A576</f>
        <v>43904</v>
      </c>
      <c r="B576" s="37">
        <f t="shared" si="44"/>
        <v>7</v>
      </c>
      <c r="C576" s="49">
        <f>GewinnDaten!E576</f>
        <v>0</v>
      </c>
      <c r="D576" s="49">
        <f>GewinnDaten!H576</f>
        <v>0</v>
      </c>
      <c r="E576" s="40">
        <f t="shared" si="45"/>
        <v>0</v>
      </c>
      <c r="F576" s="58">
        <f t="shared" si="46"/>
        <v>43904</v>
      </c>
      <c r="G576" s="49">
        <f>SUM(C$7:C576)</f>
        <v>-15.3</v>
      </c>
      <c r="H576" s="49">
        <f>SUM(D$7:D576)</f>
        <v>5</v>
      </c>
      <c r="I576" s="40">
        <f t="shared" si="47"/>
        <v>-10.3</v>
      </c>
      <c r="K576" s="36">
        <f t="shared" si="48"/>
        <v>2020</v>
      </c>
    </row>
    <row r="577" spans="1:11" ht="13">
      <c r="A577" s="39">
        <f>GewinnDaten!A577</f>
        <v>43908</v>
      </c>
      <c r="B577" s="37">
        <f t="shared" si="44"/>
        <v>4</v>
      </c>
      <c r="C577" s="49">
        <f>GewinnDaten!E577</f>
        <v>0</v>
      </c>
      <c r="D577" s="49">
        <f>GewinnDaten!H577</f>
        <v>0</v>
      </c>
      <c r="E577" s="40">
        <f t="shared" si="45"/>
        <v>0</v>
      </c>
      <c r="F577" s="58">
        <f t="shared" si="46"/>
        <v>43908</v>
      </c>
      <c r="G577" s="49">
        <f>SUM(C$7:C577)</f>
        <v>-15.3</v>
      </c>
      <c r="H577" s="49">
        <f>SUM(D$7:D577)</f>
        <v>5</v>
      </c>
      <c r="I577" s="40">
        <f t="shared" si="47"/>
        <v>-10.3</v>
      </c>
      <c r="K577" s="36">
        <f t="shared" si="48"/>
        <v>2020</v>
      </c>
    </row>
    <row r="578" spans="1:11" ht="13">
      <c r="A578" s="39">
        <f>GewinnDaten!A578</f>
        <v>43911</v>
      </c>
      <c r="B578" s="37">
        <f t="shared" si="44"/>
        <v>7</v>
      </c>
      <c r="C578" s="49">
        <f>GewinnDaten!E578</f>
        <v>0</v>
      </c>
      <c r="D578" s="49">
        <f>GewinnDaten!H578</f>
        <v>0</v>
      </c>
      <c r="E578" s="40">
        <f t="shared" si="45"/>
        <v>0</v>
      </c>
      <c r="F578" s="58">
        <f t="shared" si="46"/>
        <v>43911</v>
      </c>
      <c r="G578" s="49">
        <f>SUM(C$7:C578)</f>
        <v>-15.3</v>
      </c>
      <c r="H578" s="49">
        <f>SUM(D$7:D578)</f>
        <v>5</v>
      </c>
      <c r="I578" s="40">
        <f t="shared" si="47"/>
        <v>-10.3</v>
      </c>
      <c r="K578" s="36">
        <f t="shared" si="48"/>
        <v>2020</v>
      </c>
    </row>
    <row r="579" spans="1:11" ht="13">
      <c r="A579" s="39">
        <f>GewinnDaten!A579</f>
        <v>43915</v>
      </c>
      <c r="B579" s="37">
        <f t="shared" si="44"/>
        <v>4</v>
      </c>
      <c r="C579" s="49">
        <f>GewinnDaten!E579</f>
        <v>0</v>
      </c>
      <c r="D579" s="49">
        <f>GewinnDaten!H579</f>
        <v>0</v>
      </c>
      <c r="E579" s="40">
        <f t="shared" si="45"/>
        <v>0</v>
      </c>
      <c r="F579" s="58">
        <f t="shared" si="46"/>
        <v>43915</v>
      </c>
      <c r="G579" s="49">
        <f>SUM(C$7:C579)</f>
        <v>-15.3</v>
      </c>
      <c r="H579" s="49">
        <f>SUM(D$7:D579)</f>
        <v>5</v>
      </c>
      <c r="I579" s="40">
        <f t="shared" si="47"/>
        <v>-10.3</v>
      </c>
      <c r="K579" s="36">
        <f t="shared" si="48"/>
        <v>2020</v>
      </c>
    </row>
    <row r="580" spans="1:11" ht="13">
      <c r="A580" s="39">
        <f>GewinnDaten!A580</f>
        <v>43918</v>
      </c>
      <c r="B580" s="37">
        <f t="shared" si="44"/>
        <v>7</v>
      </c>
      <c r="C580" s="49">
        <f>GewinnDaten!E580</f>
        <v>0</v>
      </c>
      <c r="D580" s="49">
        <f>GewinnDaten!H580</f>
        <v>0</v>
      </c>
      <c r="E580" s="40">
        <f t="shared" si="45"/>
        <v>0</v>
      </c>
      <c r="F580" s="58">
        <f t="shared" si="46"/>
        <v>43918</v>
      </c>
      <c r="G580" s="49">
        <f>SUM(C$7:C580)</f>
        <v>-15.3</v>
      </c>
      <c r="H580" s="49">
        <f>SUM(D$7:D580)</f>
        <v>5</v>
      </c>
      <c r="I580" s="40">
        <f t="shared" si="47"/>
        <v>-10.3</v>
      </c>
      <c r="K580" s="36">
        <f t="shared" si="48"/>
        <v>2020</v>
      </c>
    </row>
    <row r="581" spans="1:11" ht="13">
      <c r="A581" s="39">
        <f>GewinnDaten!A581</f>
        <v>43922</v>
      </c>
      <c r="B581" s="37">
        <f t="shared" si="44"/>
        <v>4</v>
      </c>
      <c r="C581" s="49">
        <f>GewinnDaten!E581</f>
        <v>0</v>
      </c>
      <c r="D581" s="49">
        <f>GewinnDaten!H581</f>
        <v>0</v>
      </c>
      <c r="E581" s="40">
        <f t="shared" si="45"/>
        <v>0</v>
      </c>
      <c r="F581" s="58">
        <f t="shared" si="46"/>
        <v>43922</v>
      </c>
      <c r="G581" s="49">
        <f>SUM(C$7:C581)</f>
        <v>-15.3</v>
      </c>
      <c r="H581" s="49">
        <f>SUM(D$7:D581)</f>
        <v>5</v>
      </c>
      <c r="I581" s="40">
        <f t="shared" si="47"/>
        <v>-10.3</v>
      </c>
      <c r="K581" s="36">
        <f t="shared" si="48"/>
        <v>2020</v>
      </c>
    </row>
    <row r="582" spans="1:11" ht="13">
      <c r="A582" s="39">
        <f>GewinnDaten!A582</f>
        <v>43925</v>
      </c>
      <c r="B582" s="37">
        <f t="shared" si="44"/>
        <v>7</v>
      </c>
      <c r="C582" s="49">
        <f>GewinnDaten!E582</f>
        <v>0</v>
      </c>
      <c r="D582" s="49">
        <f>GewinnDaten!H582</f>
        <v>0</v>
      </c>
      <c r="E582" s="40">
        <f t="shared" si="45"/>
        <v>0</v>
      </c>
      <c r="F582" s="58">
        <f t="shared" si="46"/>
        <v>43925</v>
      </c>
      <c r="G582" s="49">
        <f>SUM(C$7:C582)</f>
        <v>-15.3</v>
      </c>
      <c r="H582" s="49">
        <f>SUM(D$7:D582)</f>
        <v>5</v>
      </c>
      <c r="I582" s="40">
        <f t="shared" si="47"/>
        <v>-10.3</v>
      </c>
      <c r="K582" s="36">
        <f t="shared" si="48"/>
        <v>2020</v>
      </c>
    </row>
    <row r="583" spans="1:11" ht="13">
      <c r="A583" s="39">
        <f>GewinnDaten!A583</f>
        <v>43929</v>
      </c>
      <c r="B583" s="37">
        <f t="shared" si="44"/>
        <v>4</v>
      </c>
      <c r="C583" s="49">
        <f>GewinnDaten!E583</f>
        <v>0</v>
      </c>
      <c r="D583" s="49">
        <f>GewinnDaten!H583</f>
        <v>0</v>
      </c>
      <c r="E583" s="40">
        <f t="shared" si="45"/>
        <v>0</v>
      </c>
      <c r="F583" s="58">
        <f t="shared" si="46"/>
        <v>43929</v>
      </c>
      <c r="G583" s="49">
        <f>SUM(C$7:C583)</f>
        <v>-15.3</v>
      </c>
      <c r="H583" s="49">
        <f>SUM(D$7:D583)</f>
        <v>5</v>
      </c>
      <c r="I583" s="40">
        <f t="shared" si="47"/>
        <v>-10.3</v>
      </c>
      <c r="K583" s="36">
        <f t="shared" si="48"/>
        <v>2020</v>
      </c>
    </row>
    <row r="584" spans="1:11" ht="13">
      <c r="A584" s="39">
        <f>GewinnDaten!A584</f>
        <v>43932</v>
      </c>
      <c r="B584" s="37">
        <f t="shared" ref="B584:B647" si="49">WEEKDAY(A584)</f>
        <v>7</v>
      </c>
      <c r="C584" s="49">
        <f>GewinnDaten!E584</f>
        <v>0</v>
      </c>
      <c r="D584" s="49">
        <f>GewinnDaten!H584</f>
        <v>0</v>
      </c>
      <c r="E584" s="40">
        <f t="shared" ref="E584:E647" si="50">SUM(C584:D584)</f>
        <v>0</v>
      </c>
      <c r="F584" s="58">
        <f t="shared" ref="F584:F647" si="51">A584</f>
        <v>43932</v>
      </c>
      <c r="G584" s="49">
        <f>SUM(C$7:C584)</f>
        <v>-15.3</v>
      </c>
      <c r="H584" s="49">
        <f>SUM(D$7:D584)</f>
        <v>5</v>
      </c>
      <c r="I584" s="40">
        <f t="shared" ref="I584:I647" si="52">SUM(G584:H584)</f>
        <v>-10.3</v>
      </c>
      <c r="K584" s="36">
        <f t="shared" ref="K584:K647" si="53">YEAR(A584)</f>
        <v>2020</v>
      </c>
    </row>
    <row r="585" spans="1:11" ht="13">
      <c r="A585" s="39">
        <f>GewinnDaten!A585</f>
        <v>43936</v>
      </c>
      <c r="B585" s="37">
        <f t="shared" si="49"/>
        <v>4</v>
      </c>
      <c r="C585" s="49">
        <f>GewinnDaten!E585</f>
        <v>0</v>
      </c>
      <c r="D585" s="49">
        <f>GewinnDaten!H585</f>
        <v>0</v>
      </c>
      <c r="E585" s="40">
        <f t="shared" si="50"/>
        <v>0</v>
      </c>
      <c r="F585" s="58">
        <f t="shared" si="51"/>
        <v>43936</v>
      </c>
      <c r="G585" s="49">
        <f>SUM(C$7:C585)</f>
        <v>-15.3</v>
      </c>
      <c r="H585" s="49">
        <f>SUM(D$7:D585)</f>
        <v>5</v>
      </c>
      <c r="I585" s="40">
        <f t="shared" si="52"/>
        <v>-10.3</v>
      </c>
      <c r="K585" s="36">
        <f t="shared" si="53"/>
        <v>2020</v>
      </c>
    </row>
    <row r="586" spans="1:11" ht="13">
      <c r="A586" s="39">
        <f>GewinnDaten!A586</f>
        <v>43939</v>
      </c>
      <c r="B586" s="37">
        <f t="shared" si="49"/>
        <v>7</v>
      </c>
      <c r="C586" s="49">
        <f>GewinnDaten!E586</f>
        <v>0</v>
      </c>
      <c r="D586" s="49">
        <f>GewinnDaten!H586</f>
        <v>0</v>
      </c>
      <c r="E586" s="40">
        <f t="shared" si="50"/>
        <v>0</v>
      </c>
      <c r="F586" s="58">
        <f t="shared" si="51"/>
        <v>43939</v>
      </c>
      <c r="G586" s="49">
        <f>SUM(C$7:C586)</f>
        <v>-15.3</v>
      </c>
      <c r="H586" s="49">
        <f>SUM(D$7:D586)</f>
        <v>5</v>
      </c>
      <c r="I586" s="40">
        <f t="shared" si="52"/>
        <v>-10.3</v>
      </c>
      <c r="K586" s="36">
        <f t="shared" si="53"/>
        <v>2020</v>
      </c>
    </row>
    <row r="587" spans="1:11" ht="13">
      <c r="A587" s="39">
        <f>GewinnDaten!A587</f>
        <v>43943</v>
      </c>
      <c r="B587" s="37">
        <f t="shared" si="49"/>
        <v>4</v>
      </c>
      <c r="C587" s="49">
        <f>GewinnDaten!E587</f>
        <v>0</v>
      </c>
      <c r="D587" s="49">
        <f>GewinnDaten!H587</f>
        <v>0</v>
      </c>
      <c r="E587" s="40">
        <f t="shared" si="50"/>
        <v>0</v>
      </c>
      <c r="F587" s="58">
        <f t="shared" si="51"/>
        <v>43943</v>
      </c>
      <c r="G587" s="49">
        <f>SUM(C$7:C587)</f>
        <v>-15.3</v>
      </c>
      <c r="H587" s="49">
        <f>SUM(D$7:D587)</f>
        <v>5</v>
      </c>
      <c r="I587" s="40">
        <f t="shared" si="52"/>
        <v>-10.3</v>
      </c>
      <c r="K587" s="36">
        <f t="shared" si="53"/>
        <v>2020</v>
      </c>
    </row>
    <row r="588" spans="1:11" ht="13">
      <c r="A588" s="39">
        <f>GewinnDaten!A588</f>
        <v>43946</v>
      </c>
      <c r="B588" s="37">
        <f t="shared" si="49"/>
        <v>7</v>
      </c>
      <c r="C588" s="49">
        <f>GewinnDaten!E588</f>
        <v>0</v>
      </c>
      <c r="D588" s="49">
        <f>GewinnDaten!H588</f>
        <v>0</v>
      </c>
      <c r="E588" s="40">
        <f t="shared" si="50"/>
        <v>0</v>
      </c>
      <c r="F588" s="58">
        <f t="shared" si="51"/>
        <v>43946</v>
      </c>
      <c r="G588" s="49">
        <f>SUM(C$7:C588)</f>
        <v>-15.3</v>
      </c>
      <c r="H588" s="49">
        <f>SUM(D$7:D588)</f>
        <v>5</v>
      </c>
      <c r="I588" s="40">
        <f t="shared" si="52"/>
        <v>-10.3</v>
      </c>
      <c r="K588" s="36">
        <f t="shared" si="53"/>
        <v>2020</v>
      </c>
    </row>
    <row r="589" spans="1:11" ht="13">
      <c r="A589" s="39">
        <f>GewinnDaten!A589</f>
        <v>43950</v>
      </c>
      <c r="B589" s="37">
        <f t="shared" si="49"/>
        <v>4</v>
      </c>
      <c r="C589" s="49">
        <f>GewinnDaten!E589</f>
        <v>0</v>
      </c>
      <c r="D589" s="49">
        <f>GewinnDaten!H589</f>
        <v>0</v>
      </c>
      <c r="E589" s="40">
        <f t="shared" si="50"/>
        <v>0</v>
      </c>
      <c r="F589" s="58">
        <f t="shared" si="51"/>
        <v>43950</v>
      </c>
      <c r="G589" s="49">
        <f>SUM(C$7:C589)</f>
        <v>-15.3</v>
      </c>
      <c r="H589" s="49">
        <f>SUM(D$7:D589)</f>
        <v>5</v>
      </c>
      <c r="I589" s="40">
        <f t="shared" si="52"/>
        <v>-10.3</v>
      </c>
      <c r="K589" s="36">
        <f t="shared" si="53"/>
        <v>2020</v>
      </c>
    </row>
    <row r="590" spans="1:11" ht="13">
      <c r="A590" s="39">
        <f>GewinnDaten!A590</f>
        <v>43953</v>
      </c>
      <c r="B590" s="37">
        <f t="shared" si="49"/>
        <v>7</v>
      </c>
      <c r="C590" s="49">
        <f>GewinnDaten!E590</f>
        <v>0</v>
      </c>
      <c r="D590" s="49">
        <f>GewinnDaten!H590</f>
        <v>0</v>
      </c>
      <c r="E590" s="40">
        <f t="shared" si="50"/>
        <v>0</v>
      </c>
      <c r="F590" s="58">
        <f t="shared" si="51"/>
        <v>43953</v>
      </c>
      <c r="G590" s="49">
        <f>SUM(C$7:C590)</f>
        <v>-15.3</v>
      </c>
      <c r="H590" s="49">
        <f>SUM(D$7:D590)</f>
        <v>5</v>
      </c>
      <c r="I590" s="40">
        <f t="shared" si="52"/>
        <v>-10.3</v>
      </c>
      <c r="K590" s="36">
        <f t="shared" si="53"/>
        <v>2020</v>
      </c>
    </row>
    <row r="591" spans="1:11" ht="13">
      <c r="A591" s="39">
        <f>GewinnDaten!A591</f>
        <v>43957</v>
      </c>
      <c r="B591" s="37">
        <f t="shared" si="49"/>
        <v>4</v>
      </c>
      <c r="C591" s="49">
        <f>GewinnDaten!E591</f>
        <v>0</v>
      </c>
      <c r="D591" s="49">
        <f>GewinnDaten!H591</f>
        <v>0</v>
      </c>
      <c r="E591" s="40">
        <f t="shared" si="50"/>
        <v>0</v>
      </c>
      <c r="F591" s="58">
        <f t="shared" si="51"/>
        <v>43957</v>
      </c>
      <c r="G591" s="49">
        <f>SUM(C$7:C591)</f>
        <v>-15.3</v>
      </c>
      <c r="H591" s="49">
        <f>SUM(D$7:D591)</f>
        <v>5</v>
      </c>
      <c r="I591" s="40">
        <f t="shared" si="52"/>
        <v>-10.3</v>
      </c>
      <c r="K591" s="36">
        <f t="shared" si="53"/>
        <v>2020</v>
      </c>
    </row>
    <row r="592" spans="1:11" ht="13">
      <c r="A592" s="39">
        <f>GewinnDaten!A592</f>
        <v>43960</v>
      </c>
      <c r="B592" s="37">
        <f t="shared" si="49"/>
        <v>7</v>
      </c>
      <c r="C592" s="49">
        <f>GewinnDaten!E592</f>
        <v>0</v>
      </c>
      <c r="D592" s="49">
        <f>GewinnDaten!H592</f>
        <v>0</v>
      </c>
      <c r="E592" s="40">
        <f t="shared" si="50"/>
        <v>0</v>
      </c>
      <c r="F592" s="58">
        <f t="shared" si="51"/>
        <v>43960</v>
      </c>
      <c r="G592" s="49">
        <f>SUM(C$7:C592)</f>
        <v>-15.3</v>
      </c>
      <c r="H592" s="49">
        <f>SUM(D$7:D592)</f>
        <v>5</v>
      </c>
      <c r="I592" s="40">
        <f t="shared" si="52"/>
        <v>-10.3</v>
      </c>
      <c r="K592" s="36">
        <f t="shared" si="53"/>
        <v>2020</v>
      </c>
    </row>
    <row r="593" spans="1:11" ht="13">
      <c r="A593" s="39">
        <f>GewinnDaten!A593</f>
        <v>43964</v>
      </c>
      <c r="B593" s="37">
        <f t="shared" si="49"/>
        <v>4</v>
      </c>
      <c r="C593" s="49">
        <f>GewinnDaten!E593</f>
        <v>0</v>
      </c>
      <c r="D593" s="49">
        <f>GewinnDaten!H593</f>
        <v>0</v>
      </c>
      <c r="E593" s="40">
        <f t="shared" si="50"/>
        <v>0</v>
      </c>
      <c r="F593" s="58">
        <f t="shared" si="51"/>
        <v>43964</v>
      </c>
      <c r="G593" s="49">
        <f>SUM(C$7:C593)</f>
        <v>-15.3</v>
      </c>
      <c r="H593" s="49">
        <f>SUM(D$7:D593)</f>
        <v>5</v>
      </c>
      <c r="I593" s="40">
        <f t="shared" si="52"/>
        <v>-10.3</v>
      </c>
      <c r="K593" s="36">
        <f t="shared" si="53"/>
        <v>2020</v>
      </c>
    </row>
    <row r="594" spans="1:11" ht="13">
      <c r="A594" s="39">
        <f>GewinnDaten!A594</f>
        <v>43967</v>
      </c>
      <c r="B594" s="37">
        <f t="shared" si="49"/>
        <v>7</v>
      </c>
      <c r="C594" s="49">
        <f>GewinnDaten!E594</f>
        <v>0</v>
      </c>
      <c r="D594" s="49">
        <f>GewinnDaten!H594</f>
        <v>0</v>
      </c>
      <c r="E594" s="40">
        <f t="shared" si="50"/>
        <v>0</v>
      </c>
      <c r="F594" s="58">
        <f t="shared" si="51"/>
        <v>43967</v>
      </c>
      <c r="G594" s="49">
        <f>SUM(C$7:C594)</f>
        <v>-15.3</v>
      </c>
      <c r="H594" s="49">
        <f>SUM(D$7:D594)</f>
        <v>5</v>
      </c>
      <c r="I594" s="40">
        <f t="shared" si="52"/>
        <v>-10.3</v>
      </c>
      <c r="K594" s="36">
        <f t="shared" si="53"/>
        <v>2020</v>
      </c>
    </row>
    <row r="595" spans="1:11" ht="13">
      <c r="A595" s="39">
        <f>GewinnDaten!A595</f>
        <v>43971</v>
      </c>
      <c r="B595" s="37">
        <f t="shared" si="49"/>
        <v>4</v>
      </c>
      <c r="C595" s="49">
        <f>GewinnDaten!E595</f>
        <v>0</v>
      </c>
      <c r="D595" s="49">
        <f>GewinnDaten!H595</f>
        <v>0</v>
      </c>
      <c r="E595" s="40">
        <f t="shared" si="50"/>
        <v>0</v>
      </c>
      <c r="F595" s="58">
        <f t="shared" si="51"/>
        <v>43971</v>
      </c>
      <c r="G595" s="49">
        <f>SUM(C$7:C595)</f>
        <v>-15.3</v>
      </c>
      <c r="H595" s="49">
        <f>SUM(D$7:D595)</f>
        <v>5</v>
      </c>
      <c r="I595" s="40">
        <f t="shared" si="52"/>
        <v>-10.3</v>
      </c>
      <c r="K595" s="36">
        <f t="shared" si="53"/>
        <v>2020</v>
      </c>
    </row>
    <row r="596" spans="1:11" ht="13">
      <c r="A596" s="39">
        <f>GewinnDaten!A596</f>
        <v>43974</v>
      </c>
      <c r="B596" s="37">
        <f t="shared" si="49"/>
        <v>7</v>
      </c>
      <c r="C596" s="49">
        <f>GewinnDaten!E596</f>
        <v>0</v>
      </c>
      <c r="D596" s="49">
        <f>GewinnDaten!H596</f>
        <v>0</v>
      </c>
      <c r="E596" s="40">
        <f t="shared" si="50"/>
        <v>0</v>
      </c>
      <c r="F596" s="58">
        <f t="shared" si="51"/>
        <v>43974</v>
      </c>
      <c r="G596" s="49">
        <f>SUM(C$7:C596)</f>
        <v>-15.3</v>
      </c>
      <c r="H596" s="49">
        <f>SUM(D$7:D596)</f>
        <v>5</v>
      </c>
      <c r="I596" s="40">
        <f t="shared" si="52"/>
        <v>-10.3</v>
      </c>
      <c r="K596" s="36">
        <f t="shared" si="53"/>
        <v>2020</v>
      </c>
    </row>
    <row r="597" spans="1:11" ht="13">
      <c r="A597" s="39">
        <f>GewinnDaten!A597</f>
        <v>43978</v>
      </c>
      <c r="B597" s="37">
        <f t="shared" si="49"/>
        <v>4</v>
      </c>
      <c r="C597" s="49">
        <f>GewinnDaten!E597</f>
        <v>0</v>
      </c>
      <c r="D597" s="49">
        <f>GewinnDaten!H597</f>
        <v>0</v>
      </c>
      <c r="E597" s="40">
        <f t="shared" si="50"/>
        <v>0</v>
      </c>
      <c r="F597" s="58">
        <f t="shared" si="51"/>
        <v>43978</v>
      </c>
      <c r="G597" s="49">
        <f>SUM(C$7:C597)</f>
        <v>-15.3</v>
      </c>
      <c r="H597" s="49">
        <f>SUM(D$7:D597)</f>
        <v>5</v>
      </c>
      <c r="I597" s="40">
        <f t="shared" si="52"/>
        <v>-10.3</v>
      </c>
      <c r="K597" s="36">
        <f t="shared" si="53"/>
        <v>2020</v>
      </c>
    </row>
    <row r="598" spans="1:11" ht="13">
      <c r="A598" s="39">
        <f>GewinnDaten!A598</f>
        <v>43981</v>
      </c>
      <c r="B598" s="37">
        <f t="shared" si="49"/>
        <v>7</v>
      </c>
      <c r="C598" s="49">
        <f>GewinnDaten!E598</f>
        <v>0</v>
      </c>
      <c r="D598" s="49">
        <f>GewinnDaten!H598</f>
        <v>0</v>
      </c>
      <c r="E598" s="40">
        <f t="shared" si="50"/>
        <v>0</v>
      </c>
      <c r="F598" s="58">
        <f t="shared" si="51"/>
        <v>43981</v>
      </c>
      <c r="G598" s="49">
        <f>SUM(C$7:C598)</f>
        <v>-15.3</v>
      </c>
      <c r="H598" s="49">
        <f>SUM(D$7:D598)</f>
        <v>5</v>
      </c>
      <c r="I598" s="40">
        <f t="shared" si="52"/>
        <v>-10.3</v>
      </c>
      <c r="K598" s="36">
        <f t="shared" si="53"/>
        <v>2020</v>
      </c>
    </row>
    <row r="599" spans="1:11" ht="13">
      <c r="A599" s="39">
        <f>GewinnDaten!A599</f>
        <v>43985</v>
      </c>
      <c r="B599" s="37">
        <f t="shared" si="49"/>
        <v>4</v>
      </c>
      <c r="C599" s="49">
        <f>GewinnDaten!E599</f>
        <v>0</v>
      </c>
      <c r="D599" s="49">
        <f>GewinnDaten!H599</f>
        <v>0</v>
      </c>
      <c r="E599" s="40">
        <f t="shared" si="50"/>
        <v>0</v>
      </c>
      <c r="F599" s="58">
        <f t="shared" si="51"/>
        <v>43985</v>
      </c>
      <c r="G599" s="49">
        <f>SUM(C$7:C599)</f>
        <v>-15.3</v>
      </c>
      <c r="H599" s="49">
        <f>SUM(D$7:D599)</f>
        <v>5</v>
      </c>
      <c r="I599" s="40">
        <f t="shared" si="52"/>
        <v>-10.3</v>
      </c>
      <c r="K599" s="36">
        <f t="shared" si="53"/>
        <v>2020</v>
      </c>
    </row>
    <row r="600" spans="1:11" ht="13">
      <c r="A600" s="39">
        <f>GewinnDaten!A600</f>
        <v>43988</v>
      </c>
      <c r="B600" s="37">
        <f t="shared" si="49"/>
        <v>7</v>
      </c>
      <c r="C600" s="49">
        <f>GewinnDaten!E600</f>
        <v>0</v>
      </c>
      <c r="D600" s="49">
        <f>GewinnDaten!H600</f>
        <v>0</v>
      </c>
      <c r="E600" s="40">
        <f t="shared" si="50"/>
        <v>0</v>
      </c>
      <c r="F600" s="58">
        <f t="shared" si="51"/>
        <v>43988</v>
      </c>
      <c r="G600" s="49">
        <f>SUM(C$7:C600)</f>
        <v>-15.3</v>
      </c>
      <c r="H600" s="49">
        <f>SUM(D$7:D600)</f>
        <v>5</v>
      </c>
      <c r="I600" s="40">
        <f t="shared" si="52"/>
        <v>-10.3</v>
      </c>
      <c r="K600" s="36">
        <f t="shared" si="53"/>
        <v>2020</v>
      </c>
    </row>
    <row r="601" spans="1:11" ht="13">
      <c r="A601" s="39">
        <f>GewinnDaten!A601</f>
        <v>43992</v>
      </c>
      <c r="B601" s="37">
        <f t="shared" si="49"/>
        <v>4</v>
      </c>
      <c r="C601" s="49">
        <f>GewinnDaten!E601</f>
        <v>0</v>
      </c>
      <c r="D601" s="49">
        <f>GewinnDaten!H601</f>
        <v>0</v>
      </c>
      <c r="E601" s="40">
        <f t="shared" si="50"/>
        <v>0</v>
      </c>
      <c r="F601" s="58">
        <f t="shared" si="51"/>
        <v>43992</v>
      </c>
      <c r="G601" s="49">
        <f>SUM(C$7:C601)</f>
        <v>-15.3</v>
      </c>
      <c r="H601" s="49">
        <f>SUM(D$7:D601)</f>
        <v>5</v>
      </c>
      <c r="I601" s="40">
        <f t="shared" si="52"/>
        <v>-10.3</v>
      </c>
      <c r="K601" s="36">
        <f t="shared" si="53"/>
        <v>2020</v>
      </c>
    </row>
    <row r="602" spans="1:11" ht="13">
      <c r="A602" s="39">
        <f>GewinnDaten!A602</f>
        <v>43995</v>
      </c>
      <c r="B602" s="37">
        <f t="shared" si="49"/>
        <v>7</v>
      </c>
      <c r="C602" s="49">
        <f>GewinnDaten!E602</f>
        <v>0</v>
      </c>
      <c r="D602" s="49">
        <f>GewinnDaten!H602</f>
        <v>0</v>
      </c>
      <c r="E602" s="40">
        <f t="shared" si="50"/>
        <v>0</v>
      </c>
      <c r="F602" s="58">
        <f t="shared" si="51"/>
        <v>43995</v>
      </c>
      <c r="G602" s="49">
        <f>SUM(C$7:C602)</f>
        <v>-15.3</v>
      </c>
      <c r="H602" s="49">
        <f>SUM(D$7:D602)</f>
        <v>5</v>
      </c>
      <c r="I602" s="40">
        <f t="shared" si="52"/>
        <v>-10.3</v>
      </c>
      <c r="K602" s="36">
        <f t="shared" si="53"/>
        <v>2020</v>
      </c>
    </row>
    <row r="603" spans="1:11" ht="13">
      <c r="A603" s="39">
        <f>GewinnDaten!A603</f>
        <v>43999</v>
      </c>
      <c r="B603" s="37">
        <f t="shared" si="49"/>
        <v>4</v>
      </c>
      <c r="C603" s="49">
        <f>GewinnDaten!E603</f>
        <v>0</v>
      </c>
      <c r="D603" s="49">
        <f>GewinnDaten!H603</f>
        <v>0</v>
      </c>
      <c r="E603" s="40">
        <f t="shared" si="50"/>
        <v>0</v>
      </c>
      <c r="F603" s="58">
        <f t="shared" si="51"/>
        <v>43999</v>
      </c>
      <c r="G603" s="49">
        <f>SUM(C$7:C603)</f>
        <v>-15.3</v>
      </c>
      <c r="H603" s="49">
        <f>SUM(D$7:D603)</f>
        <v>5</v>
      </c>
      <c r="I603" s="40">
        <f t="shared" si="52"/>
        <v>-10.3</v>
      </c>
      <c r="K603" s="36">
        <f t="shared" si="53"/>
        <v>2020</v>
      </c>
    </row>
    <row r="604" spans="1:11" ht="13">
      <c r="A604" s="39">
        <f>GewinnDaten!A604</f>
        <v>44002</v>
      </c>
      <c r="B604" s="37">
        <f t="shared" si="49"/>
        <v>7</v>
      </c>
      <c r="C604" s="49">
        <f>GewinnDaten!E604</f>
        <v>0</v>
      </c>
      <c r="D604" s="49">
        <f>GewinnDaten!H604</f>
        <v>0</v>
      </c>
      <c r="E604" s="40">
        <f t="shared" si="50"/>
        <v>0</v>
      </c>
      <c r="F604" s="58">
        <f t="shared" si="51"/>
        <v>44002</v>
      </c>
      <c r="G604" s="49">
        <f>SUM(C$7:C604)</f>
        <v>-15.3</v>
      </c>
      <c r="H604" s="49">
        <f>SUM(D$7:D604)</f>
        <v>5</v>
      </c>
      <c r="I604" s="40">
        <f t="shared" si="52"/>
        <v>-10.3</v>
      </c>
      <c r="K604" s="36">
        <f t="shared" si="53"/>
        <v>2020</v>
      </c>
    </row>
    <row r="605" spans="1:11" ht="13">
      <c r="A605" s="39">
        <f>GewinnDaten!A605</f>
        <v>44006</v>
      </c>
      <c r="B605" s="37">
        <f t="shared" si="49"/>
        <v>4</v>
      </c>
      <c r="C605" s="49">
        <f>GewinnDaten!E605</f>
        <v>0</v>
      </c>
      <c r="D605" s="49">
        <f>GewinnDaten!H605</f>
        <v>0</v>
      </c>
      <c r="E605" s="40">
        <f t="shared" si="50"/>
        <v>0</v>
      </c>
      <c r="F605" s="58">
        <f t="shared" si="51"/>
        <v>44006</v>
      </c>
      <c r="G605" s="49">
        <f>SUM(C$7:C605)</f>
        <v>-15.3</v>
      </c>
      <c r="H605" s="49">
        <f>SUM(D$7:D605)</f>
        <v>5</v>
      </c>
      <c r="I605" s="40">
        <f t="shared" si="52"/>
        <v>-10.3</v>
      </c>
      <c r="K605" s="36">
        <f t="shared" si="53"/>
        <v>2020</v>
      </c>
    </row>
    <row r="606" spans="1:11" ht="13">
      <c r="A606" s="39">
        <f>GewinnDaten!A606</f>
        <v>44009</v>
      </c>
      <c r="B606" s="37">
        <f t="shared" si="49"/>
        <v>7</v>
      </c>
      <c r="C606" s="49">
        <f>GewinnDaten!E606</f>
        <v>0</v>
      </c>
      <c r="D606" s="49">
        <f>GewinnDaten!H606</f>
        <v>0</v>
      </c>
      <c r="E606" s="40">
        <f t="shared" si="50"/>
        <v>0</v>
      </c>
      <c r="F606" s="58">
        <f t="shared" si="51"/>
        <v>44009</v>
      </c>
      <c r="G606" s="49">
        <f>SUM(C$7:C606)</f>
        <v>-15.3</v>
      </c>
      <c r="H606" s="49">
        <f>SUM(D$7:D606)</f>
        <v>5</v>
      </c>
      <c r="I606" s="40">
        <f t="shared" si="52"/>
        <v>-10.3</v>
      </c>
      <c r="K606" s="36">
        <f t="shared" si="53"/>
        <v>2020</v>
      </c>
    </row>
    <row r="607" spans="1:11" ht="13">
      <c r="A607" s="39">
        <f>GewinnDaten!A607</f>
        <v>44013</v>
      </c>
      <c r="B607" s="37">
        <f t="shared" si="49"/>
        <v>4</v>
      </c>
      <c r="C607" s="49">
        <f>GewinnDaten!E607</f>
        <v>0</v>
      </c>
      <c r="D607" s="49">
        <f>GewinnDaten!H607</f>
        <v>0</v>
      </c>
      <c r="E607" s="40">
        <f t="shared" si="50"/>
        <v>0</v>
      </c>
      <c r="F607" s="58">
        <f t="shared" si="51"/>
        <v>44013</v>
      </c>
      <c r="G607" s="49">
        <f>SUM(C$7:C607)</f>
        <v>-15.3</v>
      </c>
      <c r="H607" s="49">
        <f>SUM(D$7:D607)</f>
        <v>5</v>
      </c>
      <c r="I607" s="40">
        <f t="shared" si="52"/>
        <v>-10.3</v>
      </c>
      <c r="K607" s="36">
        <f t="shared" si="53"/>
        <v>2020</v>
      </c>
    </row>
    <row r="608" spans="1:11" ht="13">
      <c r="A608" s="39">
        <f>GewinnDaten!A608</f>
        <v>44016</v>
      </c>
      <c r="B608" s="37">
        <f t="shared" si="49"/>
        <v>7</v>
      </c>
      <c r="C608" s="49">
        <f>GewinnDaten!E608</f>
        <v>0</v>
      </c>
      <c r="D608" s="49">
        <f>GewinnDaten!H608</f>
        <v>0</v>
      </c>
      <c r="E608" s="40">
        <f t="shared" si="50"/>
        <v>0</v>
      </c>
      <c r="F608" s="58">
        <f t="shared" si="51"/>
        <v>44016</v>
      </c>
      <c r="G608" s="49">
        <f>SUM(C$7:C608)</f>
        <v>-15.3</v>
      </c>
      <c r="H608" s="49">
        <f>SUM(D$7:D608)</f>
        <v>5</v>
      </c>
      <c r="I608" s="40">
        <f t="shared" si="52"/>
        <v>-10.3</v>
      </c>
      <c r="K608" s="36">
        <f t="shared" si="53"/>
        <v>2020</v>
      </c>
    </row>
    <row r="609" spans="1:11" ht="13">
      <c r="A609" s="39">
        <f>GewinnDaten!A609</f>
        <v>44020</v>
      </c>
      <c r="B609" s="37">
        <f t="shared" si="49"/>
        <v>4</v>
      </c>
      <c r="C609" s="49">
        <f>GewinnDaten!E609</f>
        <v>0</v>
      </c>
      <c r="D609" s="49">
        <f>GewinnDaten!H609</f>
        <v>0</v>
      </c>
      <c r="E609" s="40">
        <f t="shared" si="50"/>
        <v>0</v>
      </c>
      <c r="F609" s="58">
        <f t="shared" si="51"/>
        <v>44020</v>
      </c>
      <c r="G609" s="49">
        <f>SUM(C$7:C609)</f>
        <v>-15.3</v>
      </c>
      <c r="H609" s="49">
        <f>SUM(D$7:D609)</f>
        <v>5</v>
      </c>
      <c r="I609" s="40">
        <f t="shared" si="52"/>
        <v>-10.3</v>
      </c>
      <c r="K609" s="36">
        <f t="shared" si="53"/>
        <v>2020</v>
      </c>
    </row>
    <row r="610" spans="1:11" ht="13">
      <c r="A610" s="39">
        <f>GewinnDaten!A610</f>
        <v>44023</v>
      </c>
      <c r="B610" s="37">
        <f t="shared" si="49"/>
        <v>7</v>
      </c>
      <c r="C610" s="49">
        <f>GewinnDaten!E610</f>
        <v>0</v>
      </c>
      <c r="D610" s="49">
        <f>GewinnDaten!H610</f>
        <v>0</v>
      </c>
      <c r="E610" s="40">
        <f t="shared" si="50"/>
        <v>0</v>
      </c>
      <c r="F610" s="58">
        <f t="shared" si="51"/>
        <v>44023</v>
      </c>
      <c r="G610" s="49">
        <f>SUM(C$7:C610)</f>
        <v>-15.3</v>
      </c>
      <c r="H610" s="49">
        <f>SUM(D$7:D610)</f>
        <v>5</v>
      </c>
      <c r="I610" s="40">
        <f t="shared" si="52"/>
        <v>-10.3</v>
      </c>
      <c r="K610" s="36">
        <f t="shared" si="53"/>
        <v>2020</v>
      </c>
    </row>
    <row r="611" spans="1:11" ht="13">
      <c r="A611" s="39">
        <f>GewinnDaten!A611</f>
        <v>44027</v>
      </c>
      <c r="B611" s="37">
        <f t="shared" si="49"/>
        <v>4</v>
      </c>
      <c r="C611" s="49">
        <f>GewinnDaten!E611</f>
        <v>0</v>
      </c>
      <c r="D611" s="49">
        <f>GewinnDaten!H611</f>
        <v>0</v>
      </c>
      <c r="E611" s="40">
        <f t="shared" si="50"/>
        <v>0</v>
      </c>
      <c r="F611" s="58">
        <f t="shared" si="51"/>
        <v>44027</v>
      </c>
      <c r="G611" s="49">
        <f>SUM(C$7:C611)</f>
        <v>-15.3</v>
      </c>
      <c r="H611" s="49">
        <f>SUM(D$7:D611)</f>
        <v>5</v>
      </c>
      <c r="I611" s="40">
        <f t="shared" si="52"/>
        <v>-10.3</v>
      </c>
      <c r="K611" s="36">
        <f t="shared" si="53"/>
        <v>2020</v>
      </c>
    </row>
    <row r="612" spans="1:11" ht="13">
      <c r="A612" s="39">
        <f>GewinnDaten!A612</f>
        <v>44030</v>
      </c>
      <c r="B612" s="37">
        <f t="shared" si="49"/>
        <v>7</v>
      </c>
      <c r="C612" s="49">
        <f>GewinnDaten!E612</f>
        <v>0</v>
      </c>
      <c r="D612" s="49">
        <f>GewinnDaten!H612</f>
        <v>0</v>
      </c>
      <c r="E612" s="40">
        <f t="shared" si="50"/>
        <v>0</v>
      </c>
      <c r="F612" s="58">
        <f t="shared" si="51"/>
        <v>44030</v>
      </c>
      <c r="G612" s="49">
        <f>SUM(C$7:C612)</f>
        <v>-15.3</v>
      </c>
      <c r="H612" s="49">
        <f>SUM(D$7:D612)</f>
        <v>5</v>
      </c>
      <c r="I612" s="40">
        <f t="shared" si="52"/>
        <v>-10.3</v>
      </c>
      <c r="K612" s="36">
        <f t="shared" si="53"/>
        <v>2020</v>
      </c>
    </row>
    <row r="613" spans="1:11" ht="13">
      <c r="A613" s="39">
        <f>GewinnDaten!A613</f>
        <v>44034</v>
      </c>
      <c r="B613" s="37">
        <f t="shared" si="49"/>
        <v>4</v>
      </c>
      <c r="C613" s="49">
        <f>GewinnDaten!E613</f>
        <v>0</v>
      </c>
      <c r="D613" s="49">
        <f>GewinnDaten!H613</f>
        <v>0</v>
      </c>
      <c r="E613" s="40">
        <f t="shared" si="50"/>
        <v>0</v>
      </c>
      <c r="F613" s="58">
        <f t="shared" si="51"/>
        <v>44034</v>
      </c>
      <c r="G613" s="49">
        <f>SUM(C$7:C613)</f>
        <v>-15.3</v>
      </c>
      <c r="H613" s="49">
        <f>SUM(D$7:D613)</f>
        <v>5</v>
      </c>
      <c r="I613" s="40">
        <f t="shared" si="52"/>
        <v>-10.3</v>
      </c>
      <c r="K613" s="36">
        <f t="shared" si="53"/>
        <v>2020</v>
      </c>
    </row>
    <row r="614" spans="1:11" ht="13">
      <c r="A614" s="39">
        <f>GewinnDaten!A614</f>
        <v>44037</v>
      </c>
      <c r="B614" s="37">
        <f t="shared" si="49"/>
        <v>7</v>
      </c>
      <c r="C614" s="49">
        <f>GewinnDaten!E614</f>
        <v>0</v>
      </c>
      <c r="D614" s="49">
        <f>GewinnDaten!H614</f>
        <v>0</v>
      </c>
      <c r="E614" s="40">
        <f t="shared" si="50"/>
        <v>0</v>
      </c>
      <c r="F614" s="58">
        <f t="shared" si="51"/>
        <v>44037</v>
      </c>
      <c r="G614" s="49">
        <f>SUM(C$7:C614)</f>
        <v>-15.3</v>
      </c>
      <c r="H614" s="49">
        <f>SUM(D$7:D614)</f>
        <v>5</v>
      </c>
      <c r="I614" s="40">
        <f t="shared" si="52"/>
        <v>-10.3</v>
      </c>
      <c r="K614" s="36">
        <f t="shared" si="53"/>
        <v>2020</v>
      </c>
    </row>
    <row r="615" spans="1:11" ht="13">
      <c r="A615" s="39">
        <f>GewinnDaten!A615</f>
        <v>44041</v>
      </c>
      <c r="B615" s="37">
        <f t="shared" si="49"/>
        <v>4</v>
      </c>
      <c r="C615" s="49">
        <f>GewinnDaten!E615</f>
        <v>0</v>
      </c>
      <c r="D615" s="49">
        <f>GewinnDaten!H615</f>
        <v>0</v>
      </c>
      <c r="E615" s="40">
        <f t="shared" si="50"/>
        <v>0</v>
      </c>
      <c r="F615" s="58">
        <f t="shared" si="51"/>
        <v>44041</v>
      </c>
      <c r="G615" s="49">
        <f>SUM(C$7:C615)</f>
        <v>-15.3</v>
      </c>
      <c r="H615" s="49">
        <f>SUM(D$7:D615)</f>
        <v>5</v>
      </c>
      <c r="I615" s="40">
        <f t="shared" si="52"/>
        <v>-10.3</v>
      </c>
      <c r="K615" s="36">
        <f t="shared" si="53"/>
        <v>2020</v>
      </c>
    </row>
    <row r="616" spans="1:11" ht="13">
      <c r="A616" s="39">
        <f>GewinnDaten!A616</f>
        <v>44044</v>
      </c>
      <c r="B616" s="37">
        <f t="shared" si="49"/>
        <v>7</v>
      </c>
      <c r="C616" s="49">
        <f>GewinnDaten!E616</f>
        <v>0</v>
      </c>
      <c r="D616" s="49">
        <f>GewinnDaten!H616</f>
        <v>0</v>
      </c>
      <c r="E616" s="40">
        <f t="shared" si="50"/>
        <v>0</v>
      </c>
      <c r="F616" s="58">
        <f t="shared" si="51"/>
        <v>44044</v>
      </c>
      <c r="G616" s="49">
        <f>SUM(C$7:C616)</f>
        <v>-15.3</v>
      </c>
      <c r="H616" s="49">
        <f>SUM(D$7:D616)</f>
        <v>5</v>
      </c>
      <c r="I616" s="40">
        <f t="shared" si="52"/>
        <v>-10.3</v>
      </c>
      <c r="K616" s="36">
        <f t="shared" si="53"/>
        <v>2020</v>
      </c>
    </row>
    <row r="617" spans="1:11" ht="13">
      <c r="A617" s="39">
        <f>GewinnDaten!A617</f>
        <v>44048</v>
      </c>
      <c r="B617" s="37">
        <f t="shared" si="49"/>
        <v>4</v>
      </c>
      <c r="C617" s="49">
        <f>GewinnDaten!E617</f>
        <v>0</v>
      </c>
      <c r="D617" s="49">
        <f>GewinnDaten!H617</f>
        <v>0</v>
      </c>
      <c r="E617" s="40">
        <f t="shared" si="50"/>
        <v>0</v>
      </c>
      <c r="F617" s="58">
        <f t="shared" si="51"/>
        <v>44048</v>
      </c>
      <c r="G617" s="49">
        <f>SUM(C$7:C617)</f>
        <v>-15.3</v>
      </c>
      <c r="H617" s="49">
        <f>SUM(D$7:D617)</f>
        <v>5</v>
      </c>
      <c r="I617" s="40">
        <f t="shared" si="52"/>
        <v>-10.3</v>
      </c>
      <c r="K617" s="36">
        <f t="shared" si="53"/>
        <v>2020</v>
      </c>
    </row>
    <row r="618" spans="1:11" ht="13">
      <c r="A618" s="39">
        <f>GewinnDaten!A618</f>
        <v>44051</v>
      </c>
      <c r="B618" s="37">
        <f t="shared" si="49"/>
        <v>7</v>
      </c>
      <c r="C618" s="49">
        <f>GewinnDaten!E618</f>
        <v>0</v>
      </c>
      <c r="D618" s="49">
        <f>GewinnDaten!H618</f>
        <v>0</v>
      </c>
      <c r="E618" s="40">
        <f t="shared" si="50"/>
        <v>0</v>
      </c>
      <c r="F618" s="58">
        <f t="shared" si="51"/>
        <v>44051</v>
      </c>
      <c r="G618" s="49">
        <f>SUM(C$7:C618)</f>
        <v>-15.3</v>
      </c>
      <c r="H618" s="49">
        <f>SUM(D$7:D618)</f>
        <v>5</v>
      </c>
      <c r="I618" s="40">
        <f t="shared" si="52"/>
        <v>-10.3</v>
      </c>
      <c r="K618" s="36">
        <f t="shared" si="53"/>
        <v>2020</v>
      </c>
    </row>
    <row r="619" spans="1:11" ht="13">
      <c r="A619" s="39">
        <f>GewinnDaten!A619</f>
        <v>44055</v>
      </c>
      <c r="B619" s="37">
        <f t="shared" si="49"/>
        <v>4</v>
      </c>
      <c r="C619" s="49">
        <f>GewinnDaten!E619</f>
        <v>0</v>
      </c>
      <c r="D619" s="49">
        <f>GewinnDaten!H619</f>
        <v>0</v>
      </c>
      <c r="E619" s="40">
        <f t="shared" si="50"/>
        <v>0</v>
      </c>
      <c r="F619" s="58">
        <f t="shared" si="51"/>
        <v>44055</v>
      </c>
      <c r="G619" s="49">
        <f>SUM(C$7:C619)</f>
        <v>-15.3</v>
      </c>
      <c r="H619" s="49">
        <f>SUM(D$7:D619)</f>
        <v>5</v>
      </c>
      <c r="I619" s="40">
        <f t="shared" si="52"/>
        <v>-10.3</v>
      </c>
      <c r="K619" s="36">
        <f t="shared" si="53"/>
        <v>2020</v>
      </c>
    </row>
    <row r="620" spans="1:11" ht="13">
      <c r="A620" s="39">
        <f>GewinnDaten!A620</f>
        <v>44058</v>
      </c>
      <c r="B620" s="37">
        <f t="shared" si="49"/>
        <v>7</v>
      </c>
      <c r="C620" s="49">
        <f>GewinnDaten!E620</f>
        <v>0</v>
      </c>
      <c r="D620" s="49">
        <f>GewinnDaten!H620</f>
        <v>0</v>
      </c>
      <c r="E620" s="40">
        <f t="shared" si="50"/>
        <v>0</v>
      </c>
      <c r="F620" s="58">
        <f t="shared" si="51"/>
        <v>44058</v>
      </c>
      <c r="G620" s="49">
        <f>SUM(C$7:C620)</f>
        <v>-15.3</v>
      </c>
      <c r="H620" s="49">
        <f>SUM(D$7:D620)</f>
        <v>5</v>
      </c>
      <c r="I620" s="40">
        <f t="shared" si="52"/>
        <v>-10.3</v>
      </c>
      <c r="K620" s="36">
        <f t="shared" si="53"/>
        <v>2020</v>
      </c>
    </row>
    <row r="621" spans="1:11" ht="13">
      <c r="A621" s="39">
        <f>GewinnDaten!A621</f>
        <v>44062</v>
      </c>
      <c r="B621" s="37">
        <f t="shared" si="49"/>
        <v>4</v>
      </c>
      <c r="C621" s="49">
        <f>GewinnDaten!E621</f>
        <v>0</v>
      </c>
      <c r="D621" s="49">
        <f>GewinnDaten!H621</f>
        <v>0</v>
      </c>
      <c r="E621" s="40">
        <f t="shared" si="50"/>
        <v>0</v>
      </c>
      <c r="F621" s="58">
        <f t="shared" si="51"/>
        <v>44062</v>
      </c>
      <c r="G621" s="49">
        <f>SUM(C$7:C621)</f>
        <v>-15.3</v>
      </c>
      <c r="H621" s="49">
        <f>SUM(D$7:D621)</f>
        <v>5</v>
      </c>
      <c r="I621" s="40">
        <f t="shared" si="52"/>
        <v>-10.3</v>
      </c>
      <c r="K621" s="36">
        <f t="shared" si="53"/>
        <v>2020</v>
      </c>
    </row>
    <row r="622" spans="1:11" ht="13">
      <c r="A622" s="39">
        <f>GewinnDaten!A622</f>
        <v>44065</v>
      </c>
      <c r="B622" s="37">
        <f t="shared" si="49"/>
        <v>7</v>
      </c>
      <c r="C622" s="49">
        <f>GewinnDaten!E622</f>
        <v>0</v>
      </c>
      <c r="D622" s="49">
        <f>GewinnDaten!H622</f>
        <v>0</v>
      </c>
      <c r="E622" s="40">
        <f t="shared" si="50"/>
        <v>0</v>
      </c>
      <c r="F622" s="58">
        <f t="shared" si="51"/>
        <v>44065</v>
      </c>
      <c r="G622" s="49">
        <f>SUM(C$7:C622)</f>
        <v>-15.3</v>
      </c>
      <c r="H622" s="49">
        <f>SUM(D$7:D622)</f>
        <v>5</v>
      </c>
      <c r="I622" s="40">
        <f t="shared" si="52"/>
        <v>-10.3</v>
      </c>
      <c r="K622" s="36">
        <f t="shared" si="53"/>
        <v>2020</v>
      </c>
    </row>
    <row r="623" spans="1:11" ht="13">
      <c r="A623" s="39">
        <f>GewinnDaten!A623</f>
        <v>44069</v>
      </c>
      <c r="B623" s="37">
        <f t="shared" si="49"/>
        <v>4</v>
      </c>
      <c r="C623" s="49">
        <f>GewinnDaten!E623</f>
        <v>0</v>
      </c>
      <c r="D623" s="49">
        <f>GewinnDaten!H623</f>
        <v>0</v>
      </c>
      <c r="E623" s="40">
        <f t="shared" si="50"/>
        <v>0</v>
      </c>
      <c r="F623" s="58">
        <f t="shared" si="51"/>
        <v>44069</v>
      </c>
      <c r="G623" s="49">
        <f>SUM(C$7:C623)</f>
        <v>-15.3</v>
      </c>
      <c r="H623" s="49">
        <f>SUM(D$7:D623)</f>
        <v>5</v>
      </c>
      <c r="I623" s="40">
        <f t="shared" si="52"/>
        <v>-10.3</v>
      </c>
      <c r="K623" s="36">
        <f t="shared" si="53"/>
        <v>2020</v>
      </c>
    </row>
    <row r="624" spans="1:11" ht="13">
      <c r="A624" s="39">
        <f>GewinnDaten!A624</f>
        <v>44072</v>
      </c>
      <c r="B624" s="37">
        <f t="shared" si="49"/>
        <v>7</v>
      </c>
      <c r="C624" s="49">
        <f>GewinnDaten!E624</f>
        <v>0</v>
      </c>
      <c r="D624" s="49">
        <f>GewinnDaten!H624</f>
        <v>0</v>
      </c>
      <c r="E624" s="40">
        <f t="shared" si="50"/>
        <v>0</v>
      </c>
      <c r="F624" s="58">
        <f t="shared" si="51"/>
        <v>44072</v>
      </c>
      <c r="G624" s="49">
        <f>SUM(C$7:C624)</f>
        <v>-15.3</v>
      </c>
      <c r="H624" s="49">
        <f>SUM(D$7:D624)</f>
        <v>5</v>
      </c>
      <c r="I624" s="40">
        <f t="shared" si="52"/>
        <v>-10.3</v>
      </c>
      <c r="K624" s="36">
        <f t="shared" si="53"/>
        <v>2020</v>
      </c>
    </row>
    <row r="625" spans="1:11" ht="13">
      <c r="A625" s="39">
        <f>GewinnDaten!A625</f>
        <v>44076</v>
      </c>
      <c r="B625" s="37">
        <f t="shared" si="49"/>
        <v>4</v>
      </c>
      <c r="C625" s="49">
        <f>GewinnDaten!E625</f>
        <v>0</v>
      </c>
      <c r="D625" s="49">
        <f>GewinnDaten!H625</f>
        <v>0</v>
      </c>
      <c r="E625" s="40">
        <f t="shared" si="50"/>
        <v>0</v>
      </c>
      <c r="F625" s="58">
        <f t="shared" si="51"/>
        <v>44076</v>
      </c>
      <c r="G625" s="49">
        <f>SUM(C$7:C625)</f>
        <v>-15.3</v>
      </c>
      <c r="H625" s="49">
        <f>SUM(D$7:D625)</f>
        <v>5</v>
      </c>
      <c r="I625" s="40">
        <f t="shared" si="52"/>
        <v>-10.3</v>
      </c>
      <c r="K625" s="36">
        <f t="shared" si="53"/>
        <v>2020</v>
      </c>
    </row>
    <row r="626" spans="1:11" ht="13">
      <c r="A626" s="39">
        <f>GewinnDaten!A626</f>
        <v>44079</v>
      </c>
      <c r="B626" s="37">
        <f t="shared" si="49"/>
        <v>7</v>
      </c>
      <c r="C626" s="49">
        <f>GewinnDaten!E626</f>
        <v>0</v>
      </c>
      <c r="D626" s="49">
        <f>GewinnDaten!H626</f>
        <v>0</v>
      </c>
      <c r="E626" s="40">
        <f t="shared" si="50"/>
        <v>0</v>
      </c>
      <c r="F626" s="58">
        <f t="shared" si="51"/>
        <v>44079</v>
      </c>
      <c r="G626" s="49">
        <f>SUM(C$7:C626)</f>
        <v>-15.3</v>
      </c>
      <c r="H626" s="49">
        <f>SUM(D$7:D626)</f>
        <v>5</v>
      </c>
      <c r="I626" s="40">
        <f t="shared" si="52"/>
        <v>-10.3</v>
      </c>
      <c r="K626" s="36">
        <f t="shared" si="53"/>
        <v>2020</v>
      </c>
    </row>
    <row r="627" spans="1:11" ht="13">
      <c r="A627" s="39">
        <f>GewinnDaten!A627</f>
        <v>44083</v>
      </c>
      <c r="B627" s="37">
        <f t="shared" si="49"/>
        <v>4</v>
      </c>
      <c r="C627" s="49">
        <f>GewinnDaten!E627</f>
        <v>0</v>
      </c>
      <c r="D627" s="49">
        <f>GewinnDaten!H627</f>
        <v>0</v>
      </c>
      <c r="E627" s="40">
        <f t="shared" si="50"/>
        <v>0</v>
      </c>
      <c r="F627" s="58">
        <f t="shared" si="51"/>
        <v>44083</v>
      </c>
      <c r="G627" s="49">
        <f>SUM(C$7:C627)</f>
        <v>-15.3</v>
      </c>
      <c r="H627" s="49">
        <f>SUM(D$7:D627)</f>
        <v>5</v>
      </c>
      <c r="I627" s="40">
        <f t="shared" si="52"/>
        <v>-10.3</v>
      </c>
      <c r="K627" s="36">
        <f t="shared" si="53"/>
        <v>2020</v>
      </c>
    </row>
    <row r="628" spans="1:11" ht="13">
      <c r="A628" s="39">
        <f>GewinnDaten!A628</f>
        <v>44086</v>
      </c>
      <c r="B628" s="37">
        <f t="shared" si="49"/>
        <v>7</v>
      </c>
      <c r="C628" s="49">
        <f>GewinnDaten!E628</f>
        <v>0</v>
      </c>
      <c r="D628" s="49">
        <f>GewinnDaten!H628</f>
        <v>0</v>
      </c>
      <c r="E628" s="40">
        <f t="shared" si="50"/>
        <v>0</v>
      </c>
      <c r="F628" s="58">
        <f t="shared" si="51"/>
        <v>44086</v>
      </c>
      <c r="G628" s="49">
        <f>SUM(C$7:C628)</f>
        <v>-15.3</v>
      </c>
      <c r="H628" s="49">
        <f>SUM(D$7:D628)</f>
        <v>5</v>
      </c>
      <c r="I628" s="40">
        <f t="shared" si="52"/>
        <v>-10.3</v>
      </c>
      <c r="K628" s="36">
        <f t="shared" si="53"/>
        <v>2020</v>
      </c>
    </row>
    <row r="629" spans="1:11" ht="13">
      <c r="A629" s="39">
        <f>GewinnDaten!A629</f>
        <v>44090</v>
      </c>
      <c r="B629" s="37">
        <f t="shared" si="49"/>
        <v>4</v>
      </c>
      <c r="C629" s="49">
        <f>GewinnDaten!E629</f>
        <v>0</v>
      </c>
      <c r="D629" s="49">
        <f>GewinnDaten!H629</f>
        <v>0</v>
      </c>
      <c r="E629" s="40">
        <f t="shared" si="50"/>
        <v>0</v>
      </c>
      <c r="F629" s="58">
        <f t="shared" si="51"/>
        <v>44090</v>
      </c>
      <c r="G629" s="49">
        <f>SUM(C$7:C629)</f>
        <v>-15.3</v>
      </c>
      <c r="H629" s="49">
        <f>SUM(D$7:D629)</f>
        <v>5</v>
      </c>
      <c r="I629" s="40">
        <f t="shared" si="52"/>
        <v>-10.3</v>
      </c>
      <c r="K629" s="36">
        <f t="shared" si="53"/>
        <v>2020</v>
      </c>
    </row>
    <row r="630" spans="1:11" ht="13">
      <c r="A630" s="39">
        <f>GewinnDaten!A630</f>
        <v>44093</v>
      </c>
      <c r="B630" s="37">
        <f t="shared" si="49"/>
        <v>7</v>
      </c>
      <c r="C630" s="49">
        <f>GewinnDaten!E630</f>
        <v>0</v>
      </c>
      <c r="D630" s="49">
        <f>GewinnDaten!H630</f>
        <v>0</v>
      </c>
      <c r="E630" s="40">
        <f t="shared" si="50"/>
        <v>0</v>
      </c>
      <c r="F630" s="58">
        <f t="shared" si="51"/>
        <v>44093</v>
      </c>
      <c r="G630" s="49">
        <f>SUM(C$7:C630)</f>
        <v>-15.3</v>
      </c>
      <c r="H630" s="49">
        <f>SUM(D$7:D630)</f>
        <v>5</v>
      </c>
      <c r="I630" s="40">
        <f t="shared" si="52"/>
        <v>-10.3</v>
      </c>
      <c r="K630" s="36">
        <f t="shared" si="53"/>
        <v>2020</v>
      </c>
    </row>
    <row r="631" spans="1:11" ht="13">
      <c r="A631" s="39">
        <f>GewinnDaten!A631</f>
        <v>44097</v>
      </c>
      <c r="B631" s="37">
        <f t="shared" si="49"/>
        <v>4</v>
      </c>
      <c r="C631" s="49">
        <f>GewinnDaten!E631</f>
        <v>0</v>
      </c>
      <c r="D631" s="49">
        <f>GewinnDaten!H631</f>
        <v>0</v>
      </c>
      <c r="E631" s="40">
        <f t="shared" si="50"/>
        <v>0</v>
      </c>
      <c r="F631" s="58">
        <f t="shared" si="51"/>
        <v>44097</v>
      </c>
      <c r="G631" s="49">
        <f>SUM(C$7:C631)</f>
        <v>-15.3</v>
      </c>
      <c r="H631" s="49">
        <f>SUM(D$7:D631)</f>
        <v>5</v>
      </c>
      <c r="I631" s="40">
        <f t="shared" si="52"/>
        <v>-10.3</v>
      </c>
      <c r="K631" s="36">
        <f t="shared" si="53"/>
        <v>2020</v>
      </c>
    </row>
    <row r="632" spans="1:11" ht="13">
      <c r="A632" s="39">
        <f>GewinnDaten!A632</f>
        <v>44100</v>
      </c>
      <c r="B632" s="37">
        <f t="shared" si="49"/>
        <v>7</v>
      </c>
      <c r="C632" s="49">
        <f>GewinnDaten!E632</f>
        <v>0</v>
      </c>
      <c r="D632" s="49">
        <f>GewinnDaten!H632</f>
        <v>0</v>
      </c>
      <c r="E632" s="40">
        <f t="shared" si="50"/>
        <v>0</v>
      </c>
      <c r="F632" s="58">
        <f t="shared" si="51"/>
        <v>44100</v>
      </c>
      <c r="G632" s="49">
        <f>SUM(C$7:C632)</f>
        <v>-15.3</v>
      </c>
      <c r="H632" s="49">
        <f>SUM(D$7:D632)</f>
        <v>5</v>
      </c>
      <c r="I632" s="40">
        <f t="shared" si="52"/>
        <v>-10.3</v>
      </c>
      <c r="K632" s="36">
        <f t="shared" si="53"/>
        <v>2020</v>
      </c>
    </row>
    <row r="633" spans="1:11" ht="13">
      <c r="A633" s="39">
        <f>GewinnDaten!A633</f>
        <v>44104</v>
      </c>
      <c r="B633" s="37">
        <f t="shared" si="49"/>
        <v>4</v>
      </c>
      <c r="C633" s="49">
        <f>GewinnDaten!E633</f>
        <v>0</v>
      </c>
      <c r="D633" s="49">
        <f>GewinnDaten!H633</f>
        <v>0</v>
      </c>
      <c r="E633" s="40">
        <f t="shared" si="50"/>
        <v>0</v>
      </c>
      <c r="F633" s="58">
        <f t="shared" si="51"/>
        <v>44104</v>
      </c>
      <c r="G633" s="49">
        <f>SUM(C$7:C633)</f>
        <v>-15.3</v>
      </c>
      <c r="H633" s="49">
        <f>SUM(D$7:D633)</f>
        <v>5</v>
      </c>
      <c r="I633" s="40">
        <f t="shared" si="52"/>
        <v>-10.3</v>
      </c>
      <c r="K633" s="36">
        <f t="shared" si="53"/>
        <v>2020</v>
      </c>
    </row>
    <row r="634" spans="1:11" ht="13">
      <c r="A634" s="39">
        <f>GewinnDaten!A634</f>
        <v>44107</v>
      </c>
      <c r="B634" s="37">
        <f t="shared" si="49"/>
        <v>7</v>
      </c>
      <c r="C634" s="49">
        <f>GewinnDaten!E634</f>
        <v>0</v>
      </c>
      <c r="D634" s="49">
        <f>GewinnDaten!H634</f>
        <v>0</v>
      </c>
      <c r="E634" s="40">
        <f t="shared" si="50"/>
        <v>0</v>
      </c>
      <c r="F634" s="58">
        <f t="shared" si="51"/>
        <v>44107</v>
      </c>
      <c r="G634" s="49">
        <f>SUM(C$7:C634)</f>
        <v>-15.3</v>
      </c>
      <c r="H634" s="49">
        <f>SUM(D$7:D634)</f>
        <v>5</v>
      </c>
      <c r="I634" s="40">
        <f t="shared" si="52"/>
        <v>-10.3</v>
      </c>
      <c r="K634" s="36">
        <f t="shared" si="53"/>
        <v>2020</v>
      </c>
    </row>
    <row r="635" spans="1:11" ht="13">
      <c r="A635" s="39">
        <f>GewinnDaten!A635</f>
        <v>44111</v>
      </c>
      <c r="B635" s="37">
        <f t="shared" si="49"/>
        <v>4</v>
      </c>
      <c r="C635" s="49">
        <f>GewinnDaten!E635</f>
        <v>0</v>
      </c>
      <c r="D635" s="49">
        <f>GewinnDaten!H635</f>
        <v>0</v>
      </c>
      <c r="E635" s="40">
        <f t="shared" si="50"/>
        <v>0</v>
      </c>
      <c r="F635" s="58">
        <f t="shared" si="51"/>
        <v>44111</v>
      </c>
      <c r="G635" s="49">
        <f>SUM(C$7:C635)</f>
        <v>-15.3</v>
      </c>
      <c r="H635" s="49">
        <f>SUM(D$7:D635)</f>
        <v>5</v>
      </c>
      <c r="I635" s="40">
        <f t="shared" si="52"/>
        <v>-10.3</v>
      </c>
      <c r="K635" s="36">
        <f t="shared" si="53"/>
        <v>2020</v>
      </c>
    </row>
    <row r="636" spans="1:11" ht="13">
      <c r="A636" s="39">
        <f>GewinnDaten!A636</f>
        <v>44114</v>
      </c>
      <c r="B636" s="37">
        <f t="shared" si="49"/>
        <v>7</v>
      </c>
      <c r="C636" s="49">
        <f>GewinnDaten!E636</f>
        <v>0</v>
      </c>
      <c r="D636" s="49">
        <f>GewinnDaten!H636</f>
        <v>0</v>
      </c>
      <c r="E636" s="40">
        <f t="shared" si="50"/>
        <v>0</v>
      </c>
      <c r="F636" s="58">
        <f t="shared" si="51"/>
        <v>44114</v>
      </c>
      <c r="G636" s="49">
        <f>SUM(C$7:C636)</f>
        <v>-15.3</v>
      </c>
      <c r="H636" s="49">
        <f>SUM(D$7:D636)</f>
        <v>5</v>
      </c>
      <c r="I636" s="40">
        <f t="shared" si="52"/>
        <v>-10.3</v>
      </c>
      <c r="K636" s="36">
        <f t="shared" si="53"/>
        <v>2020</v>
      </c>
    </row>
    <row r="637" spans="1:11" ht="13">
      <c r="A637" s="39">
        <f>GewinnDaten!A637</f>
        <v>44118</v>
      </c>
      <c r="B637" s="37">
        <f t="shared" si="49"/>
        <v>4</v>
      </c>
      <c r="C637" s="49">
        <f>GewinnDaten!E637</f>
        <v>0</v>
      </c>
      <c r="D637" s="49">
        <f>GewinnDaten!H637</f>
        <v>0</v>
      </c>
      <c r="E637" s="40">
        <f t="shared" si="50"/>
        <v>0</v>
      </c>
      <c r="F637" s="58">
        <f t="shared" si="51"/>
        <v>44118</v>
      </c>
      <c r="G637" s="49">
        <f>SUM(C$7:C637)</f>
        <v>-15.3</v>
      </c>
      <c r="H637" s="49">
        <f>SUM(D$7:D637)</f>
        <v>5</v>
      </c>
      <c r="I637" s="40">
        <f t="shared" si="52"/>
        <v>-10.3</v>
      </c>
      <c r="K637" s="36">
        <f t="shared" si="53"/>
        <v>2020</v>
      </c>
    </row>
    <row r="638" spans="1:11" ht="13">
      <c r="A638" s="39">
        <f>GewinnDaten!A638</f>
        <v>44121</v>
      </c>
      <c r="B638" s="37">
        <f t="shared" si="49"/>
        <v>7</v>
      </c>
      <c r="C638" s="49">
        <f>GewinnDaten!E638</f>
        <v>0</v>
      </c>
      <c r="D638" s="49">
        <f>GewinnDaten!H638</f>
        <v>0</v>
      </c>
      <c r="E638" s="40">
        <f t="shared" si="50"/>
        <v>0</v>
      </c>
      <c r="F638" s="58">
        <f t="shared" si="51"/>
        <v>44121</v>
      </c>
      <c r="G638" s="49">
        <f>SUM(C$7:C638)</f>
        <v>-15.3</v>
      </c>
      <c r="H638" s="49">
        <f>SUM(D$7:D638)</f>
        <v>5</v>
      </c>
      <c r="I638" s="40">
        <f t="shared" si="52"/>
        <v>-10.3</v>
      </c>
      <c r="K638" s="36">
        <f t="shared" si="53"/>
        <v>2020</v>
      </c>
    </row>
    <row r="639" spans="1:11" ht="13">
      <c r="A639" s="39">
        <f>GewinnDaten!A639</f>
        <v>44125</v>
      </c>
      <c r="B639" s="37">
        <f t="shared" si="49"/>
        <v>4</v>
      </c>
      <c r="C639" s="49">
        <f>GewinnDaten!E639</f>
        <v>0</v>
      </c>
      <c r="D639" s="49">
        <f>GewinnDaten!H639</f>
        <v>0</v>
      </c>
      <c r="E639" s="40">
        <f t="shared" si="50"/>
        <v>0</v>
      </c>
      <c r="F639" s="58">
        <f t="shared" si="51"/>
        <v>44125</v>
      </c>
      <c r="G639" s="49">
        <f>SUM(C$7:C639)</f>
        <v>-15.3</v>
      </c>
      <c r="H639" s="49">
        <f>SUM(D$7:D639)</f>
        <v>5</v>
      </c>
      <c r="I639" s="40">
        <f t="shared" si="52"/>
        <v>-10.3</v>
      </c>
      <c r="K639" s="36">
        <f t="shared" si="53"/>
        <v>2020</v>
      </c>
    </row>
    <row r="640" spans="1:11" ht="13">
      <c r="A640" s="39">
        <f>GewinnDaten!A640</f>
        <v>44128</v>
      </c>
      <c r="B640" s="37">
        <f t="shared" si="49"/>
        <v>7</v>
      </c>
      <c r="C640" s="49">
        <f>GewinnDaten!E640</f>
        <v>0</v>
      </c>
      <c r="D640" s="49">
        <f>GewinnDaten!H640</f>
        <v>0</v>
      </c>
      <c r="E640" s="40">
        <f t="shared" si="50"/>
        <v>0</v>
      </c>
      <c r="F640" s="58">
        <f t="shared" si="51"/>
        <v>44128</v>
      </c>
      <c r="G640" s="49">
        <f>SUM(C$7:C640)</f>
        <v>-15.3</v>
      </c>
      <c r="H640" s="49">
        <f>SUM(D$7:D640)</f>
        <v>5</v>
      </c>
      <c r="I640" s="40">
        <f t="shared" si="52"/>
        <v>-10.3</v>
      </c>
      <c r="K640" s="36">
        <f t="shared" si="53"/>
        <v>2020</v>
      </c>
    </row>
    <row r="641" spans="1:11" ht="13">
      <c r="A641" s="39">
        <f>GewinnDaten!A641</f>
        <v>44132</v>
      </c>
      <c r="B641" s="37">
        <f t="shared" si="49"/>
        <v>4</v>
      </c>
      <c r="C641" s="49">
        <f>GewinnDaten!E641</f>
        <v>0</v>
      </c>
      <c r="D641" s="49">
        <f>GewinnDaten!H641</f>
        <v>0</v>
      </c>
      <c r="E641" s="40">
        <f t="shared" si="50"/>
        <v>0</v>
      </c>
      <c r="F641" s="58">
        <f t="shared" si="51"/>
        <v>44132</v>
      </c>
      <c r="G641" s="49">
        <f>SUM(C$7:C641)</f>
        <v>-15.3</v>
      </c>
      <c r="H641" s="49">
        <f>SUM(D$7:D641)</f>
        <v>5</v>
      </c>
      <c r="I641" s="40">
        <f t="shared" si="52"/>
        <v>-10.3</v>
      </c>
      <c r="K641" s="36">
        <f t="shared" si="53"/>
        <v>2020</v>
      </c>
    </row>
    <row r="642" spans="1:11" ht="13">
      <c r="A642" s="39">
        <f>GewinnDaten!A642</f>
        <v>44135</v>
      </c>
      <c r="B642" s="37">
        <f t="shared" si="49"/>
        <v>7</v>
      </c>
      <c r="C642" s="49">
        <f>GewinnDaten!E642</f>
        <v>0</v>
      </c>
      <c r="D642" s="49">
        <f>GewinnDaten!H642</f>
        <v>0</v>
      </c>
      <c r="E642" s="40">
        <f t="shared" si="50"/>
        <v>0</v>
      </c>
      <c r="F642" s="58">
        <f t="shared" si="51"/>
        <v>44135</v>
      </c>
      <c r="G642" s="49">
        <f>SUM(C$7:C642)</f>
        <v>-15.3</v>
      </c>
      <c r="H642" s="49">
        <f>SUM(D$7:D642)</f>
        <v>5</v>
      </c>
      <c r="I642" s="40">
        <f t="shared" si="52"/>
        <v>-10.3</v>
      </c>
      <c r="K642" s="36">
        <f t="shared" si="53"/>
        <v>2020</v>
      </c>
    </row>
    <row r="643" spans="1:11" ht="13">
      <c r="A643" s="39">
        <f>GewinnDaten!A643</f>
        <v>44139</v>
      </c>
      <c r="B643" s="37">
        <f t="shared" si="49"/>
        <v>4</v>
      </c>
      <c r="C643" s="49">
        <f>GewinnDaten!E643</f>
        <v>0</v>
      </c>
      <c r="D643" s="49">
        <f>GewinnDaten!H643</f>
        <v>0</v>
      </c>
      <c r="E643" s="40">
        <f t="shared" si="50"/>
        <v>0</v>
      </c>
      <c r="F643" s="58">
        <f t="shared" si="51"/>
        <v>44139</v>
      </c>
      <c r="G643" s="49">
        <f>SUM(C$7:C643)</f>
        <v>-15.3</v>
      </c>
      <c r="H643" s="49">
        <f>SUM(D$7:D643)</f>
        <v>5</v>
      </c>
      <c r="I643" s="40">
        <f t="shared" si="52"/>
        <v>-10.3</v>
      </c>
      <c r="K643" s="36">
        <f t="shared" si="53"/>
        <v>2020</v>
      </c>
    </row>
    <row r="644" spans="1:11" ht="13">
      <c r="A644" s="39">
        <f>GewinnDaten!A644</f>
        <v>44142</v>
      </c>
      <c r="B644" s="37">
        <f t="shared" si="49"/>
        <v>7</v>
      </c>
      <c r="C644" s="49">
        <f>GewinnDaten!E644</f>
        <v>0</v>
      </c>
      <c r="D644" s="49">
        <f>GewinnDaten!H644</f>
        <v>0</v>
      </c>
      <c r="E644" s="40">
        <f t="shared" si="50"/>
        <v>0</v>
      </c>
      <c r="F644" s="58">
        <f t="shared" si="51"/>
        <v>44142</v>
      </c>
      <c r="G644" s="49">
        <f>SUM(C$7:C644)</f>
        <v>-15.3</v>
      </c>
      <c r="H644" s="49">
        <f>SUM(D$7:D644)</f>
        <v>5</v>
      </c>
      <c r="I644" s="40">
        <f t="shared" si="52"/>
        <v>-10.3</v>
      </c>
      <c r="K644" s="36">
        <f t="shared" si="53"/>
        <v>2020</v>
      </c>
    </row>
    <row r="645" spans="1:11" ht="13">
      <c r="A645" s="39">
        <f>GewinnDaten!A645</f>
        <v>44146</v>
      </c>
      <c r="B645" s="37">
        <f t="shared" si="49"/>
        <v>4</v>
      </c>
      <c r="C645" s="49">
        <f>GewinnDaten!E645</f>
        <v>0</v>
      </c>
      <c r="D645" s="49">
        <f>GewinnDaten!H645</f>
        <v>0</v>
      </c>
      <c r="E645" s="40">
        <f t="shared" si="50"/>
        <v>0</v>
      </c>
      <c r="F645" s="58">
        <f t="shared" si="51"/>
        <v>44146</v>
      </c>
      <c r="G645" s="49">
        <f>SUM(C$7:C645)</f>
        <v>-15.3</v>
      </c>
      <c r="H645" s="49">
        <f>SUM(D$7:D645)</f>
        <v>5</v>
      </c>
      <c r="I645" s="40">
        <f t="shared" si="52"/>
        <v>-10.3</v>
      </c>
      <c r="K645" s="36">
        <f t="shared" si="53"/>
        <v>2020</v>
      </c>
    </row>
    <row r="646" spans="1:11" ht="13">
      <c r="A646" s="39">
        <f>GewinnDaten!A646</f>
        <v>44149</v>
      </c>
      <c r="B646" s="37">
        <f t="shared" si="49"/>
        <v>7</v>
      </c>
      <c r="C646" s="49">
        <f>GewinnDaten!E646</f>
        <v>0</v>
      </c>
      <c r="D646" s="49">
        <f>GewinnDaten!H646</f>
        <v>0</v>
      </c>
      <c r="E646" s="40">
        <f t="shared" si="50"/>
        <v>0</v>
      </c>
      <c r="F646" s="58">
        <f t="shared" si="51"/>
        <v>44149</v>
      </c>
      <c r="G646" s="49">
        <f>SUM(C$7:C646)</f>
        <v>-15.3</v>
      </c>
      <c r="H646" s="49">
        <f>SUM(D$7:D646)</f>
        <v>5</v>
      </c>
      <c r="I646" s="40">
        <f t="shared" si="52"/>
        <v>-10.3</v>
      </c>
      <c r="K646" s="36">
        <f t="shared" si="53"/>
        <v>2020</v>
      </c>
    </row>
    <row r="647" spans="1:11" ht="13">
      <c r="A647" s="39">
        <f>GewinnDaten!A647</f>
        <v>44153</v>
      </c>
      <c r="B647" s="37">
        <f t="shared" si="49"/>
        <v>4</v>
      </c>
      <c r="C647" s="49">
        <f>GewinnDaten!E647</f>
        <v>0</v>
      </c>
      <c r="D647" s="49">
        <f>GewinnDaten!H647</f>
        <v>0</v>
      </c>
      <c r="E647" s="40">
        <f t="shared" si="50"/>
        <v>0</v>
      </c>
      <c r="F647" s="58">
        <f t="shared" si="51"/>
        <v>44153</v>
      </c>
      <c r="G647" s="49">
        <f>SUM(C$7:C647)</f>
        <v>-15.3</v>
      </c>
      <c r="H647" s="49">
        <f>SUM(D$7:D647)</f>
        <v>5</v>
      </c>
      <c r="I647" s="40">
        <f t="shared" si="52"/>
        <v>-10.3</v>
      </c>
      <c r="K647" s="36">
        <f t="shared" si="53"/>
        <v>2020</v>
      </c>
    </row>
    <row r="648" spans="1:11" ht="13">
      <c r="A648" s="39">
        <f>GewinnDaten!A648</f>
        <v>44156</v>
      </c>
      <c r="B648" s="37">
        <f t="shared" ref="B648:B711" si="54">WEEKDAY(A648)</f>
        <v>7</v>
      </c>
      <c r="C648" s="49">
        <f>GewinnDaten!E648</f>
        <v>0</v>
      </c>
      <c r="D648" s="49">
        <f>GewinnDaten!H648</f>
        <v>0</v>
      </c>
      <c r="E648" s="40">
        <f t="shared" ref="E648:E711" si="55">SUM(C648:D648)</f>
        <v>0</v>
      </c>
      <c r="F648" s="58">
        <f t="shared" ref="F648:F711" si="56">A648</f>
        <v>44156</v>
      </c>
      <c r="G648" s="49">
        <f>SUM(C$7:C648)</f>
        <v>-15.3</v>
      </c>
      <c r="H648" s="49">
        <f>SUM(D$7:D648)</f>
        <v>5</v>
      </c>
      <c r="I648" s="40">
        <f t="shared" ref="I648:I711" si="57">SUM(G648:H648)</f>
        <v>-10.3</v>
      </c>
      <c r="K648" s="36">
        <f t="shared" ref="K648:K711" si="58">YEAR(A648)</f>
        <v>2020</v>
      </c>
    </row>
    <row r="649" spans="1:11" ht="13">
      <c r="A649" s="39">
        <f>GewinnDaten!A649</f>
        <v>44160</v>
      </c>
      <c r="B649" s="37">
        <f t="shared" si="54"/>
        <v>4</v>
      </c>
      <c r="C649" s="49">
        <f>GewinnDaten!E649</f>
        <v>0</v>
      </c>
      <c r="D649" s="49">
        <f>GewinnDaten!H649</f>
        <v>0</v>
      </c>
      <c r="E649" s="40">
        <f t="shared" si="55"/>
        <v>0</v>
      </c>
      <c r="F649" s="58">
        <f t="shared" si="56"/>
        <v>44160</v>
      </c>
      <c r="G649" s="49">
        <f>SUM(C$7:C649)</f>
        <v>-15.3</v>
      </c>
      <c r="H649" s="49">
        <f>SUM(D$7:D649)</f>
        <v>5</v>
      </c>
      <c r="I649" s="40">
        <f t="shared" si="57"/>
        <v>-10.3</v>
      </c>
      <c r="K649" s="36">
        <f t="shared" si="58"/>
        <v>2020</v>
      </c>
    </row>
    <row r="650" spans="1:11" ht="13">
      <c r="A650" s="39">
        <f>GewinnDaten!A650</f>
        <v>44163</v>
      </c>
      <c r="B650" s="37">
        <f t="shared" si="54"/>
        <v>7</v>
      </c>
      <c r="C650" s="49">
        <f>GewinnDaten!E650</f>
        <v>0</v>
      </c>
      <c r="D650" s="49">
        <f>GewinnDaten!H650</f>
        <v>0</v>
      </c>
      <c r="E650" s="40">
        <f t="shared" si="55"/>
        <v>0</v>
      </c>
      <c r="F650" s="58">
        <f t="shared" si="56"/>
        <v>44163</v>
      </c>
      <c r="G650" s="49">
        <f>SUM(C$7:C650)</f>
        <v>-15.3</v>
      </c>
      <c r="H650" s="49">
        <f>SUM(D$7:D650)</f>
        <v>5</v>
      </c>
      <c r="I650" s="40">
        <f t="shared" si="57"/>
        <v>-10.3</v>
      </c>
      <c r="K650" s="36">
        <f t="shared" si="58"/>
        <v>2020</v>
      </c>
    </row>
    <row r="651" spans="1:11" ht="13">
      <c r="A651" s="39">
        <f>GewinnDaten!A651</f>
        <v>44167</v>
      </c>
      <c r="B651" s="37">
        <f t="shared" si="54"/>
        <v>4</v>
      </c>
      <c r="C651" s="49">
        <f>GewinnDaten!E651</f>
        <v>0</v>
      </c>
      <c r="D651" s="49">
        <f>GewinnDaten!H651</f>
        <v>0</v>
      </c>
      <c r="E651" s="40">
        <f t="shared" si="55"/>
        <v>0</v>
      </c>
      <c r="F651" s="58">
        <f t="shared" si="56"/>
        <v>44167</v>
      </c>
      <c r="G651" s="49">
        <f>SUM(C$7:C651)</f>
        <v>-15.3</v>
      </c>
      <c r="H651" s="49">
        <f>SUM(D$7:D651)</f>
        <v>5</v>
      </c>
      <c r="I651" s="40">
        <f t="shared" si="57"/>
        <v>-10.3</v>
      </c>
      <c r="K651" s="36">
        <f t="shared" si="58"/>
        <v>2020</v>
      </c>
    </row>
    <row r="652" spans="1:11" ht="13">
      <c r="A652" s="39">
        <f>GewinnDaten!A652</f>
        <v>44170</v>
      </c>
      <c r="B652" s="37">
        <f t="shared" si="54"/>
        <v>7</v>
      </c>
      <c r="C652" s="49">
        <f>GewinnDaten!E652</f>
        <v>0</v>
      </c>
      <c r="D652" s="49">
        <f>GewinnDaten!H652</f>
        <v>0</v>
      </c>
      <c r="E652" s="40">
        <f t="shared" si="55"/>
        <v>0</v>
      </c>
      <c r="F652" s="58">
        <f t="shared" si="56"/>
        <v>44170</v>
      </c>
      <c r="G652" s="49">
        <f>SUM(C$7:C652)</f>
        <v>-15.3</v>
      </c>
      <c r="H652" s="49">
        <f>SUM(D$7:D652)</f>
        <v>5</v>
      </c>
      <c r="I652" s="40">
        <f t="shared" si="57"/>
        <v>-10.3</v>
      </c>
      <c r="K652" s="36">
        <f t="shared" si="58"/>
        <v>2020</v>
      </c>
    </row>
    <row r="653" spans="1:11" ht="13">
      <c r="A653" s="39">
        <f>GewinnDaten!A653</f>
        <v>44174</v>
      </c>
      <c r="B653" s="37">
        <f t="shared" si="54"/>
        <v>4</v>
      </c>
      <c r="C653" s="49">
        <f>GewinnDaten!E653</f>
        <v>0</v>
      </c>
      <c r="D653" s="49">
        <f>GewinnDaten!H653</f>
        <v>0</v>
      </c>
      <c r="E653" s="40">
        <f t="shared" si="55"/>
        <v>0</v>
      </c>
      <c r="F653" s="58">
        <f t="shared" si="56"/>
        <v>44174</v>
      </c>
      <c r="G653" s="49">
        <f>SUM(C$7:C653)</f>
        <v>-15.3</v>
      </c>
      <c r="H653" s="49">
        <f>SUM(D$7:D653)</f>
        <v>5</v>
      </c>
      <c r="I653" s="40">
        <f t="shared" si="57"/>
        <v>-10.3</v>
      </c>
      <c r="K653" s="36">
        <f t="shared" si="58"/>
        <v>2020</v>
      </c>
    </row>
    <row r="654" spans="1:11" ht="13">
      <c r="A654" s="39">
        <f>GewinnDaten!A654</f>
        <v>44177</v>
      </c>
      <c r="B654" s="37">
        <f t="shared" si="54"/>
        <v>7</v>
      </c>
      <c r="C654" s="49">
        <f>GewinnDaten!E654</f>
        <v>0</v>
      </c>
      <c r="D654" s="49">
        <f>GewinnDaten!H654</f>
        <v>0</v>
      </c>
      <c r="E654" s="40">
        <f t="shared" si="55"/>
        <v>0</v>
      </c>
      <c r="F654" s="58">
        <f t="shared" si="56"/>
        <v>44177</v>
      </c>
      <c r="G654" s="49">
        <f>SUM(C$7:C654)</f>
        <v>-15.3</v>
      </c>
      <c r="H654" s="49">
        <f>SUM(D$7:D654)</f>
        <v>5</v>
      </c>
      <c r="I654" s="40">
        <f t="shared" si="57"/>
        <v>-10.3</v>
      </c>
      <c r="K654" s="36">
        <f t="shared" si="58"/>
        <v>2020</v>
      </c>
    </row>
    <row r="655" spans="1:11" ht="13">
      <c r="A655" s="39">
        <f>GewinnDaten!A655</f>
        <v>44181</v>
      </c>
      <c r="B655" s="37">
        <f t="shared" si="54"/>
        <v>4</v>
      </c>
      <c r="C655" s="49">
        <f>GewinnDaten!E655</f>
        <v>0</v>
      </c>
      <c r="D655" s="49">
        <f>GewinnDaten!H655</f>
        <v>0</v>
      </c>
      <c r="E655" s="40">
        <f t="shared" si="55"/>
        <v>0</v>
      </c>
      <c r="F655" s="58">
        <f t="shared" si="56"/>
        <v>44181</v>
      </c>
      <c r="G655" s="49">
        <f>SUM(C$7:C655)</f>
        <v>-15.3</v>
      </c>
      <c r="H655" s="49">
        <f>SUM(D$7:D655)</f>
        <v>5</v>
      </c>
      <c r="I655" s="40">
        <f t="shared" si="57"/>
        <v>-10.3</v>
      </c>
      <c r="K655" s="36">
        <f t="shared" si="58"/>
        <v>2020</v>
      </c>
    </row>
    <row r="656" spans="1:11" ht="13">
      <c r="A656" s="39">
        <f>GewinnDaten!A656</f>
        <v>44184</v>
      </c>
      <c r="B656" s="37">
        <f t="shared" si="54"/>
        <v>7</v>
      </c>
      <c r="C656" s="49">
        <f>GewinnDaten!E656</f>
        <v>0</v>
      </c>
      <c r="D656" s="49">
        <f>GewinnDaten!H656</f>
        <v>0</v>
      </c>
      <c r="E656" s="40">
        <f t="shared" si="55"/>
        <v>0</v>
      </c>
      <c r="F656" s="58">
        <f t="shared" si="56"/>
        <v>44184</v>
      </c>
      <c r="G656" s="49">
        <f>SUM(C$7:C656)</f>
        <v>-15.3</v>
      </c>
      <c r="H656" s="49">
        <f>SUM(D$7:D656)</f>
        <v>5</v>
      </c>
      <c r="I656" s="40">
        <f t="shared" si="57"/>
        <v>-10.3</v>
      </c>
      <c r="K656" s="36">
        <f t="shared" si="58"/>
        <v>2020</v>
      </c>
    </row>
    <row r="657" spans="1:11" ht="13">
      <c r="A657" s="39">
        <f>GewinnDaten!A657</f>
        <v>44188</v>
      </c>
      <c r="B657" s="37">
        <f t="shared" si="54"/>
        <v>4</v>
      </c>
      <c r="C657" s="49">
        <f>GewinnDaten!E657</f>
        <v>0</v>
      </c>
      <c r="D657" s="49">
        <f>GewinnDaten!H657</f>
        <v>0</v>
      </c>
      <c r="E657" s="40">
        <f t="shared" si="55"/>
        <v>0</v>
      </c>
      <c r="F657" s="58">
        <f t="shared" si="56"/>
        <v>44188</v>
      </c>
      <c r="G657" s="49">
        <f>SUM(C$7:C657)</f>
        <v>-15.3</v>
      </c>
      <c r="H657" s="49">
        <f>SUM(D$7:D657)</f>
        <v>5</v>
      </c>
      <c r="I657" s="40">
        <f t="shared" si="57"/>
        <v>-10.3</v>
      </c>
      <c r="K657" s="36">
        <f t="shared" si="58"/>
        <v>2020</v>
      </c>
    </row>
    <row r="658" spans="1:11" ht="13">
      <c r="A658" s="39">
        <f>GewinnDaten!A658</f>
        <v>44191</v>
      </c>
      <c r="B658" s="37">
        <f t="shared" si="54"/>
        <v>7</v>
      </c>
      <c r="C658" s="49">
        <f>GewinnDaten!E658</f>
        <v>0</v>
      </c>
      <c r="D658" s="49">
        <f>GewinnDaten!H658</f>
        <v>0</v>
      </c>
      <c r="E658" s="40">
        <f t="shared" si="55"/>
        <v>0</v>
      </c>
      <c r="F658" s="58">
        <f t="shared" si="56"/>
        <v>44191</v>
      </c>
      <c r="G658" s="49">
        <f>SUM(C$7:C658)</f>
        <v>-15.3</v>
      </c>
      <c r="H658" s="49">
        <f>SUM(D$7:D658)</f>
        <v>5</v>
      </c>
      <c r="I658" s="40">
        <f t="shared" si="57"/>
        <v>-10.3</v>
      </c>
      <c r="K658" s="36">
        <f t="shared" si="58"/>
        <v>2020</v>
      </c>
    </row>
    <row r="659" spans="1:11" ht="13">
      <c r="A659" s="39">
        <f>GewinnDaten!A659</f>
        <v>44195</v>
      </c>
      <c r="B659" s="37">
        <f t="shared" si="54"/>
        <v>4</v>
      </c>
      <c r="C659" s="49">
        <f>GewinnDaten!E659</f>
        <v>0</v>
      </c>
      <c r="D659" s="49">
        <f>GewinnDaten!H659</f>
        <v>0</v>
      </c>
      <c r="E659" s="40">
        <f t="shared" si="55"/>
        <v>0</v>
      </c>
      <c r="F659" s="58">
        <f t="shared" si="56"/>
        <v>44195</v>
      </c>
      <c r="G659" s="49">
        <f>SUM(C$7:C659)</f>
        <v>-15.3</v>
      </c>
      <c r="H659" s="49">
        <f>SUM(D$7:D659)</f>
        <v>5</v>
      </c>
      <c r="I659" s="40">
        <f t="shared" si="57"/>
        <v>-10.3</v>
      </c>
      <c r="K659" s="36">
        <f t="shared" si="58"/>
        <v>2020</v>
      </c>
    </row>
    <row r="660" spans="1:11" ht="13">
      <c r="A660" s="39">
        <f>GewinnDaten!A660</f>
        <v>44198</v>
      </c>
      <c r="B660" s="37">
        <f t="shared" si="54"/>
        <v>7</v>
      </c>
      <c r="C660" s="49">
        <f>GewinnDaten!E660</f>
        <v>0</v>
      </c>
      <c r="D660" s="49">
        <f>GewinnDaten!H660</f>
        <v>0</v>
      </c>
      <c r="E660" s="40">
        <f t="shared" si="55"/>
        <v>0</v>
      </c>
      <c r="F660" s="58">
        <f t="shared" si="56"/>
        <v>44198</v>
      </c>
      <c r="G660" s="49">
        <f>SUM(C$7:C660)</f>
        <v>-15.3</v>
      </c>
      <c r="H660" s="49">
        <f>SUM(D$7:D660)</f>
        <v>5</v>
      </c>
      <c r="I660" s="40">
        <f t="shared" si="57"/>
        <v>-10.3</v>
      </c>
      <c r="K660" s="36">
        <f t="shared" si="58"/>
        <v>2021</v>
      </c>
    </row>
    <row r="661" spans="1:11" ht="13">
      <c r="A661" s="39">
        <f>GewinnDaten!A661</f>
        <v>44202</v>
      </c>
      <c r="B661" s="37">
        <f t="shared" si="54"/>
        <v>4</v>
      </c>
      <c r="C661" s="49">
        <f>GewinnDaten!E661</f>
        <v>0</v>
      </c>
      <c r="D661" s="49">
        <f>GewinnDaten!H661</f>
        <v>0</v>
      </c>
      <c r="E661" s="40">
        <f t="shared" si="55"/>
        <v>0</v>
      </c>
      <c r="F661" s="58">
        <f t="shared" si="56"/>
        <v>44202</v>
      </c>
      <c r="G661" s="49">
        <f>SUM(C$7:C661)</f>
        <v>-15.3</v>
      </c>
      <c r="H661" s="49">
        <f>SUM(D$7:D661)</f>
        <v>5</v>
      </c>
      <c r="I661" s="40">
        <f t="shared" si="57"/>
        <v>-10.3</v>
      </c>
      <c r="K661" s="36">
        <f t="shared" si="58"/>
        <v>2021</v>
      </c>
    </row>
    <row r="662" spans="1:11" ht="13">
      <c r="A662" s="39">
        <f>GewinnDaten!A662</f>
        <v>44205</v>
      </c>
      <c r="B662" s="37">
        <f t="shared" si="54"/>
        <v>7</v>
      </c>
      <c r="C662" s="49">
        <f>GewinnDaten!E662</f>
        <v>0</v>
      </c>
      <c r="D662" s="49">
        <f>GewinnDaten!H662</f>
        <v>0</v>
      </c>
      <c r="E662" s="40">
        <f t="shared" si="55"/>
        <v>0</v>
      </c>
      <c r="F662" s="58">
        <f t="shared" si="56"/>
        <v>44205</v>
      </c>
      <c r="G662" s="49">
        <f>SUM(C$7:C662)</f>
        <v>-15.3</v>
      </c>
      <c r="H662" s="49">
        <f>SUM(D$7:D662)</f>
        <v>5</v>
      </c>
      <c r="I662" s="40">
        <f t="shared" si="57"/>
        <v>-10.3</v>
      </c>
      <c r="K662" s="36">
        <f t="shared" si="58"/>
        <v>2021</v>
      </c>
    </row>
    <row r="663" spans="1:11" ht="13">
      <c r="A663" s="39">
        <f>GewinnDaten!A663</f>
        <v>44209</v>
      </c>
      <c r="B663" s="37">
        <f t="shared" si="54"/>
        <v>4</v>
      </c>
      <c r="C663" s="49">
        <f>GewinnDaten!E663</f>
        <v>0</v>
      </c>
      <c r="D663" s="49">
        <f>GewinnDaten!H663</f>
        <v>0</v>
      </c>
      <c r="E663" s="40">
        <f t="shared" si="55"/>
        <v>0</v>
      </c>
      <c r="F663" s="58">
        <f t="shared" si="56"/>
        <v>44209</v>
      </c>
      <c r="G663" s="49">
        <f>SUM(C$7:C663)</f>
        <v>-15.3</v>
      </c>
      <c r="H663" s="49">
        <f>SUM(D$7:D663)</f>
        <v>5</v>
      </c>
      <c r="I663" s="40">
        <f t="shared" si="57"/>
        <v>-10.3</v>
      </c>
      <c r="K663" s="36">
        <f t="shared" si="58"/>
        <v>2021</v>
      </c>
    </row>
    <row r="664" spans="1:11" ht="13">
      <c r="A664" s="39">
        <f>GewinnDaten!A664</f>
        <v>44212</v>
      </c>
      <c r="B664" s="37">
        <f t="shared" si="54"/>
        <v>7</v>
      </c>
      <c r="C664" s="49">
        <f>GewinnDaten!E664</f>
        <v>0</v>
      </c>
      <c r="D664" s="49">
        <f>GewinnDaten!H664</f>
        <v>0</v>
      </c>
      <c r="E664" s="40">
        <f t="shared" si="55"/>
        <v>0</v>
      </c>
      <c r="F664" s="58">
        <f t="shared" si="56"/>
        <v>44212</v>
      </c>
      <c r="G664" s="49">
        <f>SUM(C$7:C664)</f>
        <v>-15.3</v>
      </c>
      <c r="H664" s="49">
        <f>SUM(D$7:D664)</f>
        <v>5</v>
      </c>
      <c r="I664" s="40">
        <f t="shared" si="57"/>
        <v>-10.3</v>
      </c>
      <c r="K664" s="36">
        <f t="shared" si="58"/>
        <v>2021</v>
      </c>
    </row>
    <row r="665" spans="1:11" ht="13">
      <c r="A665" s="39">
        <f>GewinnDaten!A665</f>
        <v>44216</v>
      </c>
      <c r="B665" s="37">
        <f t="shared" si="54"/>
        <v>4</v>
      </c>
      <c r="C665" s="49">
        <f>GewinnDaten!E665</f>
        <v>0</v>
      </c>
      <c r="D665" s="49">
        <f>GewinnDaten!H665</f>
        <v>0</v>
      </c>
      <c r="E665" s="40">
        <f t="shared" si="55"/>
        <v>0</v>
      </c>
      <c r="F665" s="58">
        <f t="shared" si="56"/>
        <v>44216</v>
      </c>
      <c r="G665" s="49">
        <f>SUM(C$7:C665)</f>
        <v>-15.3</v>
      </c>
      <c r="H665" s="49">
        <f>SUM(D$7:D665)</f>
        <v>5</v>
      </c>
      <c r="I665" s="40">
        <f t="shared" si="57"/>
        <v>-10.3</v>
      </c>
      <c r="K665" s="36">
        <f t="shared" si="58"/>
        <v>2021</v>
      </c>
    </row>
    <row r="666" spans="1:11" ht="13">
      <c r="A666" s="39">
        <f>GewinnDaten!A666</f>
        <v>44219</v>
      </c>
      <c r="B666" s="37">
        <f t="shared" si="54"/>
        <v>7</v>
      </c>
      <c r="C666" s="49">
        <f>GewinnDaten!E666</f>
        <v>0</v>
      </c>
      <c r="D666" s="49">
        <f>GewinnDaten!H666</f>
        <v>0</v>
      </c>
      <c r="E666" s="40">
        <f t="shared" si="55"/>
        <v>0</v>
      </c>
      <c r="F666" s="58">
        <f t="shared" si="56"/>
        <v>44219</v>
      </c>
      <c r="G666" s="49">
        <f>SUM(C$7:C666)</f>
        <v>-15.3</v>
      </c>
      <c r="H666" s="49">
        <f>SUM(D$7:D666)</f>
        <v>5</v>
      </c>
      <c r="I666" s="40">
        <f t="shared" si="57"/>
        <v>-10.3</v>
      </c>
      <c r="K666" s="36">
        <f t="shared" si="58"/>
        <v>2021</v>
      </c>
    </row>
    <row r="667" spans="1:11" ht="13">
      <c r="A667" s="39">
        <f>GewinnDaten!A667</f>
        <v>44223</v>
      </c>
      <c r="B667" s="37">
        <f t="shared" si="54"/>
        <v>4</v>
      </c>
      <c r="C667" s="49">
        <f>GewinnDaten!E667</f>
        <v>0</v>
      </c>
      <c r="D667" s="49">
        <f>GewinnDaten!H667</f>
        <v>0</v>
      </c>
      <c r="E667" s="40">
        <f t="shared" si="55"/>
        <v>0</v>
      </c>
      <c r="F667" s="58">
        <f t="shared" si="56"/>
        <v>44223</v>
      </c>
      <c r="G667" s="49">
        <f>SUM(C$7:C667)</f>
        <v>-15.3</v>
      </c>
      <c r="H667" s="49">
        <f>SUM(D$7:D667)</f>
        <v>5</v>
      </c>
      <c r="I667" s="40">
        <f t="shared" si="57"/>
        <v>-10.3</v>
      </c>
      <c r="K667" s="36">
        <f t="shared" si="58"/>
        <v>2021</v>
      </c>
    </row>
    <row r="668" spans="1:11" ht="13">
      <c r="A668" s="39">
        <f>GewinnDaten!A668</f>
        <v>44226</v>
      </c>
      <c r="B668" s="37">
        <f t="shared" si="54"/>
        <v>7</v>
      </c>
      <c r="C668" s="49">
        <f>GewinnDaten!E668</f>
        <v>0</v>
      </c>
      <c r="D668" s="49">
        <f>GewinnDaten!H668</f>
        <v>0</v>
      </c>
      <c r="E668" s="40">
        <f t="shared" si="55"/>
        <v>0</v>
      </c>
      <c r="F668" s="58">
        <f t="shared" si="56"/>
        <v>44226</v>
      </c>
      <c r="G668" s="49">
        <f>SUM(C$7:C668)</f>
        <v>-15.3</v>
      </c>
      <c r="H668" s="49">
        <f>SUM(D$7:D668)</f>
        <v>5</v>
      </c>
      <c r="I668" s="40">
        <f t="shared" si="57"/>
        <v>-10.3</v>
      </c>
      <c r="K668" s="36">
        <f t="shared" si="58"/>
        <v>2021</v>
      </c>
    </row>
    <row r="669" spans="1:11" ht="13">
      <c r="A669" s="39">
        <f>GewinnDaten!A669</f>
        <v>44230</v>
      </c>
      <c r="B669" s="37">
        <f t="shared" si="54"/>
        <v>4</v>
      </c>
      <c r="C669" s="49">
        <f>GewinnDaten!E669</f>
        <v>0</v>
      </c>
      <c r="D669" s="49">
        <f>GewinnDaten!H669</f>
        <v>0</v>
      </c>
      <c r="E669" s="40">
        <f t="shared" si="55"/>
        <v>0</v>
      </c>
      <c r="F669" s="58">
        <f t="shared" si="56"/>
        <v>44230</v>
      </c>
      <c r="G669" s="49">
        <f>SUM(C$7:C669)</f>
        <v>-15.3</v>
      </c>
      <c r="H669" s="49">
        <f>SUM(D$7:D669)</f>
        <v>5</v>
      </c>
      <c r="I669" s="40">
        <f t="shared" si="57"/>
        <v>-10.3</v>
      </c>
      <c r="K669" s="36">
        <f t="shared" si="58"/>
        <v>2021</v>
      </c>
    </row>
    <row r="670" spans="1:11" ht="13">
      <c r="A670" s="39">
        <f>GewinnDaten!A670</f>
        <v>44233</v>
      </c>
      <c r="B670" s="37">
        <f t="shared" si="54"/>
        <v>7</v>
      </c>
      <c r="C670" s="49">
        <f>GewinnDaten!E670</f>
        <v>0</v>
      </c>
      <c r="D670" s="49">
        <f>GewinnDaten!H670</f>
        <v>0</v>
      </c>
      <c r="E670" s="40">
        <f t="shared" si="55"/>
        <v>0</v>
      </c>
      <c r="F670" s="58">
        <f t="shared" si="56"/>
        <v>44233</v>
      </c>
      <c r="G670" s="49">
        <f>SUM(C$7:C670)</f>
        <v>-15.3</v>
      </c>
      <c r="H670" s="49">
        <f>SUM(D$7:D670)</f>
        <v>5</v>
      </c>
      <c r="I670" s="40">
        <f t="shared" si="57"/>
        <v>-10.3</v>
      </c>
      <c r="K670" s="36">
        <f t="shared" si="58"/>
        <v>2021</v>
      </c>
    </row>
    <row r="671" spans="1:11" ht="13">
      <c r="A671" s="39">
        <f>GewinnDaten!A671</f>
        <v>44237</v>
      </c>
      <c r="B671" s="37">
        <f t="shared" si="54"/>
        <v>4</v>
      </c>
      <c r="C671" s="49">
        <f>GewinnDaten!E671</f>
        <v>0</v>
      </c>
      <c r="D671" s="49">
        <f>GewinnDaten!H671</f>
        <v>0</v>
      </c>
      <c r="E671" s="40">
        <f t="shared" si="55"/>
        <v>0</v>
      </c>
      <c r="F671" s="58">
        <f t="shared" si="56"/>
        <v>44237</v>
      </c>
      <c r="G671" s="49">
        <f>SUM(C$7:C671)</f>
        <v>-15.3</v>
      </c>
      <c r="H671" s="49">
        <f>SUM(D$7:D671)</f>
        <v>5</v>
      </c>
      <c r="I671" s="40">
        <f t="shared" si="57"/>
        <v>-10.3</v>
      </c>
      <c r="K671" s="36">
        <f t="shared" si="58"/>
        <v>2021</v>
      </c>
    </row>
    <row r="672" spans="1:11" ht="13">
      <c r="A672" s="39">
        <f>GewinnDaten!A672</f>
        <v>44240</v>
      </c>
      <c r="B672" s="37">
        <f t="shared" si="54"/>
        <v>7</v>
      </c>
      <c r="C672" s="49">
        <f>GewinnDaten!E672</f>
        <v>0</v>
      </c>
      <c r="D672" s="49">
        <f>GewinnDaten!H672</f>
        <v>0</v>
      </c>
      <c r="E672" s="40">
        <f t="shared" si="55"/>
        <v>0</v>
      </c>
      <c r="F672" s="58">
        <f t="shared" si="56"/>
        <v>44240</v>
      </c>
      <c r="G672" s="49">
        <f>SUM(C$7:C672)</f>
        <v>-15.3</v>
      </c>
      <c r="H672" s="49">
        <f>SUM(D$7:D672)</f>
        <v>5</v>
      </c>
      <c r="I672" s="40">
        <f t="shared" si="57"/>
        <v>-10.3</v>
      </c>
      <c r="K672" s="36">
        <f t="shared" si="58"/>
        <v>2021</v>
      </c>
    </row>
    <row r="673" spans="1:11" ht="13">
      <c r="A673" s="39">
        <f>GewinnDaten!A673</f>
        <v>44244</v>
      </c>
      <c r="B673" s="37">
        <f t="shared" si="54"/>
        <v>4</v>
      </c>
      <c r="C673" s="49">
        <f>GewinnDaten!E673</f>
        <v>0</v>
      </c>
      <c r="D673" s="49">
        <f>GewinnDaten!H673</f>
        <v>0</v>
      </c>
      <c r="E673" s="40">
        <f t="shared" si="55"/>
        <v>0</v>
      </c>
      <c r="F673" s="58">
        <f t="shared" si="56"/>
        <v>44244</v>
      </c>
      <c r="G673" s="49">
        <f>SUM(C$7:C673)</f>
        <v>-15.3</v>
      </c>
      <c r="H673" s="49">
        <f>SUM(D$7:D673)</f>
        <v>5</v>
      </c>
      <c r="I673" s="40">
        <f t="shared" si="57"/>
        <v>-10.3</v>
      </c>
      <c r="K673" s="36">
        <f t="shared" si="58"/>
        <v>2021</v>
      </c>
    </row>
    <row r="674" spans="1:11" ht="13">
      <c r="A674" s="39">
        <f>GewinnDaten!A674</f>
        <v>44247</v>
      </c>
      <c r="B674" s="37">
        <f t="shared" si="54"/>
        <v>7</v>
      </c>
      <c r="C674" s="49">
        <f>GewinnDaten!E674</f>
        <v>0</v>
      </c>
      <c r="D674" s="49">
        <f>GewinnDaten!H674</f>
        <v>0</v>
      </c>
      <c r="E674" s="40">
        <f t="shared" si="55"/>
        <v>0</v>
      </c>
      <c r="F674" s="58">
        <f t="shared" si="56"/>
        <v>44247</v>
      </c>
      <c r="G674" s="49">
        <f>SUM(C$7:C674)</f>
        <v>-15.3</v>
      </c>
      <c r="H674" s="49">
        <f>SUM(D$7:D674)</f>
        <v>5</v>
      </c>
      <c r="I674" s="40">
        <f t="shared" si="57"/>
        <v>-10.3</v>
      </c>
      <c r="K674" s="36">
        <f t="shared" si="58"/>
        <v>2021</v>
      </c>
    </row>
    <row r="675" spans="1:11" ht="13">
      <c r="A675" s="39">
        <f>GewinnDaten!A675</f>
        <v>44251</v>
      </c>
      <c r="B675" s="37">
        <f t="shared" si="54"/>
        <v>4</v>
      </c>
      <c r="C675" s="49">
        <f>GewinnDaten!E675</f>
        <v>0</v>
      </c>
      <c r="D675" s="49">
        <f>GewinnDaten!H675</f>
        <v>0</v>
      </c>
      <c r="E675" s="40">
        <f t="shared" si="55"/>
        <v>0</v>
      </c>
      <c r="F675" s="58">
        <f t="shared" si="56"/>
        <v>44251</v>
      </c>
      <c r="G675" s="49">
        <f>SUM(C$7:C675)</f>
        <v>-15.3</v>
      </c>
      <c r="H675" s="49">
        <f>SUM(D$7:D675)</f>
        <v>5</v>
      </c>
      <c r="I675" s="40">
        <f t="shared" si="57"/>
        <v>-10.3</v>
      </c>
      <c r="K675" s="36">
        <f t="shared" si="58"/>
        <v>2021</v>
      </c>
    </row>
    <row r="676" spans="1:11" ht="13">
      <c r="A676" s="39">
        <f>GewinnDaten!A676</f>
        <v>44254</v>
      </c>
      <c r="B676" s="37">
        <f t="shared" si="54"/>
        <v>7</v>
      </c>
      <c r="C676" s="49">
        <f>GewinnDaten!E676</f>
        <v>0</v>
      </c>
      <c r="D676" s="49">
        <f>GewinnDaten!H676</f>
        <v>0</v>
      </c>
      <c r="E676" s="40">
        <f t="shared" si="55"/>
        <v>0</v>
      </c>
      <c r="F676" s="58">
        <f t="shared" si="56"/>
        <v>44254</v>
      </c>
      <c r="G676" s="49">
        <f>SUM(C$7:C676)</f>
        <v>-15.3</v>
      </c>
      <c r="H676" s="49">
        <f>SUM(D$7:D676)</f>
        <v>5</v>
      </c>
      <c r="I676" s="40">
        <f t="shared" si="57"/>
        <v>-10.3</v>
      </c>
      <c r="K676" s="36">
        <f t="shared" si="58"/>
        <v>2021</v>
      </c>
    </row>
    <row r="677" spans="1:11" ht="13">
      <c r="A677" s="39">
        <f>GewinnDaten!A677</f>
        <v>44258</v>
      </c>
      <c r="B677" s="37">
        <f t="shared" si="54"/>
        <v>4</v>
      </c>
      <c r="C677" s="49">
        <f>GewinnDaten!E677</f>
        <v>0</v>
      </c>
      <c r="D677" s="49">
        <f>GewinnDaten!H677</f>
        <v>0</v>
      </c>
      <c r="E677" s="40">
        <f t="shared" si="55"/>
        <v>0</v>
      </c>
      <c r="F677" s="58">
        <f t="shared" si="56"/>
        <v>44258</v>
      </c>
      <c r="G677" s="49">
        <f>SUM(C$7:C677)</f>
        <v>-15.3</v>
      </c>
      <c r="H677" s="49">
        <f>SUM(D$7:D677)</f>
        <v>5</v>
      </c>
      <c r="I677" s="40">
        <f t="shared" si="57"/>
        <v>-10.3</v>
      </c>
      <c r="K677" s="36">
        <f t="shared" si="58"/>
        <v>2021</v>
      </c>
    </row>
    <row r="678" spans="1:11" ht="13">
      <c r="A678" s="39">
        <f>GewinnDaten!A678</f>
        <v>44261</v>
      </c>
      <c r="B678" s="37">
        <f t="shared" si="54"/>
        <v>7</v>
      </c>
      <c r="C678" s="49">
        <f>GewinnDaten!E678</f>
        <v>0</v>
      </c>
      <c r="D678" s="49">
        <f>GewinnDaten!H678</f>
        <v>0</v>
      </c>
      <c r="E678" s="40">
        <f t="shared" si="55"/>
        <v>0</v>
      </c>
      <c r="F678" s="58">
        <f t="shared" si="56"/>
        <v>44261</v>
      </c>
      <c r="G678" s="49">
        <f>SUM(C$7:C678)</f>
        <v>-15.3</v>
      </c>
      <c r="H678" s="49">
        <f>SUM(D$7:D678)</f>
        <v>5</v>
      </c>
      <c r="I678" s="40">
        <f t="shared" si="57"/>
        <v>-10.3</v>
      </c>
      <c r="K678" s="36">
        <f t="shared" si="58"/>
        <v>2021</v>
      </c>
    </row>
    <row r="679" spans="1:11" ht="13">
      <c r="A679" s="39">
        <f>GewinnDaten!A679</f>
        <v>44265</v>
      </c>
      <c r="B679" s="37">
        <f t="shared" si="54"/>
        <v>4</v>
      </c>
      <c r="C679" s="49">
        <f>GewinnDaten!E679</f>
        <v>0</v>
      </c>
      <c r="D679" s="49">
        <f>GewinnDaten!H679</f>
        <v>0</v>
      </c>
      <c r="E679" s="40">
        <f t="shared" si="55"/>
        <v>0</v>
      </c>
      <c r="F679" s="58">
        <f t="shared" si="56"/>
        <v>44265</v>
      </c>
      <c r="G679" s="49">
        <f>SUM(C$7:C679)</f>
        <v>-15.3</v>
      </c>
      <c r="H679" s="49">
        <f>SUM(D$7:D679)</f>
        <v>5</v>
      </c>
      <c r="I679" s="40">
        <f t="shared" si="57"/>
        <v>-10.3</v>
      </c>
      <c r="K679" s="36">
        <f t="shared" si="58"/>
        <v>2021</v>
      </c>
    </row>
    <row r="680" spans="1:11" ht="13">
      <c r="A680" s="39">
        <f>GewinnDaten!A680</f>
        <v>44268</v>
      </c>
      <c r="B680" s="37">
        <f t="shared" si="54"/>
        <v>7</v>
      </c>
      <c r="C680" s="49">
        <f>GewinnDaten!E680</f>
        <v>0</v>
      </c>
      <c r="D680" s="49">
        <f>GewinnDaten!H680</f>
        <v>0</v>
      </c>
      <c r="E680" s="40">
        <f t="shared" si="55"/>
        <v>0</v>
      </c>
      <c r="F680" s="58">
        <f t="shared" si="56"/>
        <v>44268</v>
      </c>
      <c r="G680" s="49">
        <f>SUM(C$7:C680)</f>
        <v>-15.3</v>
      </c>
      <c r="H680" s="49">
        <f>SUM(D$7:D680)</f>
        <v>5</v>
      </c>
      <c r="I680" s="40">
        <f t="shared" si="57"/>
        <v>-10.3</v>
      </c>
      <c r="K680" s="36">
        <f t="shared" si="58"/>
        <v>2021</v>
      </c>
    </row>
    <row r="681" spans="1:11" ht="13">
      <c r="A681" s="39">
        <f>GewinnDaten!A681</f>
        <v>44272</v>
      </c>
      <c r="B681" s="37">
        <f t="shared" si="54"/>
        <v>4</v>
      </c>
      <c r="C681" s="49">
        <f>GewinnDaten!E681</f>
        <v>0</v>
      </c>
      <c r="D681" s="49">
        <f>GewinnDaten!H681</f>
        <v>0</v>
      </c>
      <c r="E681" s="40">
        <f t="shared" si="55"/>
        <v>0</v>
      </c>
      <c r="F681" s="58">
        <f t="shared" si="56"/>
        <v>44272</v>
      </c>
      <c r="G681" s="49">
        <f>SUM(C$7:C681)</f>
        <v>-15.3</v>
      </c>
      <c r="H681" s="49">
        <f>SUM(D$7:D681)</f>
        <v>5</v>
      </c>
      <c r="I681" s="40">
        <f t="shared" si="57"/>
        <v>-10.3</v>
      </c>
      <c r="K681" s="36">
        <f t="shared" si="58"/>
        <v>2021</v>
      </c>
    </row>
    <row r="682" spans="1:11" ht="13">
      <c r="A682" s="39">
        <f>GewinnDaten!A682</f>
        <v>44275</v>
      </c>
      <c r="B682" s="37">
        <f t="shared" si="54"/>
        <v>7</v>
      </c>
      <c r="C682" s="49">
        <f>GewinnDaten!E682</f>
        <v>0</v>
      </c>
      <c r="D682" s="49">
        <f>GewinnDaten!H682</f>
        <v>0</v>
      </c>
      <c r="E682" s="40">
        <f t="shared" si="55"/>
        <v>0</v>
      </c>
      <c r="F682" s="58">
        <f t="shared" si="56"/>
        <v>44275</v>
      </c>
      <c r="G682" s="49">
        <f>SUM(C$7:C682)</f>
        <v>-15.3</v>
      </c>
      <c r="H682" s="49">
        <f>SUM(D$7:D682)</f>
        <v>5</v>
      </c>
      <c r="I682" s="40">
        <f t="shared" si="57"/>
        <v>-10.3</v>
      </c>
      <c r="K682" s="36">
        <f t="shared" si="58"/>
        <v>2021</v>
      </c>
    </row>
    <row r="683" spans="1:11" ht="13">
      <c r="A683" s="39">
        <f>GewinnDaten!A683</f>
        <v>44279</v>
      </c>
      <c r="B683" s="37">
        <f t="shared" si="54"/>
        <v>4</v>
      </c>
      <c r="C683" s="49">
        <f>GewinnDaten!E683</f>
        <v>0</v>
      </c>
      <c r="D683" s="49">
        <f>GewinnDaten!H683</f>
        <v>0</v>
      </c>
      <c r="E683" s="40">
        <f t="shared" si="55"/>
        <v>0</v>
      </c>
      <c r="F683" s="58">
        <f t="shared" si="56"/>
        <v>44279</v>
      </c>
      <c r="G683" s="49">
        <f>SUM(C$7:C683)</f>
        <v>-15.3</v>
      </c>
      <c r="H683" s="49">
        <f>SUM(D$7:D683)</f>
        <v>5</v>
      </c>
      <c r="I683" s="40">
        <f t="shared" si="57"/>
        <v>-10.3</v>
      </c>
      <c r="K683" s="36">
        <f t="shared" si="58"/>
        <v>2021</v>
      </c>
    </row>
    <row r="684" spans="1:11" ht="13">
      <c r="A684" s="39">
        <f>GewinnDaten!A684</f>
        <v>44282</v>
      </c>
      <c r="B684" s="37">
        <f t="shared" si="54"/>
        <v>7</v>
      </c>
      <c r="C684" s="49">
        <f>GewinnDaten!E684</f>
        <v>0</v>
      </c>
      <c r="D684" s="49">
        <f>GewinnDaten!H684</f>
        <v>0</v>
      </c>
      <c r="E684" s="40">
        <f t="shared" si="55"/>
        <v>0</v>
      </c>
      <c r="F684" s="58">
        <f t="shared" si="56"/>
        <v>44282</v>
      </c>
      <c r="G684" s="49">
        <f>SUM(C$7:C684)</f>
        <v>-15.3</v>
      </c>
      <c r="H684" s="49">
        <f>SUM(D$7:D684)</f>
        <v>5</v>
      </c>
      <c r="I684" s="40">
        <f t="shared" si="57"/>
        <v>-10.3</v>
      </c>
      <c r="K684" s="36">
        <f t="shared" si="58"/>
        <v>2021</v>
      </c>
    </row>
    <row r="685" spans="1:11" ht="13">
      <c r="A685" s="39">
        <f>GewinnDaten!A685</f>
        <v>44286</v>
      </c>
      <c r="B685" s="37">
        <f t="shared" si="54"/>
        <v>4</v>
      </c>
      <c r="C685" s="49">
        <f>GewinnDaten!E685</f>
        <v>0</v>
      </c>
      <c r="D685" s="49">
        <f>GewinnDaten!H685</f>
        <v>0</v>
      </c>
      <c r="E685" s="40">
        <f t="shared" si="55"/>
        <v>0</v>
      </c>
      <c r="F685" s="58">
        <f t="shared" si="56"/>
        <v>44286</v>
      </c>
      <c r="G685" s="49">
        <f>SUM(C$7:C685)</f>
        <v>-15.3</v>
      </c>
      <c r="H685" s="49">
        <f>SUM(D$7:D685)</f>
        <v>5</v>
      </c>
      <c r="I685" s="40">
        <f t="shared" si="57"/>
        <v>-10.3</v>
      </c>
      <c r="K685" s="36">
        <f t="shared" si="58"/>
        <v>2021</v>
      </c>
    </row>
    <row r="686" spans="1:11" ht="13">
      <c r="A686" s="39">
        <f>GewinnDaten!A686</f>
        <v>44289</v>
      </c>
      <c r="B686" s="37">
        <f t="shared" si="54"/>
        <v>7</v>
      </c>
      <c r="C686" s="49">
        <f>GewinnDaten!E686</f>
        <v>0</v>
      </c>
      <c r="D686" s="49">
        <f>GewinnDaten!H686</f>
        <v>0</v>
      </c>
      <c r="E686" s="40">
        <f t="shared" si="55"/>
        <v>0</v>
      </c>
      <c r="F686" s="58">
        <f t="shared" si="56"/>
        <v>44289</v>
      </c>
      <c r="G686" s="49">
        <f>SUM(C$7:C686)</f>
        <v>-15.3</v>
      </c>
      <c r="H686" s="49">
        <f>SUM(D$7:D686)</f>
        <v>5</v>
      </c>
      <c r="I686" s="40">
        <f t="shared" si="57"/>
        <v>-10.3</v>
      </c>
      <c r="K686" s="36">
        <f t="shared" si="58"/>
        <v>2021</v>
      </c>
    </row>
    <row r="687" spans="1:11" ht="13">
      <c r="A687" s="39">
        <f>GewinnDaten!A687</f>
        <v>44293</v>
      </c>
      <c r="B687" s="37">
        <f t="shared" si="54"/>
        <v>4</v>
      </c>
      <c r="C687" s="49">
        <f>GewinnDaten!E687</f>
        <v>0</v>
      </c>
      <c r="D687" s="49">
        <f>GewinnDaten!H687</f>
        <v>0</v>
      </c>
      <c r="E687" s="40">
        <f t="shared" si="55"/>
        <v>0</v>
      </c>
      <c r="F687" s="58">
        <f t="shared" si="56"/>
        <v>44293</v>
      </c>
      <c r="G687" s="49">
        <f>SUM(C$7:C687)</f>
        <v>-15.3</v>
      </c>
      <c r="H687" s="49">
        <f>SUM(D$7:D687)</f>
        <v>5</v>
      </c>
      <c r="I687" s="40">
        <f t="shared" si="57"/>
        <v>-10.3</v>
      </c>
      <c r="K687" s="36">
        <f t="shared" si="58"/>
        <v>2021</v>
      </c>
    </row>
    <row r="688" spans="1:11" ht="13">
      <c r="A688" s="39">
        <f>GewinnDaten!A688</f>
        <v>44296</v>
      </c>
      <c r="B688" s="37">
        <f t="shared" si="54"/>
        <v>7</v>
      </c>
      <c r="C688" s="49">
        <f>GewinnDaten!E688</f>
        <v>0</v>
      </c>
      <c r="D688" s="49">
        <f>GewinnDaten!H688</f>
        <v>0</v>
      </c>
      <c r="E688" s="40">
        <f t="shared" si="55"/>
        <v>0</v>
      </c>
      <c r="F688" s="58">
        <f t="shared" si="56"/>
        <v>44296</v>
      </c>
      <c r="G688" s="49">
        <f>SUM(C$7:C688)</f>
        <v>-15.3</v>
      </c>
      <c r="H688" s="49">
        <f>SUM(D$7:D688)</f>
        <v>5</v>
      </c>
      <c r="I688" s="40">
        <f t="shared" si="57"/>
        <v>-10.3</v>
      </c>
      <c r="K688" s="36">
        <f t="shared" si="58"/>
        <v>2021</v>
      </c>
    </row>
    <row r="689" spans="1:11" ht="13">
      <c r="A689" s="39">
        <f>GewinnDaten!A689</f>
        <v>44300</v>
      </c>
      <c r="B689" s="37">
        <f t="shared" si="54"/>
        <v>4</v>
      </c>
      <c r="C689" s="49">
        <f>GewinnDaten!E689</f>
        <v>0</v>
      </c>
      <c r="D689" s="49">
        <f>GewinnDaten!H689</f>
        <v>0</v>
      </c>
      <c r="E689" s="40">
        <f t="shared" si="55"/>
        <v>0</v>
      </c>
      <c r="F689" s="58">
        <f t="shared" si="56"/>
        <v>44300</v>
      </c>
      <c r="G689" s="49">
        <f>SUM(C$7:C689)</f>
        <v>-15.3</v>
      </c>
      <c r="H689" s="49">
        <f>SUM(D$7:D689)</f>
        <v>5</v>
      </c>
      <c r="I689" s="40">
        <f t="shared" si="57"/>
        <v>-10.3</v>
      </c>
      <c r="K689" s="36">
        <f t="shared" si="58"/>
        <v>2021</v>
      </c>
    </row>
    <row r="690" spans="1:11" ht="13">
      <c r="A690" s="39">
        <f>GewinnDaten!A690</f>
        <v>44303</v>
      </c>
      <c r="B690" s="37">
        <f t="shared" si="54"/>
        <v>7</v>
      </c>
      <c r="C690" s="49">
        <f>GewinnDaten!E690</f>
        <v>0</v>
      </c>
      <c r="D690" s="49">
        <f>GewinnDaten!H690</f>
        <v>0</v>
      </c>
      <c r="E690" s="40">
        <f t="shared" si="55"/>
        <v>0</v>
      </c>
      <c r="F690" s="58">
        <f t="shared" si="56"/>
        <v>44303</v>
      </c>
      <c r="G690" s="49">
        <f>SUM(C$7:C690)</f>
        <v>-15.3</v>
      </c>
      <c r="H690" s="49">
        <f>SUM(D$7:D690)</f>
        <v>5</v>
      </c>
      <c r="I690" s="40">
        <f t="shared" si="57"/>
        <v>-10.3</v>
      </c>
      <c r="K690" s="36">
        <f t="shared" si="58"/>
        <v>2021</v>
      </c>
    </row>
    <row r="691" spans="1:11" ht="13">
      <c r="A691" s="39">
        <f>GewinnDaten!A691</f>
        <v>44307</v>
      </c>
      <c r="B691" s="37">
        <f t="shared" si="54"/>
        <v>4</v>
      </c>
      <c r="C691" s="49">
        <f>GewinnDaten!E691</f>
        <v>0</v>
      </c>
      <c r="D691" s="49">
        <f>GewinnDaten!H691</f>
        <v>0</v>
      </c>
      <c r="E691" s="40">
        <f t="shared" si="55"/>
        <v>0</v>
      </c>
      <c r="F691" s="58">
        <f t="shared" si="56"/>
        <v>44307</v>
      </c>
      <c r="G691" s="49">
        <f>SUM(C$7:C691)</f>
        <v>-15.3</v>
      </c>
      <c r="H691" s="49">
        <f>SUM(D$7:D691)</f>
        <v>5</v>
      </c>
      <c r="I691" s="40">
        <f t="shared" si="57"/>
        <v>-10.3</v>
      </c>
      <c r="K691" s="36">
        <f t="shared" si="58"/>
        <v>2021</v>
      </c>
    </row>
    <row r="692" spans="1:11" ht="13">
      <c r="A692" s="39">
        <f>GewinnDaten!A692</f>
        <v>44310</v>
      </c>
      <c r="B692" s="37">
        <f t="shared" si="54"/>
        <v>7</v>
      </c>
      <c r="C692" s="49">
        <f>GewinnDaten!E692</f>
        <v>0</v>
      </c>
      <c r="D692" s="49">
        <f>GewinnDaten!H692</f>
        <v>0</v>
      </c>
      <c r="E692" s="40">
        <f t="shared" si="55"/>
        <v>0</v>
      </c>
      <c r="F692" s="58">
        <f t="shared" si="56"/>
        <v>44310</v>
      </c>
      <c r="G692" s="49">
        <f>SUM(C$7:C692)</f>
        <v>-15.3</v>
      </c>
      <c r="H692" s="49">
        <f>SUM(D$7:D692)</f>
        <v>5</v>
      </c>
      <c r="I692" s="40">
        <f t="shared" si="57"/>
        <v>-10.3</v>
      </c>
      <c r="K692" s="36">
        <f t="shared" si="58"/>
        <v>2021</v>
      </c>
    </row>
    <row r="693" spans="1:11" ht="13">
      <c r="A693" s="39">
        <f>GewinnDaten!A693</f>
        <v>44314</v>
      </c>
      <c r="B693" s="37">
        <f t="shared" si="54"/>
        <v>4</v>
      </c>
      <c r="C693" s="49">
        <f>GewinnDaten!E693</f>
        <v>0</v>
      </c>
      <c r="D693" s="49">
        <f>GewinnDaten!H693</f>
        <v>0</v>
      </c>
      <c r="E693" s="40">
        <f t="shared" si="55"/>
        <v>0</v>
      </c>
      <c r="F693" s="58">
        <f t="shared" si="56"/>
        <v>44314</v>
      </c>
      <c r="G693" s="49">
        <f>SUM(C$7:C693)</f>
        <v>-15.3</v>
      </c>
      <c r="H693" s="49">
        <f>SUM(D$7:D693)</f>
        <v>5</v>
      </c>
      <c r="I693" s="40">
        <f t="shared" si="57"/>
        <v>-10.3</v>
      </c>
      <c r="K693" s="36">
        <f t="shared" si="58"/>
        <v>2021</v>
      </c>
    </row>
    <row r="694" spans="1:11" ht="13">
      <c r="A694" s="39">
        <f>GewinnDaten!A694</f>
        <v>44317</v>
      </c>
      <c r="B694" s="37">
        <f t="shared" si="54"/>
        <v>7</v>
      </c>
      <c r="C694" s="49">
        <f>GewinnDaten!E694</f>
        <v>0</v>
      </c>
      <c r="D694" s="49">
        <f>GewinnDaten!H694</f>
        <v>0</v>
      </c>
      <c r="E694" s="40">
        <f t="shared" si="55"/>
        <v>0</v>
      </c>
      <c r="F694" s="58">
        <f t="shared" si="56"/>
        <v>44317</v>
      </c>
      <c r="G694" s="49">
        <f>SUM(C$7:C694)</f>
        <v>-15.3</v>
      </c>
      <c r="H694" s="49">
        <f>SUM(D$7:D694)</f>
        <v>5</v>
      </c>
      <c r="I694" s="40">
        <f t="shared" si="57"/>
        <v>-10.3</v>
      </c>
      <c r="K694" s="36">
        <f t="shared" si="58"/>
        <v>2021</v>
      </c>
    </row>
    <row r="695" spans="1:11" ht="13">
      <c r="A695" s="39">
        <f>GewinnDaten!A695</f>
        <v>44321</v>
      </c>
      <c r="B695" s="37">
        <f t="shared" si="54"/>
        <v>4</v>
      </c>
      <c r="C695" s="49">
        <f>GewinnDaten!E695</f>
        <v>0</v>
      </c>
      <c r="D695" s="49">
        <f>GewinnDaten!H695</f>
        <v>0</v>
      </c>
      <c r="E695" s="40">
        <f t="shared" si="55"/>
        <v>0</v>
      </c>
      <c r="F695" s="58">
        <f t="shared" si="56"/>
        <v>44321</v>
      </c>
      <c r="G695" s="49">
        <f>SUM(C$7:C695)</f>
        <v>-15.3</v>
      </c>
      <c r="H695" s="49">
        <f>SUM(D$7:D695)</f>
        <v>5</v>
      </c>
      <c r="I695" s="40">
        <f t="shared" si="57"/>
        <v>-10.3</v>
      </c>
      <c r="K695" s="36">
        <f t="shared" si="58"/>
        <v>2021</v>
      </c>
    </row>
    <row r="696" spans="1:11" ht="13">
      <c r="A696" s="39">
        <f>GewinnDaten!A696</f>
        <v>44324</v>
      </c>
      <c r="B696" s="37">
        <f t="shared" si="54"/>
        <v>7</v>
      </c>
      <c r="C696" s="49">
        <f>GewinnDaten!E696</f>
        <v>0</v>
      </c>
      <c r="D696" s="49">
        <f>GewinnDaten!H696</f>
        <v>0</v>
      </c>
      <c r="E696" s="40">
        <f t="shared" si="55"/>
        <v>0</v>
      </c>
      <c r="F696" s="58">
        <f t="shared" si="56"/>
        <v>44324</v>
      </c>
      <c r="G696" s="49">
        <f>SUM(C$7:C696)</f>
        <v>-15.3</v>
      </c>
      <c r="H696" s="49">
        <f>SUM(D$7:D696)</f>
        <v>5</v>
      </c>
      <c r="I696" s="40">
        <f t="shared" si="57"/>
        <v>-10.3</v>
      </c>
      <c r="K696" s="36">
        <f t="shared" si="58"/>
        <v>2021</v>
      </c>
    </row>
    <row r="697" spans="1:11" ht="13">
      <c r="A697" s="39">
        <f>GewinnDaten!A697</f>
        <v>44328</v>
      </c>
      <c r="B697" s="37">
        <f t="shared" si="54"/>
        <v>4</v>
      </c>
      <c r="C697" s="49">
        <f>GewinnDaten!E697</f>
        <v>0</v>
      </c>
      <c r="D697" s="49">
        <f>GewinnDaten!H697</f>
        <v>0</v>
      </c>
      <c r="E697" s="40">
        <f t="shared" si="55"/>
        <v>0</v>
      </c>
      <c r="F697" s="58">
        <f t="shared" si="56"/>
        <v>44328</v>
      </c>
      <c r="G697" s="49">
        <f>SUM(C$7:C697)</f>
        <v>-15.3</v>
      </c>
      <c r="H697" s="49">
        <f>SUM(D$7:D697)</f>
        <v>5</v>
      </c>
      <c r="I697" s="40">
        <f t="shared" si="57"/>
        <v>-10.3</v>
      </c>
      <c r="K697" s="36">
        <f t="shared" si="58"/>
        <v>2021</v>
      </c>
    </row>
    <row r="698" spans="1:11" ht="13">
      <c r="A698" s="39">
        <f>GewinnDaten!A698</f>
        <v>44331</v>
      </c>
      <c r="B698" s="37">
        <f t="shared" si="54"/>
        <v>7</v>
      </c>
      <c r="C698" s="49">
        <f>GewinnDaten!E698</f>
        <v>0</v>
      </c>
      <c r="D698" s="49">
        <f>GewinnDaten!H698</f>
        <v>0</v>
      </c>
      <c r="E698" s="40">
        <f t="shared" si="55"/>
        <v>0</v>
      </c>
      <c r="F698" s="58">
        <f t="shared" si="56"/>
        <v>44331</v>
      </c>
      <c r="G698" s="49">
        <f>SUM(C$7:C698)</f>
        <v>-15.3</v>
      </c>
      <c r="H698" s="49">
        <f>SUM(D$7:D698)</f>
        <v>5</v>
      </c>
      <c r="I698" s="40">
        <f t="shared" si="57"/>
        <v>-10.3</v>
      </c>
      <c r="K698" s="36">
        <f t="shared" si="58"/>
        <v>2021</v>
      </c>
    </row>
    <row r="699" spans="1:11" ht="13">
      <c r="A699" s="39">
        <f>GewinnDaten!A699</f>
        <v>44335</v>
      </c>
      <c r="B699" s="37">
        <f t="shared" si="54"/>
        <v>4</v>
      </c>
      <c r="C699" s="49">
        <f>GewinnDaten!E699</f>
        <v>0</v>
      </c>
      <c r="D699" s="49">
        <f>GewinnDaten!H699</f>
        <v>0</v>
      </c>
      <c r="E699" s="40">
        <f t="shared" si="55"/>
        <v>0</v>
      </c>
      <c r="F699" s="58">
        <f t="shared" si="56"/>
        <v>44335</v>
      </c>
      <c r="G699" s="49">
        <f>SUM(C$7:C699)</f>
        <v>-15.3</v>
      </c>
      <c r="H699" s="49">
        <f>SUM(D$7:D699)</f>
        <v>5</v>
      </c>
      <c r="I699" s="40">
        <f t="shared" si="57"/>
        <v>-10.3</v>
      </c>
      <c r="K699" s="36">
        <f t="shared" si="58"/>
        <v>2021</v>
      </c>
    </row>
    <row r="700" spans="1:11" ht="13">
      <c r="A700" s="39">
        <f>GewinnDaten!A700</f>
        <v>44338</v>
      </c>
      <c r="B700" s="37">
        <f t="shared" si="54"/>
        <v>7</v>
      </c>
      <c r="C700" s="49">
        <f>GewinnDaten!E700</f>
        <v>0</v>
      </c>
      <c r="D700" s="49">
        <f>GewinnDaten!H700</f>
        <v>0</v>
      </c>
      <c r="E700" s="40">
        <f t="shared" si="55"/>
        <v>0</v>
      </c>
      <c r="F700" s="58">
        <f t="shared" si="56"/>
        <v>44338</v>
      </c>
      <c r="G700" s="49">
        <f>SUM(C$7:C700)</f>
        <v>-15.3</v>
      </c>
      <c r="H700" s="49">
        <f>SUM(D$7:D700)</f>
        <v>5</v>
      </c>
      <c r="I700" s="40">
        <f t="shared" si="57"/>
        <v>-10.3</v>
      </c>
      <c r="K700" s="36">
        <f t="shared" si="58"/>
        <v>2021</v>
      </c>
    </row>
    <row r="701" spans="1:11" ht="13">
      <c r="A701" s="39">
        <f>GewinnDaten!A701</f>
        <v>44342</v>
      </c>
      <c r="B701" s="37">
        <f t="shared" si="54"/>
        <v>4</v>
      </c>
      <c r="C701" s="49">
        <f>GewinnDaten!E701</f>
        <v>0</v>
      </c>
      <c r="D701" s="49">
        <f>GewinnDaten!H701</f>
        <v>0</v>
      </c>
      <c r="E701" s="40">
        <f t="shared" si="55"/>
        <v>0</v>
      </c>
      <c r="F701" s="58">
        <f t="shared" si="56"/>
        <v>44342</v>
      </c>
      <c r="G701" s="49">
        <f>SUM(C$7:C701)</f>
        <v>-15.3</v>
      </c>
      <c r="H701" s="49">
        <f>SUM(D$7:D701)</f>
        <v>5</v>
      </c>
      <c r="I701" s="40">
        <f t="shared" si="57"/>
        <v>-10.3</v>
      </c>
      <c r="K701" s="36">
        <f t="shared" si="58"/>
        <v>2021</v>
      </c>
    </row>
    <row r="702" spans="1:11" ht="13">
      <c r="A702" s="39">
        <f>GewinnDaten!A702</f>
        <v>44345</v>
      </c>
      <c r="B702" s="37">
        <f t="shared" si="54"/>
        <v>7</v>
      </c>
      <c r="C702" s="49">
        <f>GewinnDaten!E702</f>
        <v>0</v>
      </c>
      <c r="D702" s="49">
        <f>GewinnDaten!H702</f>
        <v>0</v>
      </c>
      <c r="E702" s="40">
        <f t="shared" si="55"/>
        <v>0</v>
      </c>
      <c r="F702" s="58">
        <f t="shared" si="56"/>
        <v>44345</v>
      </c>
      <c r="G702" s="49">
        <f>SUM(C$7:C702)</f>
        <v>-15.3</v>
      </c>
      <c r="H702" s="49">
        <f>SUM(D$7:D702)</f>
        <v>5</v>
      </c>
      <c r="I702" s="40">
        <f t="shared" si="57"/>
        <v>-10.3</v>
      </c>
      <c r="K702" s="36">
        <f t="shared" si="58"/>
        <v>2021</v>
      </c>
    </row>
    <row r="703" spans="1:11" ht="13">
      <c r="A703" s="39">
        <f>GewinnDaten!A703</f>
        <v>44349</v>
      </c>
      <c r="B703" s="37">
        <f t="shared" si="54"/>
        <v>4</v>
      </c>
      <c r="C703" s="49">
        <f>GewinnDaten!E703</f>
        <v>0</v>
      </c>
      <c r="D703" s="49">
        <f>GewinnDaten!H703</f>
        <v>0</v>
      </c>
      <c r="E703" s="40">
        <f t="shared" si="55"/>
        <v>0</v>
      </c>
      <c r="F703" s="58">
        <f t="shared" si="56"/>
        <v>44349</v>
      </c>
      <c r="G703" s="49">
        <f>SUM(C$7:C703)</f>
        <v>-15.3</v>
      </c>
      <c r="H703" s="49">
        <f>SUM(D$7:D703)</f>
        <v>5</v>
      </c>
      <c r="I703" s="40">
        <f t="shared" si="57"/>
        <v>-10.3</v>
      </c>
      <c r="K703" s="36">
        <f t="shared" si="58"/>
        <v>2021</v>
      </c>
    </row>
    <row r="704" spans="1:11" ht="13">
      <c r="A704" s="39">
        <f>GewinnDaten!A704</f>
        <v>44352</v>
      </c>
      <c r="B704" s="37">
        <f t="shared" si="54"/>
        <v>7</v>
      </c>
      <c r="C704" s="49">
        <f>GewinnDaten!E704</f>
        <v>0</v>
      </c>
      <c r="D704" s="49">
        <f>GewinnDaten!H704</f>
        <v>0</v>
      </c>
      <c r="E704" s="40">
        <f t="shared" si="55"/>
        <v>0</v>
      </c>
      <c r="F704" s="58">
        <f t="shared" si="56"/>
        <v>44352</v>
      </c>
      <c r="G704" s="49">
        <f>SUM(C$7:C704)</f>
        <v>-15.3</v>
      </c>
      <c r="H704" s="49">
        <f>SUM(D$7:D704)</f>
        <v>5</v>
      </c>
      <c r="I704" s="40">
        <f t="shared" si="57"/>
        <v>-10.3</v>
      </c>
      <c r="K704" s="36">
        <f t="shared" si="58"/>
        <v>2021</v>
      </c>
    </row>
    <row r="705" spans="1:11" ht="13">
      <c r="A705" s="39">
        <f>GewinnDaten!A705</f>
        <v>44356</v>
      </c>
      <c r="B705" s="37">
        <f t="shared" si="54"/>
        <v>4</v>
      </c>
      <c r="C705" s="49">
        <f>GewinnDaten!E705</f>
        <v>0</v>
      </c>
      <c r="D705" s="49">
        <f>GewinnDaten!H705</f>
        <v>0</v>
      </c>
      <c r="E705" s="40">
        <f t="shared" si="55"/>
        <v>0</v>
      </c>
      <c r="F705" s="58">
        <f t="shared" si="56"/>
        <v>44356</v>
      </c>
      <c r="G705" s="49">
        <f>SUM(C$7:C705)</f>
        <v>-15.3</v>
      </c>
      <c r="H705" s="49">
        <f>SUM(D$7:D705)</f>
        <v>5</v>
      </c>
      <c r="I705" s="40">
        <f t="shared" si="57"/>
        <v>-10.3</v>
      </c>
      <c r="K705" s="36">
        <f t="shared" si="58"/>
        <v>2021</v>
      </c>
    </row>
    <row r="706" spans="1:11" ht="13">
      <c r="A706" s="39">
        <f>GewinnDaten!A706</f>
        <v>44359</v>
      </c>
      <c r="B706" s="37">
        <f t="shared" si="54"/>
        <v>7</v>
      </c>
      <c r="C706" s="49">
        <f>GewinnDaten!E706</f>
        <v>0</v>
      </c>
      <c r="D706" s="49">
        <f>GewinnDaten!H706</f>
        <v>0</v>
      </c>
      <c r="E706" s="40">
        <f t="shared" si="55"/>
        <v>0</v>
      </c>
      <c r="F706" s="58">
        <f t="shared" si="56"/>
        <v>44359</v>
      </c>
      <c r="G706" s="49">
        <f>SUM(C$7:C706)</f>
        <v>-15.3</v>
      </c>
      <c r="H706" s="49">
        <f>SUM(D$7:D706)</f>
        <v>5</v>
      </c>
      <c r="I706" s="40">
        <f t="shared" si="57"/>
        <v>-10.3</v>
      </c>
      <c r="K706" s="36">
        <f t="shared" si="58"/>
        <v>2021</v>
      </c>
    </row>
    <row r="707" spans="1:11" ht="13">
      <c r="A707" s="39">
        <f>GewinnDaten!A707</f>
        <v>44363</v>
      </c>
      <c r="B707" s="37">
        <f t="shared" si="54"/>
        <v>4</v>
      </c>
      <c r="C707" s="49">
        <f>GewinnDaten!E707</f>
        <v>0</v>
      </c>
      <c r="D707" s="49">
        <f>GewinnDaten!H707</f>
        <v>0</v>
      </c>
      <c r="E707" s="40">
        <f t="shared" si="55"/>
        <v>0</v>
      </c>
      <c r="F707" s="58">
        <f t="shared" si="56"/>
        <v>44363</v>
      </c>
      <c r="G707" s="49">
        <f>SUM(C$7:C707)</f>
        <v>-15.3</v>
      </c>
      <c r="H707" s="49">
        <f>SUM(D$7:D707)</f>
        <v>5</v>
      </c>
      <c r="I707" s="40">
        <f t="shared" si="57"/>
        <v>-10.3</v>
      </c>
      <c r="K707" s="36">
        <f t="shared" si="58"/>
        <v>2021</v>
      </c>
    </row>
    <row r="708" spans="1:11" ht="13">
      <c r="A708" s="39">
        <f>GewinnDaten!A708</f>
        <v>44366</v>
      </c>
      <c r="B708" s="37">
        <f t="shared" si="54"/>
        <v>7</v>
      </c>
      <c r="C708" s="49">
        <f>GewinnDaten!E708</f>
        <v>0</v>
      </c>
      <c r="D708" s="49">
        <f>GewinnDaten!H708</f>
        <v>0</v>
      </c>
      <c r="E708" s="40">
        <f t="shared" si="55"/>
        <v>0</v>
      </c>
      <c r="F708" s="58">
        <f t="shared" si="56"/>
        <v>44366</v>
      </c>
      <c r="G708" s="49">
        <f>SUM(C$7:C708)</f>
        <v>-15.3</v>
      </c>
      <c r="H708" s="49">
        <f>SUM(D$7:D708)</f>
        <v>5</v>
      </c>
      <c r="I708" s="40">
        <f t="shared" si="57"/>
        <v>-10.3</v>
      </c>
      <c r="K708" s="36">
        <f t="shared" si="58"/>
        <v>2021</v>
      </c>
    </row>
    <row r="709" spans="1:11" ht="13">
      <c r="A709" s="39">
        <f>GewinnDaten!A709</f>
        <v>44370</v>
      </c>
      <c r="B709" s="37">
        <f t="shared" si="54"/>
        <v>4</v>
      </c>
      <c r="C709" s="49">
        <f>GewinnDaten!E709</f>
        <v>0</v>
      </c>
      <c r="D709" s="49">
        <f>GewinnDaten!H709</f>
        <v>0</v>
      </c>
      <c r="E709" s="40">
        <f t="shared" si="55"/>
        <v>0</v>
      </c>
      <c r="F709" s="58">
        <f t="shared" si="56"/>
        <v>44370</v>
      </c>
      <c r="G709" s="49">
        <f>SUM(C$7:C709)</f>
        <v>-15.3</v>
      </c>
      <c r="H709" s="49">
        <f>SUM(D$7:D709)</f>
        <v>5</v>
      </c>
      <c r="I709" s="40">
        <f t="shared" si="57"/>
        <v>-10.3</v>
      </c>
      <c r="K709" s="36">
        <f t="shared" si="58"/>
        <v>2021</v>
      </c>
    </row>
    <row r="710" spans="1:11" ht="13">
      <c r="A710" s="39">
        <f>GewinnDaten!A710</f>
        <v>44373</v>
      </c>
      <c r="B710" s="37">
        <f t="shared" si="54"/>
        <v>7</v>
      </c>
      <c r="C710" s="49">
        <f>GewinnDaten!E710</f>
        <v>0</v>
      </c>
      <c r="D710" s="49">
        <f>GewinnDaten!H710</f>
        <v>0</v>
      </c>
      <c r="E710" s="40">
        <f t="shared" si="55"/>
        <v>0</v>
      </c>
      <c r="F710" s="58">
        <f t="shared" si="56"/>
        <v>44373</v>
      </c>
      <c r="G710" s="49">
        <f>SUM(C$7:C710)</f>
        <v>-15.3</v>
      </c>
      <c r="H710" s="49">
        <f>SUM(D$7:D710)</f>
        <v>5</v>
      </c>
      <c r="I710" s="40">
        <f t="shared" si="57"/>
        <v>-10.3</v>
      </c>
      <c r="K710" s="36">
        <f t="shared" si="58"/>
        <v>2021</v>
      </c>
    </row>
    <row r="711" spans="1:11" ht="13">
      <c r="A711" s="39">
        <f>GewinnDaten!A711</f>
        <v>44377</v>
      </c>
      <c r="B711" s="37">
        <f t="shared" si="54"/>
        <v>4</v>
      </c>
      <c r="C711" s="49">
        <f>GewinnDaten!E711</f>
        <v>0</v>
      </c>
      <c r="D711" s="49">
        <f>GewinnDaten!H711</f>
        <v>0</v>
      </c>
      <c r="E711" s="40">
        <f t="shared" si="55"/>
        <v>0</v>
      </c>
      <c r="F711" s="58">
        <f t="shared" si="56"/>
        <v>44377</v>
      </c>
      <c r="G711" s="49">
        <f>SUM(C$7:C711)</f>
        <v>-15.3</v>
      </c>
      <c r="H711" s="49">
        <f>SUM(D$7:D711)</f>
        <v>5</v>
      </c>
      <c r="I711" s="40">
        <f t="shared" si="57"/>
        <v>-10.3</v>
      </c>
      <c r="K711" s="36">
        <f t="shared" si="58"/>
        <v>2021</v>
      </c>
    </row>
    <row r="712" spans="1:11" ht="13">
      <c r="A712" s="39">
        <f>GewinnDaten!A712</f>
        <v>44380</v>
      </c>
      <c r="B712" s="37">
        <f t="shared" ref="B712:B775" si="59">WEEKDAY(A712)</f>
        <v>7</v>
      </c>
      <c r="C712" s="49">
        <f>GewinnDaten!E712</f>
        <v>0</v>
      </c>
      <c r="D712" s="49">
        <f>GewinnDaten!H712</f>
        <v>0</v>
      </c>
      <c r="E712" s="40">
        <f t="shared" ref="E712:E775" si="60">SUM(C712:D712)</f>
        <v>0</v>
      </c>
      <c r="F712" s="58">
        <f t="shared" ref="F712:F775" si="61">A712</f>
        <v>44380</v>
      </c>
      <c r="G712" s="49">
        <f>SUM(C$7:C712)</f>
        <v>-15.3</v>
      </c>
      <c r="H712" s="49">
        <f>SUM(D$7:D712)</f>
        <v>5</v>
      </c>
      <c r="I712" s="40">
        <f t="shared" ref="I712:I775" si="62">SUM(G712:H712)</f>
        <v>-10.3</v>
      </c>
      <c r="K712" s="36">
        <f t="shared" ref="K712:K775" si="63">YEAR(A712)</f>
        <v>2021</v>
      </c>
    </row>
    <row r="713" spans="1:11" ht="13">
      <c r="A713" s="39">
        <f>GewinnDaten!A713</f>
        <v>44384</v>
      </c>
      <c r="B713" s="37">
        <f t="shared" si="59"/>
        <v>4</v>
      </c>
      <c r="C713" s="49">
        <f>GewinnDaten!E713</f>
        <v>0</v>
      </c>
      <c r="D713" s="49">
        <f>GewinnDaten!H713</f>
        <v>0</v>
      </c>
      <c r="E713" s="40">
        <f t="shared" si="60"/>
        <v>0</v>
      </c>
      <c r="F713" s="58">
        <f t="shared" si="61"/>
        <v>44384</v>
      </c>
      <c r="G713" s="49">
        <f>SUM(C$7:C713)</f>
        <v>-15.3</v>
      </c>
      <c r="H713" s="49">
        <f>SUM(D$7:D713)</f>
        <v>5</v>
      </c>
      <c r="I713" s="40">
        <f t="shared" si="62"/>
        <v>-10.3</v>
      </c>
      <c r="K713" s="36">
        <f t="shared" si="63"/>
        <v>2021</v>
      </c>
    </row>
    <row r="714" spans="1:11" ht="13">
      <c r="A714" s="39">
        <f>GewinnDaten!A714</f>
        <v>44387</v>
      </c>
      <c r="B714" s="37">
        <f t="shared" si="59"/>
        <v>7</v>
      </c>
      <c r="C714" s="49">
        <f>GewinnDaten!E714</f>
        <v>0</v>
      </c>
      <c r="D714" s="49">
        <f>GewinnDaten!H714</f>
        <v>0</v>
      </c>
      <c r="E714" s="40">
        <f t="shared" si="60"/>
        <v>0</v>
      </c>
      <c r="F714" s="58">
        <f t="shared" si="61"/>
        <v>44387</v>
      </c>
      <c r="G714" s="49">
        <f>SUM(C$7:C714)</f>
        <v>-15.3</v>
      </c>
      <c r="H714" s="49">
        <f>SUM(D$7:D714)</f>
        <v>5</v>
      </c>
      <c r="I714" s="40">
        <f t="shared" si="62"/>
        <v>-10.3</v>
      </c>
      <c r="K714" s="36">
        <f t="shared" si="63"/>
        <v>2021</v>
      </c>
    </row>
    <row r="715" spans="1:11" ht="13">
      <c r="A715" s="39">
        <f>GewinnDaten!A715</f>
        <v>44391</v>
      </c>
      <c r="B715" s="37">
        <f t="shared" si="59"/>
        <v>4</v>
      </c>
      <c r="C715" s="49">
        <f>GewinnDaten!E715</f>
        <v>0</v>
      </c>
      <c r="D715" s="49">
        <f>GewinnDaten!H715</f>
        <v>0</v>
      </c>
      <c r="E715" s="40">
        <f t="shared" si="60"/>
        <v>0</v>
      </c>
      <c r="F715" s="58">
        <f t="shared" si="61"/>
        <v>44391</v>
      </c>
      <c r="G715" s="49">
        <f>SUM(C$7:C715)</f>
        <v>-15.3</v>
      </c>
      <c r="H715" s="49">
        <f>SUM(D$7:D715)</f>
        <v>5</v>
      </c>
      <c r="I715" s="40">
        <f t="shared" si="62"/>
        <v>-10.3</v>
      </c>
      <c r="K715" s="36">
        <f t="shared" si="63"/>
        <v>2021</v>
      </c>
    </row>
    <row r="716" spans="1:11" ht="13">
      <c r="A716" s="39">
        <f>GewinnDaten!A716</f>
        <v>44394</v>
      </c>
      <c r="B716" s="37">
        <f t="shared" si="59"/>
        <v>7</v>
      </c>
      <c r="C716" s="49">
        <f>GewinnDaten!E716</f>
        <v>0</v>
      </c>
      <c r="D716" s="49">
        <f>GewinnDaten!H716</f>
        <v>0</v>
      </c>
      <c r="E716" s="40">
        <f t="shared" si="60"/>
        <v>0</v>
      </c>
      <c r="F716" s="58">
        <f t="shared" si="61"/>
        <v>44394</v>
      </c>
      <c r="G716" s="49">
        <f>SUM(C$7:C716)</f>
        <v>-15.3</v>
      </c>
      <c r="H716" s="49">
        <f>SUM(D$7:D716)</f>
        <v>5</v>
      </c>
      <c r="I716" s="40">
        <f t="shared" si="62"/>
        <v>-10.3</v>
      </c>
      <c r="K716" s="36">
        <f t="shared" si="63"/>
        <v>2021</v>
      </c>
    </row>
    <row r="717" spans="1:11" ht="13">
      <c r="A717" s="39">
        <f>GewinnDaten!A717</f>
        <v>44398</v>
      </c>
      <c r="B717" s="37">
        <f t="shared" si="59"/>
        <v>4</v>
      </c>
      <c r="C717" s="49">
        <f>GewinnDaten!E717</f>
        <v>0</v>
      </c>
      <c r="D717" s="49">
        <f>GewinnDaten!H717</f>
        <v>0</v>
      </c>
      <c r="E717" s="40">
        <f t="shared" si="60"/>
        <v>0</v>
      </c>
      <c r="F717" s="58">
        <f t="shared" si="61"/>
        <v>44398</v>
      </c>
      <c r="G717" s="49">
        <f>SUM(C$7:C717)</f>
        <v>-15.3</v>
      </c>
      <c r="H717" s="49">
        <f>SUM(D$7:D717)</f>
        <v>5</v>
      </c>
      <c r="I717" s="40">
        <f t="shared" si="62"/>
        <v>-10.3</v>
      </c>
      <c r="K717" s="36">
        <f t="shared" si="63"/>
        <v>2021</v>
      </c>
    </row>
    <row r="718" spans="1:11" ht="13">
      <c r="A718" s="39">
        <f>GewinnDaten!A718</f>
        <v>44401</v>
      </c>
      <c r="B718" s="37">
        <f t="shared" si="59"/>
        <v>7</v>
      </c>
      <c r="C718" s="49">
        <f>GewinnDaten!E718</f>
        <v>0</v>
      </c>
      <c r="D718" s="49">
        <f>GewinnDaten!H718</f>
        <v>0</v>
      </c>
      <c r="E718" s="40">
        <f t="shared" si="60"/>
        <v>0</v>
      </c>
      <c r="F718" s="58">
        <f t="shared" si="61"/>
        <v>44401</v>
      </c>
      <c r="G718" s="49">
        <f>SUM(C$7:C718)</f>
        <v>-15.3</v>
      </c>
      <c r="H718" s="49">
        <f>SUM(D$7:D718)</f>
        <v>5</v>
      </c>
      <c r="I718" s="40">
        <f t="shared" si="62"/>
        <v>-10.3</v>
      </c>
      <c r="K718" s="36">
        <f t="shared" si="63"/>
        <v>2021</v>
      </c>
    </row>
    <row r="719" spans="1:11" ht="13">
      <c r="A719" s="39">
        <f>GewinnDaten!A719</f>
        <v>44405</v>
      </c>
      <c r="B719" s="37">
        <f t="shared" si="59"/>
        <v>4</v>
      </c>
      <c r="C719" s="49">
        <f>GewinnDaten!E719</f>
        <v>0</v>
      </c>
      <c r="D719" s="49">
        <f>GewinnDaten!H719</f>
        <v>0</v>
      </c>
      <c r="E719" s="40">
        <f t="shared" si="60"/>
        <v>0</v>
      </c>
      <c r="F719" s="58">
        <f t="shared" si="61"/>
        <v>44405</v>
      </c>
      <c r="G719" s="49">
        <f>SUM(C$7:C719)</f>
        <v>-15.3</v>
      </c>
      <c r="H719" s="49">
        <f>SUM(D$7:D719)</f>
        <v>5</v>
      </c>
      <c r="I719" s="40">
        <f t="shared" si="62"/>
        <v>-10.3</v>
      </c>
      <c r="K719" s="36">
        <f t="shared" si="63"/>
        <v>2021</v>
      </c>
    </row>
    <row r="720" spans="1:11" ht="13">
      <c r="A720" s="39">
        <f>GewinnDaten!A720</f>
        <v>44408</v>
      </c>
      <c r="B720" s="37">
        <f t="shared" si="59"/>
        <v>7</v>
      </c>
      <c r="C720" s="49">
        <f>GewinnDaten!E720</f>
        <v>0</v>
      </c>
      <c r="D720" s="49">
        <f>GewinnDaten!H720</f>
        <v>0</v>
      </c>
      <c r="E720" s="40">
        <f t="shared" si="60"/>
        <v>0</v>
      </c>
      <c r="F720" s="58">
        <f t="shared" si="61"/>
        <v>44408</v>
      </c>
      <c r="G720" s="49">
        <f>SUM(C$7:C720)</f>
        <v>-15.3</v>
      </c>
      <c r="H720" s="49">
        <f>SUM(D$7:D720)</f>
        <v>5</v>
      </c>
      <c r="I720" s="40">
        <f t="shared" si="62"/>
        <v>-10.3</v>
      </c>
      <c r="K720" s="36">
        <f t="shared" si="63"/>
        <v>2021</v>
      </c>
    </row>
    <row r="721" spans="1:11" ht="13">
      <c r="A721" s="39">
        <f>GewinnDaten!A721</f>
        <v>44412</v>
      </c>
      <c r="B721" s="37">
        <f t="shared" si="59"/>
        <v>4</v>
      </c>
      <c r="C721" s="49">
        <f>GewinnDaten!E721</f>
        <v>0</v>
      </c>
      <c r="D721" s="49">
        <f>GewinnDaten!H721</f>
        <v>0</v>
      </c>
      <c r="E721" s="40">
        <f t="shared" si="60"/>
        <v>0</v>
      </c>
      <c r="F721" s="58">
        <f t="shared" si="61"/>
        <v>44412</v>
      </c>
      <c r="G721" s="49">
        <f>SUM(C$7:C721)</f>
        <v>-15.3</v>
      </c>
      <c r="H721" s="49">
        <f>SUM(D$7:D721)</f>
        <v>5</v>
      </c>
      <c r="I721" s="40">
        <f t="shared" si="62"/>
        <v>-10.3</v>
      </c>
      <c r="K721" s="36">
        <f t="shared" si="63"/>
        <v>2021</v>
      </c>
    </row>
    <row r="722" spans="1:11" ht="13">
      <c r="A722" s="39">
        <f>GewinnDaten!A722</f>
        <v>44415</v>
      </c>
      <c r="B722" s="37">
        <f t="shared" si="59"/>
        <v>7</v>
      </c>
      <c r="C722" s="49">
        <f>GewinnDaten!E722</f>
        <v>0</v>
      </c>
      <c r="D722" s="49">
        <f>GewinnDaten!H722</f>
        <v>0</v>
      </c>
      <c r="E722" s="40">
        <f t="shared" si="60"/>
        <v>0</v>
      </c>
      <c r="F722" s="58">
        <f t="shared" si="61"/>
        <v>44415</v>
      </c>
      <c r="G722" s="49">
        <f>SUM(C$7:C722)</f>
        <v>-15.3</v>
      </c>
      <c r="H722" s="49">
        <f>SUM(D$7:D722)</f>
        <v>5</v>
      </c>
      <c r="I722" s="40">
        <f t="shared" si="62"/>
        <v>-10.3</v>
      </c>
      <c r="K722" s="36">
        <f t="shared" si="63"/>
        <v>2021</v>
      </c>
    </row>
    <row r="723" spans="1:11" ht="13">
      <c r="A723" s="39">
        <f>GewinnDaten!A723</f>
        <v>44419</v>
      </c>
      <c r="B723" s="37">
        <f t="shared" si="59"/>
        <v>4</v>
      </c>
      <c r="C723" s="49">
        <f>GewinnDaten!E723</f>
        <v>0</v>
      </c>
      <c r="D723" s="49">
        <f>GewinnDaten!H723</f>
        <v>0</v>
      </c>
      <c r="E723" s="40">
        <f t="shared" si="60"/>
        <v>0</v>
      </c>
      <c r="F723" s="58">
        <f t="shared" si="61"/>
        <v>44419</v>
      </c>
      <c r="G723" s="49">
        <f>SUM(C$7:C723)</f>
        <v>-15.3</v>
      </c>
      <c r="H723" s="49">
        <f>SUM(D$7:D723)</f>
        <v>5</v>
      </c>
      <c r="I723" s="40">
        <f t="shared" si="62"/>
        <v>-10.3</v>
      </c>
      <c r="K723" s="36">
        <f t="shared" si="63"/>
        <v>2021</v>
      </c>
    </row>
    <row r="724" spans="1:11" ht="13">
      <c r="A724" s="39">
        <f>GewinnDaten!A724</f>
        <v>44422</v>
      </c>
      <c r="B724" s="37">
        <f t="shared" si="59"/>
        <v>7</v>
      </c>
      <c r="C724" s="49">
        <f>GewinnDaten!E724</f>
        <v>0</v>
      </c>
      <c r="D724" s="49">
        <f>GewinnDaten!H724</f>
        <v>0</v>
      </c>
      <c r="E724" s="40">
        <f t="shared" si="60"/>
        <v>0</v>
      </c>
      <c r="F724" s="58">
        <f t="shared" si="61"/>
        <v>44422</v>
      </c>
      <c r="G724" s="49">
        <f>SUM(C$7:C724)</f>
        <v>-15.3</v>
      </c>
      <c r="H724" s="49">
        <f>SUM(D$7:D724)</f>
        <v>5</v>
      </c>
      <c r="I724" s="40">
        <f t="shared" si="62"/>
        <v>-10.3</v>
      </c>
      <c r="K724" s="36">
        <f t="shared" si="63"/>
        <v>2021</v>
      </c>
    </row>
    <row r="725" spans="1:11" ht="13">
      <c r="A725" s="39">
        <f>GewinnDaten!A725</f>
        <v>44426</v>
      </c>
      <c r="B725" s="37">
        <f t="shared" si="59"/>
        <v>4</v>
      </c>
      <c r="C725" s="49">
        <f>GewinnDaten!E725</f>
        <v>0</v>
      </c>
      <c r="D725" s="49">
        <f>GewinnDaten!H725</f>
        <v>0</v>
      </c>
      <c r="E725" s="40">
        <f t="shared" si="60"/>
        <v>0</v>
      </c>
      <c r="F725" s="58">
        <f t="shared" si="61"/>
        <v>44426</v>
      </c>
      <c r="G725" s="49">
        <f>SUM(C$7:C725)</f>
        <v>-15.3</v>
      </c>
      <c r="H725" s="49">
        <f>SUM(D$7:D725)</f>
        <v>5</v>
      </c>
      <c r="I725" s="40">
        <f t="shared" si="62"/>
        <v>-10.3</v>
      </c>
      <c r="K725" s="36">
        <f t="shared" si="63"/>
        <v>2021</v>
      </c>
    </row>
    <row r="726" spans="1:11" ht="13">
      <c r="A726" s="39">
        <f>GewinnDaten!A726</f>
        <v>44429</v>
      </c>
      <c r="B726" s="37">
        <f t="shared" si="59"/>
        <v>7</v>
      </c>
      <c r="C726" s="49">
        <f>GewinnDaten!E726</f>
        <v>0</v>
      </c>
      <c r="D726" s="49">
        <f>GewinnDaten!H726</f>
        <v>0</v>
      </c>
      <c r="E726" s="40">
        <f t="shared" si="60"/>
        <v>0</v>
      </c>
      <c r="F726" s="58">
        <f t="shared" si="61"/>
        <v>44429</v>
      </c>
      <c r="G726" s="49">
        <f>SUM(C$7:C726)</f>
        <v>-15.3</v>
      </c>
      <c r="H726" s="49">
        <f>SUM(D$7:D726)</f>
        <v>5</v>
      </c>
      <c r="I726" s="40">
        <f t="shared" si="62"/>
        <v>-10.3</v>
      </c>
      <c r="K726" s="36">
        <f t="shared" si="63"/>
        <v>2021</v>
      </c>
    </row>
    <row r="727" spans="1:11" ht="13">
      <c r="A727" s="39">
        <f>GewinnDaten!A727</f>
        <v>44433</v>
      </c>
      <c r="B727" s="37">
        <f t="shared" si="59"/>
        <v>4</v>
      </c>
      <c r="C727" s="49">
        <f>GewinnDaten!E727</f>
        <v>0</v>
      </c>
      <c r="D727" s="49">
        <f>GewinnDaten!H727</f>
        <v>0</v>
      </c>
      <c r="E727" s="40">
        <f t="shared" si="60"/>
        <v>0</v>
      </c>
      <c r="F727" s="58">
        <f t="shared" si="61"/>
        <v>44433</v>
      </c>
      <c r="G727" s="49">
        <f>SUM(C$7:C727)</f>
        <v>-15.3</v>
      </c>
      <c r="H727" s="49">
        <f>SUM(D$7:D727)</f>
        <v>5</v>
      </c>
      <c r="I727" s="40">
        <f t="shared" si="62"/>
        <v>-10.3</v>
      </c>
      <c r="K727" s="36">
        <f t="shared" si="63"/>
        <v>2021</v>
      </c>
    </row>
    <row r="728" spans="1:11" ht="13">
      <c r="A728" s="39">
        <f>GewinnDaten!A728</f>
        <v>44436</v>
      </c>
      <c r="B728" s="37">
        <f t="shared" si="59"/>
        <v>7</v>
      </c>
      <c r="C728" s="49">
        <f>GewinnDaten!E728</f>
        <v>0</v>
      </c>
      <c r="D728" s="49">
        <f>GewinnDaten!H728</f>
        <v>0</v>
      </c>
      <c r="E728" s="40">
        <f t="shared" si="60"/>
        <v>0</v>
      </c>
      <c r="F728" s="58">
        <f t="shared" si="61"/>
        <v>44436</v>
      </c>
      <c r="G728" s="49">
        <f>SUM(C$7:C728)</f>
        <v>-15.3</v>
      </c>
      <c r="H728" s="49">
        <f>SUM(D$7:D728)</f>
        <v>5</v>
      </c>
      <c r="I728" s="40">
        <f t="shared" si="62"/>
        <v>-10.3</v>
      </c>
      <c r="K728" s="36">
        <f t="shared" si="63"/>
        <v>2021</v>
      </c>
    </row>
    <row r="729" spans="1:11" ht="13">
      <c r="A729" s="39">
        <f>GewinnDaten!A729</f>
        <v>44440</v>
      </c>
      <c r="B729" s="37">
        <f t="shared" si="59"/>
        <v>4</v>
      </c>
      <c r="C729" s="49">
        <f>GewinnDaten!E729</f>
        <v>0</v>
      </c>
      <c r="D729" s="49">
        <f>GewinnDaten!H729</f>
        <v>0</v>
      </c>
      <c r="E729" s="40">
        <f t="shared" si="60"/>
        <v>0</v>
      </c>
      <c r="F729" s="58">
        <f t="shared" si="61"/>
        <v>44440</v>
      </c>
      <c r="G729" s="49">
        <f>SUM(C$7:C729)</f>
        <v>-15.3</v>
      </c>
      <c r="H729" s="49">
        <f>SUM(D$7:D729)</f>
        <v>5</v>
      </c>
      <c r="I729" s="40">
        <f t="shared" si="62"/>
        <v>-10.3</v>
      </c>
      <c r="K729" s="36">
        <f t="shared" si="63"/>
        <v>2021</v>
      </c>
    </row>
    <row r="730" spans="1:11" ht="13">
      <c r="A730" s="39">
        <f>GewinnDaten!A730</f>
        <v>44443</v>
      </c>
      <c r="B730" s="37">
        <f t="shared" si="59"/>
        <v>7</v>
      </c>
      <c r="C730" s="49">
        <f>GewinnDaten!E730</f>
        <v>0</v>
      </c>
      <c r="D730" s="49">
        <f>GewinnDaten!H730</f>
        <v>0</v>
      </c>
      <c r="E730" s="40">
        <f t="shared" si="60"/>
        <v>0</v>
      </c>
      <c r="F730" s="58">
        <f t="shared" si="61"/>
        <v>44443</v>
      </c>
      <c r="G730" s="49">
        <f>SUM(C$7:C730)</f>
        <v>-15.3</v>
      </c>
      <c r="H730" s="49">
        <f>SUM(D$7:D730)</f>
        <v>5</v>
      </c>
      <c r="I730" s="40">
        <f t="shared" si="62"/>
        <v>-10.3</v>
      </c>
      <c r="K730" s="36">
        <f t="shared" si="63"/>
        <v>2021</v>
      </c>
    </row>
    <row r="731" spans="1:11" ht="13">
      <c r="A731" s="39">
        <f>GewinnDaten!A731</f>
        <v>44447</v>
      </c>
      <c r="B731" s="37">
        <f t="shared" si="59"/>
        <v>4</v>
      </c>
      <c r="C731" s="49">
        <f>GewinnDaten!E731</f>
        <v>0</v>
      </c>
      <c r="D731" s="49">
        <f>GewinnDaten!H731</f>
        <v>0</v>
      </c>
      <c r="E731" s="40">
        <f t="shared" si="60"/>
        <v>0</v>
      </c>
      <c r="F731" s="58">
        <f t="shared" si="61"/>
        <v>44447</v>
      </c>
      <c r="G731" s="49">
        <f>SUM(C$7:C731)</f>
        <v>-15.3</v>
      </c>
      <c r="H731" s="49">
        <f>SUM(D$7:D731)</f>
        <v>5</v>
      </c>
      <c r="I731" s="40">
        <f t="shared" si="62"/>
        <v>-10.3</v>
      </c>
      <c r="K731" s="36">
        <f t="shared" si="63"/>
        <v>2021</v>
      </c>
    </row>
    <row r="732" spans="1:11" ht="13">
      <c r="A732" s="39">
        <f>GewinnDaten!A732</f>
        <v>44450</v>
      </c>
      <c r="B732" s="37">
        <f t="shared" si="59"/>
        <v>7</v>
      </c>
      <c r="C732" s="49">
        <f>GewinnDaten!E732</f>
        <v>0</v>
      </c>
      <c r="D732" s="49">
        <f>GewinnDaten!H732</f>
        <v>0</v>
      </c>
      <c r="E732" s="40">
        <f t="shared" si="60"/>
        <v>0</v>
      </c>
      <c r="F732" s="58">
        <f t="shared" si="61"/>
        <v>44450</v>
      </c>
      <c r="G732" s="49">
        <f>SUM(C$7:C732)</f>
        <v>-15.3</v>
      </c>
      <c r="H732" s="49">
        <f>SUM(D$7:D732)</f>
        <v>5</v>
      </c>
      <c r="I732" s="40">
        <f t="shared" si="62"/>
        <v>-10.3</v>
      </c>
      <c r="K732" s="36">
        <f t="shared" si="63"/>
        <v>2021</v>
      </c>
    </row>
    <row r="733" spans="1:11" ht="13">
      <c r="A733" s="39">
        <f>GewinnDaten!A733</f>
        <v>44454</v>
      </c>
      <c r="B733" s="37">
        <f t="shared" si="59"/>
        <v>4</v>
      </c>
      <c r="C733" s="49">
        <f>GewinnDaten!E733</f>
        <v>0</v>
      </c>
      <c r="D733" s="49">
        <f>GewinnDaten!H733</f>
        <v>0</v>
      </c>
      <c r="E733" s="40">
        <f t="shared" si="60"/>
        <v>0</v>
      </c>
      <c r="F733" s="58">
        <f t="shared" si="61"/>
        <v>44454</v>
      </c>
      <c r="G733" s="49">
        <f>SUM(C$7:C733)</f>
        <v>-15.3</v>
      </c>
      <c r="H733" s="49">
        <f>SUM(D$7:D733)</f>
        <v>5</v>
      </c>
      <c r="I733" s="40">
        <f t="shared" si="62"/>
        <v>-10.3</v>
      </c>
      <c r="K733" s="36">
        <f t="shared" si="63"/>
        <v>2021</v>
      </c>
    </row>
    <row r="734" spans="1:11" ht="13">
      <c r="A734" s="39">
        <f>GewinnDaten!A734</f>
        <v>44457</v>
      </c>
      <c r="B734" s="37">
        <f t="shared" si="59"/>
        <v>7</v>
      </c>
      <c r="C734" s="49">
        <f>GewinnDaten!E734</f>
        <v>0</v>
      </c>
      <c r="D734" s="49">
        <f>GewinnDaten!H734</f>
        <v>0</v>
      </c>
      <c r="E734" s="40">
        <f t="shared" si="60"/>
        <v>0</v>
      </c>
      <c r="F734" s="58">
        <f t="shared" si="61"/>
        <v>44457</v>
      </c>
      <c r="G734" s="49">
        <f>SUM(C$7:C734)</f>
        <v>-15.3</v>
      </c>
      <c r="H734" s="49">
        <f>SUM(D$7:D734)</f>
        <v>5</v>
      </c>
      <c r="I734" s="40">
        <f t="shared" si="62"/>
        <v>-10.3</v>
      </c>
      <c r="K734" s="36">
        <f t="shared" si="63"/>
        <v>2021</v>
      </c>
    </row>
    <row r="735" spans="1:11" ht="13">
      <c r="A735" s="39">
        <f>GewinnDaten!A735</f>
        <v>44461</v>
      </c>
      <c r="B735" s="37">
        <f t="shared" si="59"/>
        <v>4</v>
      </c>
      <c r="C735" s="49">
        <f>GewinnDaten!E735</f>
        <v>0</v>
      </c>
      <c r="D735" s="49">
        <f>GewinnDaten!H735</f>
        <v>0</v>
      </c>
      <c r="E735" s="40">
        <f t="shared" si="60"/>
        <v>0</v>
      </c>
      <c r="F735" s="58">
        <f t="shared" si="61"/>
        <v>44461</v>
      </c>
      <c r="G735" s="49">
        <f>SUM(C$7:C735)</f>
        <v>-15.3</v>
      </c>
      <c r="H735" s="49">
        <f>SUM(D$7:D735)</f>
        <v>5</v>
      </c>
      <c r="I735" s="40">
        <f t="shared" si="62"/>
        <v>-10.3</v>
      </c>
      <c r="K735" s="36">
        <f t="shared" si="63"/>
        <v>2021</v>
      </c>
    </row>
    <row r="736" spans="1:11" ht="13">
      <c r="A736" s="39">
        <f>GewinnDaten!A736</f>
        <v>44464</v>
      </c>
      <c r="B736" s="37">
        <f t="shared" si="59"/>
        <v>7</v>
      </c>
      <c r="C736" s="49">
        <f>GewinnDaten!E736</f>
        <v>0</v>
      </c>
      <c r="D736" s="49">
        <f>GewinnDaten!H736</f>
        <v>0</v>
      </c>
      <c r="E736" s="40">
        <f t="shared" si="60"/>
        <v>0</v>
      </c>
      <c r="F736" s="58">
        <f t="shared" si="61"/>
        <v>44464</v>
      </c>
      <c r="G736" s="49">
        <f>SUM(C$7:C736)</f>
        <v>-15.3</v>
      </c>
      <c r="H736" s="49">
        <f>SUM(D$7:D736)</f>
        <v>5</v>
      </c>
      <c r="I736" s="40">
        <f t="shared" si="62"/>
        <v>-10.3</v>
      </c>
      <c r="K736" s="36">
        <f t="shared" si="63"/>
        <v>2021</v>
      </c>
    </row>
    <row r="737" spans="1:11" ht="13">
      <c r="A737" s="39">
        <f>GewinnDaten!A737</f>
        <v>44468</v>
      </c>
      <c r="B737" s="37">
        <f t="shared" si="59"/>
        <v>4</v>
      </c>
      <c r="C737" s="49">
        <f>GewinnDaten!E737</f>
        <v>0</v>
      </c>
      <c r="D737" s="49">
        <f>GewinnDaten!H737</f>
        <v>0</v>
      </c>
      <c r="E737" s="40">
        <f t="shared" si="60"/>
        <v>0</v>
      </c>
      <c r="F737" s="58">
        <f t="shared" si="61"/>
        <v>44468</v>
      </c>
      <c r="G737" s="49">
        <f>SUM(C$7:C737)</f>
        <v>-15.3</v>
      </c>
      <c r="H737" s="49">
        <f>SUM(D$7:D737)</f>
        <v>5</v>
      </c>
      <c r="I737" s="40">
        <f t="shared" si="62"/>
        <v>-10.3</v>
      </c>
      <c r="K737" s="36">
        <f t="shared" si="63"/>
        <v>2021</v>
      </c>
    </row>
    <row r="738" spans="1:11" ht="13">
      <c r="A738" s="39">
        <f>GewinnDaten!A738</f>
        <v>44471</v>
      </c>
      <c r="B738" s="37">
        <f t="shared" si="59"/>
        <v>7</v>
      </c>
      <c r="C738" s="49">
        <f>GewinnDaten!E738</f>
        <v>0</v>
      </c>
      <c r="D738" s="49">
        <f>GewinnDaten!H738</f>
        <v>0</v>
      </c>
      <c r="E738" s="40">
        <f t="shared" si="60"/>
        <v>0</v>
      </c>
      <c r="F738" s="58">
        <f t="shared" si="61"/>
        <v>44471</v>
      </c>
      <c r="G738" s="49">
        <f>SUM(C$7:C738)</f>
        <v>-15.3</v>
      </c>
      <c r="H738" s="49">
        <f>SUM(D$7:D738)</f>
        <v>5</v>
      </c>
      <c r="I738" s="40">
        <f t="shared" si="62"/>
        <v>-10.3</v>
      </c>
      <c r="K738" s="36">
        <f t="shared" si="63"/>
        <v>2021</v>
      </c>
    </row>
    <row r="739" spans="1:11" ht="13">
      <c r="A739" s="39">
        <f>GewinnDaten!A739</f>
        <v>44475</v>
      </c>
      <c r="B739" s="37">
        <f t="shared" si="59"/>
        <v>4</v>
      </c>
      <c r="C739" s="49">
        <f>GewinnDaten!E739</f>
        <v>0</v>
      </c>
      <c r="D739" s="49">
        <f>GewinnDaten!H739</f>
        <v>0</v>
      </c>
      <c r="E739" s="40">
        <f t="shared" si="60"/>
        <v>0</v>
      </c>
      <c r="F739" s="58">
        <f t="shared" si="61"/>
        <v>44475</v>
      </c>
      <c r="G739" s="49">
        <f>SUM(C$7:C739)</f>
        <v>-15.3</v>
      </c>
      <c r="H739" s="49">
        <f>SUM(D$7:D739)</f>
        <v>5</v>
      </c>
      <c r="I739" s="40">
        <f t="shared" si="62"/>
        <v>-10.3</v>
      </c>
      <c r="K739" s="36">
        <f t="shared" si="63"/>
        <v>2021</v>
      </c>
    </row>
    <row r="740" spans="1:11" ht="13">
      <c r="A740" s="39">
        <f>GewinnDaten!A740</f>
        <v>44478</v>
      </c>
      <c r="B740" s="37">
        <f t="shared" si="59"/>
        <v>7</v>
      </c>
      <c r="C740" s="49">
        <f>GewinnDaten!E740</f>
        <v>0</v>
      </c>
      <c r="D740" s="49">
        <f>GewinnDaten!H740</f>
        <v>0</v>
      </c>
      <c r="E740" s="40">
        <f t="shared" si="60"/>
        <v>0</v>
      </c>
      <c r="F740" s="58">
        <f t="shared" si="61"/>
        <v>44478</v>
      </c>
      <c r="G740" s="49">
        <f>SUM(C$7:C740)</f>
        <v>-15.3</v>
      </c>
      <c r="H740" s="49">
        <f>SUM(D$7:D740)</f>
        <v>5</v>
      </c>
      <c r="I740" s="40">
        <f t="shared" si="62"/>
        <v>-10.3</v>
      </c>
      <c r="K740" s="36">
        <f t="shared" si="63"/>
        <v>2021</v>
      </c>
    </row>
    <row r="741" spans="1:11" ht="13">
      <c r="A741" s="39">
        <f>GewinnDaten!A741</f>
        <v>44482</v>
      </c>
      <c r="B741" s="37">
        <f t="shared" si="59"/>
        <v>4</v>
      </c>
      <c r="C741" s="49">
        <f>GewinnDaten!E741</f>
        <v>0</v>
      </c>
      <c r="D741" s="49">
        <f>GewinnDaten!H741</f>
        <v>0</v>
      </c>
      <c r="E741" s="40">
        <f t="shared" si="60"/>
        <v>0</v>
      </c>
      <c r="F741" s="58">
        <f t="shared" si="61"/>
        <v>44482</v>
      </c>
      <c r="G741" s="49">
        <f>SUM(C$7:C741)</f>
        <v>-15.3</v>
      </c>
      <c r="H741" s="49">
        <f>SUM(D$7:D741)</f>
        <v>5</v>
      </c>
      <c r="I741" s="40">
        <f t="shared" si="62"/>
        <v>-10.3</v>
      </c>
      <c r="K741" s="36">
        <f t="shared" si="63"/>
        <v>2021</v>
      </c>
    </row>
    <row r="742" spans="1:11" ht="13">
      <c r="A742" s="39">
        <f>GewinnDaten!A742</f>
        <v>44485</v>
      </c>
      <c r="B742" s="37">
        <f t="shared" si="59"/>
        <v>7</v>
      </c>
      <c r="C742" s="49">
        <f>GewinnDaten!E742</f>
        <v>0</v>
      </c>
      <c r="D742" s="49">
        <f>GewinnDaten!H742</f>
        <v>0</v>
      </c>
      <c r="E742" s="40">
        <f t="shared" si="60"/>
        <v>0</v>
      </c>
      <c r="F742" s="58">
        <f t="shared" si="61"/>
        <v>44485</v>
      </c>
      <c r="G742" s="49">
        <f>SUM(C$7:C742)</f>
        <v>-15.3</v>
      </c>
      <c r="H742" s="49">
        <f>SUM(D$7:D742)</f>
        <v>5</v>
      </c>
      <c r="I742" s="40">
        <f t="shared" si="62"/>
        <v>-10.3</v>
      </c>
      <c r="K742" s="36">
        <f t="shared" si="63"/>
        <v>2021</v>
      </c>
    </row>
    <row r="743" spans="1:11" ht="13">
      <c r="A743" s="39">
        <f>GewinnDaten!A743</f>
        <v>44489</v>
      </c>
      <c r="B743" s="37">
        <f t="shared" si="59"/>
        <v>4</v>
      </c>
      <c r="C743" s="49">
        <f>GewinnDaten!E743</f>
        <v>0</v>
      </c>
      <c r="D743" s="49">
        <f>GewinnDaten!H743</f>
        <v>0</v>
      </c>
      <c r="E743" s="40">
        <f t="shared" si="60"/>
        <v>0</v>
      </c>
      <c r="F743" s="58">
        <f t="shared" si="61"/>
        <v>44489</v>
      </c>
      <c r="G743" s="49">
        <f>SUM(C$7:C743)</f>
        <v>-15.3</v>
      </c>
      <c r="H743" s="49">
        <f>SUM(D$7:D743)</f>
        <v>5</v>
      </c>
      <c r="I743" s="40">
        <f t="shared" si="62"/>
        <v>-10.3</v>
      </c>
      <c r="K743" s="36">
        <f t="shared" si="63"/>
        <v>2021</v>
      </c>
    </row>
    <row r="744" spans="1:11" ht="13">
      <c r="A744" s="39">
        <f>GewinnDaten!A744</f>
        <v>44492</v>
      </c>
      <c r="B744" s="37">
        <f t="shared" si="59"/>
        <v>7</v>
      </c>
      <c r="C744" s="49">
        <f>GewinnDaten!E744</f>
        <v>0</v>
      </c>
      <c r="D744" s="49">
        <f>GewinnDaten!H744</f>
        <v>0</v>
      </c>
      <c r="E744" s="40">
        <f t="shared" si="60"/>
        <v>0</v>
      </c>
      <c r="F744" s="58">
        <f t="shared" si="61"/>
        <v>44492</v>
      </c>
      <c r="G744" s="49">
        <f>SUM(C$7:C744)</f>
        <v>-15.3</v>
      </c>
      <c r="H744" s="49">
        <f>SUM(D$7:D744)</f>
        <v>5</v>
      </c>
      <c r="I744" s="40">
        <f t="shared" si="62"/>
        <v>-10.3</v>
      </c>
      <c r="K744" s="36">
        <f t="shared" si="63"/>
        <v>2021</v>
      </c>
    </row>
    <row r="745" spans="1:11" ht="13">
      <c r="A745" s="39">
        <f>GewinnDaten!A745</f>
        <v>44496</v>
      </c>
      <c r="B745" s="37">
        <f t="shared" si="59"/>
        <v>4</v>
      </c>
      <c r="C745" s="49">
        <f>GewinnDaten!E745</f>
        <v>0</v>
      </c>
      <c r="D745" s="49">
        <f>GewinnDaten!H745</f>
        <v>0</v>
      </c>
      <c r="E745" s="40">
        <f t="shared" si="60"/>
        <v>0</v>
      </c>
      <c r="F745" s="58">
        <f t="shared" si="61"/>
        <v>44496</v>
      </c>
      <c r="G745" s="49">
        <f>SUM(C$7:C745)</f>
        <v>-15.3</v>
      </c>
      <c r="H745" s="49">
        <f>SUM(D$7:D745)</f>
        <v>5</v>
      </c>
      <c r="I745" s="40">
        <f t="shared" si="62"/>
        <v>-10.3</v>
      </c>
      <c r="K745" s="36">
        <f t="shared" si="63"/>
        <v>2021</v>
      </c>
    </row>
    <row r="746" spans="1:11" ht="13">
      <c r="A746" s="39">
        <f>GewinnDaten!A746</f>
        <v>44499</v>
      </c>
      <c r="B746" s="37">
        <f t="shared" si="59"/>
        <v>7</v>
      </c>
      <c r="C746" s="49">
        <f>GewinnDaten!E746</f>
        <v>0</v>
      </c>
      <c r="D746" s="49">
        <f>GewinnDaten!H746</f>
        <v>0</v>
      </c>
      <c r="E746" s="40">
        <f t="shared" si="60"/>
        <v>0</v>
      </c>
      <c r="F746" s="58">
        <f t="shared" si="61"/>
        <v>44499</v>
      </c>
      <c r="G746" s="49">
        <f>SUM(C$7:C746)</f>
        <v>-15.3</v>
      </c>
      <c r="H746" s="49">
        <f>SUM(D$7:D746)</f>
        <v>5</v>
      </c>
      <c r="I746" s="40">
        <f t="shared" si="62"/>
        <v>-10.3</v>
      </c>
      <c r="K746" s="36">
        <f t="shared" si="63"/>
        <v>2021</v>
      </c>
    </row>
    <row r="747" spans="1:11" ht="13">
      <c r="A747" s="39">
        <f>GewinnDaten!A747</f>
        <v>44503</v>
      </c>
      <c r="B747" s="37">
        <f t="shared" si="59"/>
        <v>4</v>
      </c>
      <c r="C747" s="49">
        <f>GewinnDaten!E747</f>
        <v>0</v>
      </c>
      <c r="D747" s="49">
        <f>GewinnDaten!H747</f>
        <v>0</v>
      </c>
      <c r="E747" s="40">
        <f t="shared" si="60"/>
        <v>0</v>
      </c>
      <c r="F747" s="58">
        <f t="shared" si="61"/>
        <v>44503</v>
      </c>
      <c r="G747" s="49">
        <f>SUM(C$7:C747)</f>
        <v>-15.3</v>
      </c>
      <c r="H747" s="49">
        <f>SUM(D$7:D747)</f>
        <v>5</v>
      </c>
      <c r="I747" s="40">
        <f t="shared" si="62"/>
        <v>-10.3</v>
      </c>
      <c r="K747" s="36">
        <f t="shared" si="63"/>
        <v>2021</v>
      </c>
    </row>
    <row r="748" spans="1:11" ht="13">
      <c r="A748" s="39">
        <f>GewinnDaten!A748</f>
        <v>44506</v>
      </c>
      <c r="B748" s="37">
        <f t="shared" si="59"/>
        <v>7</v>
      </c>
      <c r="C748" s="49">
        <f>GewinnDaten!E748</f>
        <v>0</v>
      </c>
      <c r="D748" s="49">
        <f>GewinnDaten!H748</f>
        <v>0</v>
      </c>
      <c r="E748" s="40">
        <f t="shared" si="60"/>
        <v>0</v>
      </c>
      <c r="F748" s="58">
        <f t="shared" si="61"/>
        <v>44506</v>
      </c>
      <c r="G748" s="49">
        <f>SUM(C$7:C748)</f>
        <v>-15.3</v>
      </c>
      <c r="H748" s="49">
        <f>SUM(D$7:D748)</f>
        <v>5</v>
      </c>
      <c r="I748" s="40">
        <f t="shared" si="62"/>
        <v>-10.3</v>
      </c>
      <c r="K748" s="36">
        <f t="shared" si="63"/>
        <v>2021</v>
      </c>
    </row>
    <row r="749" spans="1:11" ht="13">
      <c r="A749" s="39">
        <f>GewinnDaten!A749</f>
        <v>44510</v>
      </c>
      <c r="B749" s="37">
        <f t="shared" si="59"/>
        <v>4</v>
      </c>
      <c r="C749" s="49">
        <f>GewinnDaten!E749</f>
        <v>0</v>
      </c>
      <c r="D749" s="49">
        <f>GewinnDaten!H749</f>
        <v>0</v>
      </c>
      <c r="E749" s="40">
        <f t="shared" si="60"/>
        <v>0</v>
      </c>
      <c r="F749" s="58">
        <f t="shared" si="61"/>
        <v>44510</v>
      </c>
      <c r="G749" s="49">
        <f>SUM(C$7:C749)</f>
        <v>-15.3</v>
      </c>
      <c r="H749" s="49">
        <f>SUM(D$7:D749)</f>
        <v>5</v>
      </c>
      <c r="I749" s="40">
        <f t="shared" si="62"/>
        <v>-10.3</v>
      </c>
      <c r="K749" s="36">
        <f t="shared" si="63"/>
        <v>2021</v>
      </c>
    </row>
    <row r="750" spans="1:11" ht="13">
      <c r="A750" s="39">
        <f>GewinnDaten!A750</f>
        <v>44513</v>
      </c>
      <c r="B750" s="37">
        <f t="shared" si="59"/>
        <v>7</v>
      </c>
      <c r="C750" s="49">
        <f>GewinnDaten!E750</f>
        <v>0</v>
      </c>
      <c r="D750" s="49">
        <f>GewinnDaten!H750</f>
        <v>0</v>
      </c>
      <c r="E750" s="40">
        <f t="shared" si="60"/>
        <v>0</v>
      </c>
      <c r="F750" s="58">
        <f t="shared" si="61"/>
        <v>44513</v>
      </c>
      <c r="G750" s="49">
        <f>SUM(C$7:C750)</f>
        <v>-15.3</v>
      </c>
      <c r="H750" s="49">
        <f>SUM(D$7:D750)</f>
        <v>5</v>
      </c>
      <c r="I750" s="40">
        <f t="shared" si="62"/>
        <v>-10.3</v>
      </c>
      <c r="K750" s="36">
        <f t="shared" si="63"/>
        <v>2021</v>
      </c>
    </row>
    <row r="751" spans="1:11" ht="13">
      <c r="A751" s="39">
        <f>GewinnDaten!A751</f>
        <v>44517</v>
      </c>
      <c r="B751" s="37">
        <f t="shared" si="59"/>
        <v>4</v>
      </c>
      <c r="C751" s="49">
        <f>GewinnDaten!E751</f>
        <v>0</v>
      </c>
      <c r="D751" s="49">
        <f>GewinnDaten!H751</f>
        <v>0</v>
      </c>
      <c r="E751" s="40">
        <f t="shared" si="60"/>
        <v>0</v>
      </c>
      <c r="F751" s="58">
        <f t="shared" si="61"/>
        <v>44517</v>
      </c>
      <c r="G751" s="49">
        <f>SUM(C$7:C751)</f>
        <v>-15.3</v>
      </c>
      <c r="H751" s="49">
        <f>SUM(D$7:D751)</f>
        <v>5</v>
      </c>
      <c r="I751" s="40">
        <f t="shared" si="62"/>
        <v>-10.3</v>
      </c>
      <c r="K751" s="36">
        <f t="shared" si="63"/>
        <v>2021</v>
      </c>
    </row>
    <row r="752" spans="1:11" ht="13">
      <c r="A752" s="39">
        <f>GewinnDaten!A752</f>
        <v>44520</v>
      </c>
      <c r="B752" s="37">
        <f t="shared" si="59"/>
        <v>7</v>
      </c>
      <c r="C752" s="49">
        <f>GewinnDaten!E752</f>
        <v>0</v>
      </c>
      <c r="D752" s="49">
        <f>GewinnDaten!H752</f>
        <v>0</v>
      </c>
      <c r="E752" s="40">
        <f t="shared" si="60"/>
        <v>0</v>
      </c>
      <c r="F752" s="58">
        <f t="shared" si="61"/>
        <v>44520</v>
      </c>
      <c r="G752" s="49">
        <f>SUM(C$7:C752)</f>
        <v>-15.3</v>
      </c>
      <c r="H752" s="49">
        <f>SUM(D$7:D752)</f>
        <v>5</v>
      </c>
      <c r="I752" s="40">
        <f t="shared" si="62"/>
        <v>-10.3</v>
      </c>
      <c r="K752" s="36">
        <f t="shared" si="63"/>
        <v>2021</v>
      </c>
    </row>
    <row r="753" spans="1:11" ht="13">
      <c r="A753" s="39">
        <f>GewinnDaten!A753</f>
        <v>44524</v>
      </c>
      <c r="B753" s="37">
        <f t="shared" si="59"/>
        <v>4</v>
      </c>
      <c r="C753" s="49">
        <f>GewinnDaten!E753</f>
        <v>0</v>
      </c>
      <c r="D753" s="49">
        <f>GewinnDaten!H753</f>
        <v>0</v>
      </c>
      <c r="E753" s="40">
        <f t="shared" si="60"/>
        <v>0</v>
      </c>
      <c r="F753" s="58">
        <f t="shared" si="61"/>
        <v>44524</v>
      </c>
      <c r="G753" s="49">
        <f>SUM(C$7:C753)</f>
        <v>-15.3</v>
      </c>
      <c r="H753" s="49">
        <f>SUM(D$7:D753)</f>
        <v>5</v>
      </c>
      <c r="I753" s="40">
        <f t="shared" si="62"/>
        <v>-10.3</v>
      </c>
      <c r="K753" s="36">
        <f t="shared" si="63"/>
        <v>2021</v>
      </c>
    </row>
    <row r="754" spans="1:11" ht="13">
      <c r="A754" s="39">
        <f>GewinnDaten!A754</f>
        <v>44527</v>
      </c>
      <c r="B754" s="37">
        <f t="shared" si="59"/>
        <v>7</v>
      </c>
      <c r="C754" s="49">
        <f>GewinnDaten!E754</f>
        <v>0</v>
      </c>
      <c r="D754" s="49">
        <f>GewinnDaten!H754</f>
        <v>0</v>
      </c>
      <c r="E754" s="40">
        <f t="shared" si="60"/>
        <v>0</v>
      </c>
      <c r="F754" s="58">
        <f t="shared" si="61"/>
        <v>44527</v>
      </c>
      <c r="G754" s="49">
        <f>SUM(C$7:C754)</f>
        <v>-15.3</v>
      </c>
      <c r="H754" s="49">
        <f>SUM(D$7:D754)</f>
        <v>5</v>
      </c>
      <c r="I754" s="40">
        <f t="shared" si="62"/>
        <v>-10.3</v>
      </c>
      <c r="K754" s="36">
        <f t="shared" si="63"/>
        <v>2021</v>
      </c>
    </row>
    <row r="755" spans="1:11" ht="13">
      <c r="A755" s="39">
        <f>GewinnDaten!A755</f>
        <v>44531</v>
      </c>
      <c r="B755" s="37">
        <f t="shared" si="59"/>
        <v>4</v>
      </c>
      <c r="C755" s="49">
        <f>GewinnDaten!E755</f>
        <v>0</v>
      </c>
      <c r="D755" s="49">
        <f>GewinnDaten!H755</f>
        <v>0</v>
      </c>
      <c r="E755" s="40">
        <f t="shared" si="60"/>
        <v>0</v>
      </c>
      <c r="F755" s="58">
        <f t="shared" si="61"/>
        <v>44531</v>
      </c>
      <c r="G755" s="49">
        <f>SUM(C$7:C755)</f>
        <v>-15.3</v>
      </c>
      <c r="H755" s="49">
        <f>SUM(D$7:D755)</f>
        <v>5</v>
      </c>
      <c r="I755" s="40">
        <f t="shared" si="62"/>
        <v>-10.3</v>
      </c>
      <c r="K755" s="36">
        <f t="shared" si="63"/>
        <v>2021</v>
      </c>
    </row>
    <row r="756" spans="1:11" ht="13">
      <c r="A756" s="39">
        <f>GewinnDaten!A756</f>
        <v>44534</v>
      </c>
      <c r="B756" s="37">
        <f t="shared" si="59"/>
        <v>7</v>
      </c>
      <c r="C756" s="49">
        <f>GewinnDaten!E756</f>
        <v>0</v>
      </c>
      <c r="D756" s="49">
        <f>GewinnDaten!H756</f>
        <v>0</v>
      </c>
      <c r="E756" s="40">
        <f t="shared" si="60"/>
        <v>0</v>
      </c>
      <c r="F756" s="58">
        <f t="shared" si="61"/>
        <v>44534</v>
      </c>
      <c r="G756" s="49">
        <f>SUM(C$7:C756)</f>
        <v>-15.3</v>
      </c>
      <c r="H756" s="49">
        <f>SUM(D$7:D756)</f>
        <v>5</v>
      </c>
      <c r="I756" s="40">
        <f t="shared" si="62"/>
        <v>-10.3</v>
      </c>
      <c r="K756" s="36">
        <f t="shared" si="63"/>
        <v>2021</v>
      </c>
    </row>
    <row r="757" spans="1:11" ht="13">
      <c r="A757" s="39">
        <f>GewinnDaten!A757</f>
        <v>44538</v>
      </c>
      <c r="B757" s="37">
        <f t="shared" si="59"/>
        <v>4</v>
      </c>
      <c r="C757" s="49">
        <f>GewinnDaten!E757</f>
        <v>0</v>
      </c>
      <c r="D757" s="49">
        <f>GewinnDaten!H757</f>
        <v>0</v>
      </c>
      <c r="E757" s="40">
        <f t="shared" si="60"/>
        <v>0</v>
      </c>
      <c r="F757" s="58">
        <f t="shared" si="61"/>
        <v>44538</v>
      </c>
      <c r="G757" s="49">
        <f>SUM(C$7:C757)</f>
        <v>-15.3</v>
      </c>
      <c r="H757" s="49">
        <f>SUM(D$7:D757)</f>
        <v>5</v>
      </c>
      <c r="I757" s="40">
        <f t="shared" si="62"/>
        <v>-10.3</v>
      </c>
      <c r="K757" s="36">
        <f t="shared" si="63"/>
        <v>2021</v>
      </c>
    </row>
    <row r="758" spans="1:11" ht="13">
      <c r="A758" s="39">
        <f>GewinnDaten!A758</f>
        <v>44541</v>
      </c>
      <c r="B758" s="37">
        <f t="shared" si="59"/>
        <v>7</v>
      </c>
      <c r="C758" s="49">
        <f>GewinnDaten!E758</f>
        <v>0</v>
      </c>
      <c r="D758" s="49">
        <f>GewinnDaten!H758</f>
        <v>0</v>
      </c>
      <c r="E758" s="40">
        <f t="shared" si="60"/>
        <v>0</v>
      </c>
      <c r="F758" s="58">
        <f t="shared" si="61"/>
        <v>44541</v>
      </c>
      <c r="G758" s="49">
        <f>SUM(C$7:C758)</f>
        <v>-15.3</v>
      </c>
      <c r="H758" s="49">
        <f>SUM(D$7:D758)</f>
        <v>5</v>
      </c>
      <c r="I758" s="40">
        <f t="shared" si="62"/>
        <v>-10.3</v>
      </c>
      <c r="K758" s="36">
        <f t="shared" si="63"/>
        <v>2021</v>
      </c>
    </row>
    <row r="759" spans="1:11" ht="13">
      <c r="A759" s="39">
        <f>GewinnDaten!A759</f>
        <v>44545</v>
      </c>
      <c r="B759" s="37">
        <f t="shared" si="59"/>
        <v>4</v>
      </c>
      <c r="C759" s="49">
        <f>GewinnDaten!E759</f>
        <v>0</v>
      </c>
      <c r="D759" s="49">
        <f>GewinnDaten!H759</f>
        <v>0</v>
      </c>
      <c r="E759" s="40">
        <f t="shared" si="60"/>
        <v>0</v>
      </c>
      <c r="F759" s="58">
        <f t="shared" si="61"/>
        <v>44545</v>
      </c>
      <c r="G759" s="49">
        <f>SUM(C$7:C759)</f>
        <v>-15.3</v>
      </c>
      <c r="H759" s="49">
        <f>SUM(D$7:D759)</f>
        <v>5</v>
      </c>
      <c r="I759" s="40">
        <f t="shared" si="62"/>
        <v>-10.3</v>
      </c>
      <c r="K759" s="36">
        <f t="shared" si="63"/>
        <v>2021</v>
      </c>
    </row>
    <row r="760" spans="1:11" ht="13">
      <c r="A760" s="39">
        <f>GewinnDaten!A760</f>
        <v>44548</v>
      </c>
      <c r="B760" s="37">
        <f t="shared" si="59"/>
        <v>7</v>
      </c>
      <c r="C760" s="49">
        <f>GewinnDaten!E760</f>
        <v>0</v>
      </c>
      <c r="D760" s="49">
        <f>GewinnDaten!H760</f>
        <v>0</v>
      </c>
      <c r="E760" s="40">
        <f t="shared" si="60"/>
        <v>0</v>
      </c>
      <c r="F760" s="58">
        <f t="shared" si="61"/>
        <v>44548</v>
      </c>
      <c r="G760" s="49">
        <f>SUM(C$7:C760)</f>
        <v>-15.3</v>
      </c>
      <c r="H760" s="49">
        <f>SUM(D$7:D760)</f>
        <v>5</v>
      </c>
      <c r="I760" s="40">
        <f t="shared" si="62"/>
        <v>-10.3</v>
      </c>
      <c r="K760" s="36">
        <f t="shared" si="63"/>
        <v>2021</v>
      </c>
    </row>
    <row r="761" spans="1:11" ht="13">
      <c r="A761" s="39">
        <f>GewinnDaten!A761</f>
        <v>44552</v>
      </c>
      <c r="B761" s="37">
        <f t="shared" si="59"/>
        <v>4</v>
      </c>
      <c r="C761" s="49">
        <f>GewinnDaten!E761</f>
        <v>0</v>
      </c>
      <c r="D761" s="49">
        <f>GewinnDaten!H761</f>
        <v>0</v>
      </c>
      <c r="E761" s="40">
        <f t="shared" si="60"/>
        <v>0</v>
      </c>
      <c r="F761" s="58">
        <f t="shared" si="61"/>
        <v>44552</v>
      </c>
      <c r="G761" s="49">
        <f>SUM(C$7:C761)</f>
        <v>-15.3</v>
      </c>
      <c r="H761" s="49">
        <f>SUM(D$7:D761)</f>
        <v>5</v>
      </c>
      <c r="I761" s="40">
        <f t="shared" si="62"/>
        <v>-10.3</v>
      </c>
      <c r="K761" s="36">
        <f t="shared" si="63"/>
        <v>2021</v>
      </c>
    </row>
    <row r="762" spans="1:11" ht="13">
      <c r="A762" s="39">
        <f>GewinnDaten!A762</f>
        <v>44555</v>
      </c>
      <c r="B762" s="37">
        <f t="shared" si="59"/>
        <v>7</v>
      </c>
      <c r="C762" s="49">
        <f>GewinnDaten!E762</f>
        <v>0</v>
      </c>
      <c r="D762" s="49">
        <f>GewinnDaten!H762</f>
        <v>0</v>
      </c>
      <c r="E762" s="40">
        <f t="shared" si="60"/>
        <v>0</v>
      </c>
      <c r="F762" s="58">
        <f t="shared" si="61"/>
        <v>44555</v>
      </c>
      <c r="G762" s="49">
        <f>SUM(C$7:C762)</f>
        <v>-15.3</v>
      </c>
      <c r="H762" s="49">
        <f>SUM(D$7:D762)</f>
        <v>5</v>
      </c>
      <c r="I762" s="40">
        <f t="shared" si="62"/>
        <v>-10.3</v>
      </c>
      <c r="K762" s="36">
        <f t="shared" si="63"/>
        <v>2021</v>
      </c>
    </row>
    <row r="763" spans="1:11" ht="13">
      <c r="A763" s="39">
        <f>GewinnDaten!A763</f>
        <v>44559</v>
      </c>
      <c r="B763" s="37">
        <f t="shared" si="59"/>
        <v>4</v>
      </c>
      <c r="C763" s="49">
        <f>GewinnDaten!E763</f>
        <v>0</v>
      </c>
      <c r="D763" s="49">
        <f>GewinnDaten!H763</f>
        <v>0</v>
      </c>
      <c r="E763" s="40">
        <f t="shared" si="60"/>
        <v>0</v>
      </c>
      <c r="F763" s="58">
        <f t="shared" si="61"/>
        <v>44559</v>
      </c>
      <c r="G763" s="49">
        <f>SUM(C$7:C763)</f>
        <v>-15.3</v>
      </c>
      <c r="H763" s="49">
        <f>SUM(D$7:D763)</f>
        <v>5</v>
      </c>
      <c r="I763" s="40">
        <f t="shared" si="62"/>
        <v>-10.3</v>
      </c>
      <c r="K763" s="36">
        <f t="shared" si="63"/>
        <v>2021</v>
      </c>
    </row>
    <row r="764" spans="1:11" ht="13">
      <c r="A764" s="39">
        <f>GewinnDaten!A764</f>
        <v>44562</v>
      </c>
      <c r="B764" s="37">
        <f t="shared" si="59"/>
        <v>7</v>
      </c>
      <c r="C764" s="49">
        <f>GewinnDaten!E764</f>
        <v>0</v>
      </c>
      <c r="D764" s="49">
        <f>GewinnDaten!H764</f>
        <v>0</v>
      </c>
      <c r="E764" s="40">
        <f t="shared" si="60"/>
        <v>0</v>
      </c>
      <c r="F764" s="58">
        <f t="shared" si="61"/>
        <v>44562</v>
      </c>
      <c r="G764" s="49">
        <f>SUM(C$7:C764)</f>
        <v>-15.3</v>
      </c>
      <c r="H764" s="49">
        <f>SUM(D$7:D764)</f>
        <v>5</v>
      </c>
      <c r="I764" s="40">
        <f t="shared" si="62"/>
        <v>-10.3</v>
      </c>
      <c r="K764" s="36">
        <f t="shared" si="63"/>
        <v>2022</v>
      </c>
    </row>
    <row r="765" spans="1:11" ht="13">
      <c r="A765" s="39">
        <f>GewinnDaten!A765</f>
        <v>44566</v>
      </c>
      <c r="B765" s="37">
        <f t="shared" si="59"/>
        <v>4</v>
      </c>
      <c r="C765" s="49">
        <f>GewinnDaten!E765</f>
        <v>0</v>
      </c>
      <c r="D765" s="49">
        <f>GewinnDaten!H765</f>
        <v>0</v>
      </c>
      <c r="E765" s="40">
        <f t="shared" si="60"/>
        <v>0</v>
      </c>
      <c r="F765" s="58">
        <f t="shared" si="61"/>
        <v>44566</v>
      </c>
      <c r="G765" s="49">
        <f>SUM(C$7:C765)</f>
        <v>-15.3</v>
      </c>
      <c r="H765" s="49">
        <f>SUM(D$7:D765)</f>
        <v>5</v>
      </c>
      <c r="I765" s="40">
        <f t="shared" si="62"/>
        <v>-10.3</v>
      </c>
      <c r="K765" s="36">
        <f t="shared" si="63"/>
        <v>2022</v>
      </c>
    </row>
    <row r="766" spans="1:11" ht="13">
      <c r="A766" s="39">
        <f>GewinnDaten!A766</f>
        <v>44569</v>
      </c>
      <c r="B766" s="37">
        <f t="shared" si="59"/>
        <v>7</v>
      </c>
      <c r="C766" s="49">
        <f>GewinnDaten!E766</f>
        <v>0</v>
      </c>
      <c r="D766" s="49">
        <f>GewinnDaten!H766</f>
        <v>0</v>
      </c>
      <c r="E766" s="40">
        <f t="shared" si="60"/>
        <v>0</v>
      </c>
      <c r="F766" s="58">
        <f t="shared" si="61"/>
        <v>44569</v>
      </c>
      <c r="G766" s="49">
        <f>SUM(C$7:C766)</f>
        <v>-15.3</v>
      </c>
      <c r="H766" s="49">
        <f>SUM(D$7:D766)</f>
        <v>5</v>
      </c>
      <c r="I766" s="40">
        <f t="shared" si="62"/>
        <v>-10.3</v>
      </c>
      <c r="K766" s="36">
        <f t="shared" si="63"/>
        <v>2022</v>
      </c>
    </row>
    <row r="767" spans="1:11" ht="13">
      <c r="A767" s="39">
        <f>GewinnDaten!A767</f>
        <v>44573</v>
      </c>
      <c r="B767" s="37">
        <f t="shared" si="59"/>
        <v>4</v>
      </c>
      <c r="C767" s="49">
        <f>GewinnDaten!E767</f>
        <v>0</v>
      </c>
      <c r="D767" s="49">
        <f>GewinnDaten!H767</f>
        <v>0</v>
      </c>
      <c r="E767" s="40">
        <f t="shared" si="60"/>
        <v>0</v>
      </c>
      <c r="F767" s="58">
        <f t="shared" si="61"/>
        <v>44573</v>
      </c>
      <c r="G767" s="49">
        <f>SUM(C$7:C767)</f>
        <v>-15.3</v>
      </c>
      <c r="H767" s="49">
        <f>SUM(D$7:D767)</f>
        <v>5</v>
      </c>
      <c r="I767" s="40">
        <f t="shared" si="62"/>
        <v>-10.3</v>
      </c>
      <c r="K767" s="36">
        <f t="shared" si="63"/>
        <v>2022</v>
      </c>
    </row>
    <row r="768" spans="1:11" ht="13">
      <c r="A768" s="39">
        <f>GewinnDaten!A768</f>
        <v>44576</v>
      </c>
      <c r="B768" s="37">
        <f t="shared" si="59"/>
        <v>7</v>
      </c>
      <c r="C768" s="49">
        <f>GewinnDaten!E768</f>
        <v>0</v>
      </c>
      <c r="D768" s="49">
        <f>GewinnDaten!H768</f>
        <v>0</v>
      </c>
      <c r="E768" s="40">
        <f t="shared" si="60"/>
        <v>0</v>
      </c>
      <c r="F768" s="58">
        <f t="shared" si="61"/>
        <v>44576</v>
      </c>
      <c r="G768" s="49">
        <f>SUM(C$7:C768)</f>
        <v>-15.3</v>
      </c>
      <c r="H768" s="49">
        <f>SUM(D$7:D768)</f>
        <v>5</v>
      </c>
      <c r="I768" s="40">
        <f t="shared" si="62"/>
        <v>-10.3</v>
      </c>
      <c r="K768" s="36">
        <f t="shared" si="63"/>
        <v>2022</v>
      </c>
    </row>
    <row r="769" spans="1:11" ht="13">
      <c r="A769" s="39">
        <f>GewinnDaten!A769</f>
        <v>44580</v>
      </c>
      <c r="B769" s="37">
        <f t="shared" si="59"/>
        <v>4</v>
      </c>
      <c r="C769" s="49">
        <f>GewinnDaten!E769</f>
        <v>0</v>
      </c>
      <c r="D769" s="49">
        <f>GewinnDaten!H769</f>
        <v>0</v>
      </c>
      <c r="E769" s="40">
        <f t="shared" si="60"/>
        <v>0</v>
      </c>
      <c r="F769" s="58">
        <f t="shared" si="61"/>
        <v>44580</v>
      </c>
      <c r="G769" s="49">
        <f>SUM(C$7:C769)</f>
        <v>-15.3</v>
      </c>
      <c r="H769" s="49">
        <f>SUM(D$7:D769)</f>
        <v>5</v>
      </c>
      <c r="I769" s="40">
        <f t="shared" si="62"/>
        <v>-10.3</v>
      </c>
      <c r="K769" s="36">
        <f t="shared" si="63"/>
        <v>2022</v>
      </c>
    </row>
    <row r="770" spans="1:11" ht="13">
      <c r="A770" s="39">
        <f>GewinnDaten!A770</f>
        <v>44583</v>
      </c>
      <c r="B770" s="37">
        <f t="shared" si="59"/>
        <v>7</v>
      </c>
      <c r="C770" s="49">
        <f>GewinnDaten!E770</f>
        <v>0</v>
      </c>
      <c r="D770" s="49">
        <f>GewinnDaten!H770</f>
        <v>0</v>
      </c>
      <c r="E770" s="40">
        <f t="shared" si="60"/>
        <v>0</v>
      </c>
      <c r="F770" s="58">
        <f t="shared" si="61"/>
        <v>44583</v>
      </c>
      <c r="G770" s="49">
        <f>SUM(C$7:C770)</f>
        <v>-15.3</v>
      </c>
      <c r="H770" s="49">
        <f>SUM(D$7:D770)</f>
        <v>5</v>
      </c>
      <c r="I770" s="40">
        <f t="shared" si="62"/>
        <v>-10.3</v>
      </c>
      <c r="K770" s="36">
        <f t="shared" si="63"/>
        <v>2022</v>
      </c>
    </row>
    <row r="771" spans="1:11" ht="13">
      <c r="A771" s="39">
        <f>GewinnDaten!A771</f>
        <v>44587</v>
      </c>
      <c r="B771" s="37">
        <f t="shared" si="59"/>
        <v>4</v>
      </c>
      <c r="C771" s="49">
        <f>GewinnDaten!E771</f>
        <v>0</v>
      </c>
      <c r="D771" s="49">
        <f>GewinnDaten!H771</f>
        <v>0</v>
      </c>
      <c r="E771" s="40">
        <f t="shared" si="60"/>
        <v>0</v>
      </c>
      <c r="F771" s="58">
        <f t="shared" si="61"/>
        <v>44587</v>
      </c>
      <c r="G771" s="49">
        <f>SUM(C$7:C771)</f>
        <v>-15.3</v>
      </c>
      <c r="H771" s="49">
        <f>SUM(D$7:D771)</f>
        <v>5</v>
      </c>
      <c r="I771" s="40">
        <f t="shared" si="62"/>
        <v>-10.3</v>
      </c>
      <c r="K771" s="36">
        <f t="shared" si="63"/>
        <v>2022</v>
      </c>
    </row>
    <row r="772" spans="1:11" ht="13">
      <c r="A772" s="39">
        <f>GewinnDaten!A772</f>
        <v>44590</v>
      </c>
      <c r="B772" s="37">
        <f t="shared" si="59"/>
        <v>7</v>
      </c>
      <c r="C772" s="49">
        <f>GewinnDaten!E772</f>
        <v>0</v>
      </c>
      <c r="D772" s="49">
        <f>GewinnDaten!H772</f>
        <v>0</v>
      </c>
      <c r="E772" s="40">
        <f t="shared" si="60"/>
        <v>0</v>
      </c>
      <c r="F772" s="58">
        <f t="shared" si="61"/>
        <v>44590</v>
      </c>
      <c r="G772" s="49">
        <f>SUM(C$7:C772)</f>
        <v>-15.3</v>
      </c>
      <c r="H772" s="49">
        <f>SUM(D$7:D772)</f>
        <v>5</v>
      </c>
      <c r="I772" s="40">
        <f t="shared" si="62"/>
        <v>-10.3</v>
      </c>
      <c r="K772" s="36">
        <f t="shared" si="63"/>
        <v>2022</v>
      </c>
    </row>
    <row r="773" spans="1:11" ht="13">
      <c r="A773" s="39">
        <f>GewinnDaten!A773</f>
        <v>44594</v>
      </c>
      <c r="B773" s="37">
        <f t="shared" si="59"/>
        <v>4</v>
      </c>
      <c r="C773" s="49">
        <f>GewinnDaten!E773</f>
        <v>0</v>
      </c>
      <c r="D773" s="49">
        <f>GewinnDaten!H773</f>
        <v>0</v>
      </c>
      <c r="E773" s="40">
        <f t="shared" si="60"/>
        <v>0</v>
      </c>
      <c r="F773" s="58">
        <f t="shared" si="61"/>
        <v>44594</v>
      </c>
      <c r="G773" s="49">
        <f>SUM(C$7:C773)</f>
        <v>-15.3</v>
      </c>
      <c r="H773" s="49">
        <f>SUM(D$7:D773)</f>
        <v>5</v>
      </c>
      <c r="I773" s="40">
        <f t="shared" si="62"/>
        <v>-10.3</v>
      </c>
      <c r="K773" s="36">
        <f t="shared" si="63"/>
        <v>2022</v>
      </c>
    </row>
    <row r="774" spans="1:11" ht="13">
      <c r="A774" s="39">
        <f>GewinnDaten!A774</f>
        <v>44597</v>
      </c>
      <c r="B774" s="37">
        <f t="shared" si="59"/>
        <v>7</v>
      </c>
      <c r="C774" s="49">
        <f>GewinnDaten!E774</f>
        <v>0</v>
      </c>
      <c r="D774" s="49">
        <f>GewinnDaten!H774</f>
        <v>0</v>
      </c>
      <c r="E774" s="40">
        <f t="shared" si="60"/>
        <v>0</v>
      </c>
      <c r="F774" s="58">
        <f t="shared" si="61"/>
        <v>44597</v>
      </c>
      <c r="G774" s="49">
        <f>SUM(C$7:C774)</f>
        <v>-15.3</v>
      </c>
      <c r="H774" s="49">
        <f>SUM(D$7:D774)</f>
        <v>5</v>
      </c>
      <c r="I774" s="40">
        <f t="shared" si="62"/>
        <v>-10.3</v>
      </c>
      <c r="K774" s="36">
        <f t="shared" si="63"/>
        <v>2022</v>
      </c>
    </row>
    <row r="775" spans="1:11" ht="13">
      <c r="A775" s="39">
        <f>GewinnDaten!A775</f>
        <v>44601</v>
      </c>
      <c r="B775" s="37">
        <f t="shared" si="59"/>
        <v>4</v>
      </c>
      <c r="C775" s="49">
        <f>GewinnDaten!E775</f>
        <v>0</v>
      </c>
      <c r="D775" s="49">
        <f>GewinnDaten!H775</f>
        <v>0</v>
      </c>
      <c r="E775" s="40">
        <f t="shared" si="60"/>
        <v>0</v>
      </c>
      <c r="F775" s="58">
        <f t="shared" si="61"/>
        <v>44601</v>
      </c>
      <c r="G775" s="49">
        <f>SUM(C$7:C775)</f>
        <v>-15.3</v>
      </c>
      <c r="H775" s="49">
        <f>SUM(D$7:D775)</f>
        <v>5</v>
      </c>
      <c r="I775" s="40">
        <f t="shared" si="62"/>
        <v>-10.3</v>
      </c>
      <c r="K775" s="36">
        <f t="shared" si="63"/>
        <v>2022</v>
      </c>
    </row>
    <row r="776" spans="1:11" ht="13">
      <c r="A776" s="39">
        <f>GewinnDaten!A776</f>
        <v>44604</v>
      </c>
      <c r="B776" s="37">
        <f t="shared" ref="B776:B839" si="64">WEEKDAY(A776)</f>
        <v>7</v>
      </c>
      <c r="C776" s="49">
        <f>GewinnDaten!E776</f>
        <v>0</v>
      </c>
      <c r="D776" s="49">
        <f>GewinnDaten!H776</f>
        <v>0</v>
      </c>
      <c r="E776" s="40">
        <f t="shared" ref="E776:E839" si="65">SUM(C776:D776)</f>
        <v>0</v>
      </c>
      <c r="F776" s="58">
        <f t="shared" ref="F776:F839" si="66">A776</f>
        <v>44604</v>
      </c>
      <c r="G776" s="49">
        <f>SUM(C$7:C776)</f>
        <v>-15.3</v>
      </c>
      <c r="H776" s="49">
        <f>SUM(D$7:D776)</f>
        <v>5</v>
      </c>
      <c r="I776" s="40">
        <f t="shared" ref="I776:I839" si="67">SUM(G776:H776)</f>
        <v>-10.3</v>
      </c>
      <c r="K776" s="36">
        <f t="shared" ref="K776:K839" si="68">YEAR(A776)</f>
        <v>2022</v>
      </c>
    </row>
    <row r="777" spans="1:11" ht="13">
      <c r="A777" s="39">
        <f>GewinnDaten!A777</f>
        <v>44608</v>
      </c>
      <c r="B777" s="37">
        <f t="shared" si="64"/>
        <v>4</v>
      </c>
      <c r="C777" s="49">
        <f>GewinnDaten!E777</f>
        <v>0</v>
      </c>
      <c r="D777" s="49">
        <f>GewinnDaten!H777</f>
        <v>0</v>
      </c>
      <c r="E777" s="40">
        <f t="shared" si="65"/>
        <v>0</v>
      </c>
      <c r="F777" s="58">
        <f t="shared" si="66"/>
        <v>44608</v>
      </c>
      <c r="G777" s="49">
        <f>SUM(C$7:C777)</f>
        <v>-15.3</v>
      </c>
      <c r="H777" s="49">
        <f>SUM(D$7:D777)</f>
        <v>5</v>
      </c>
      <c r="I777" s="40">
        <f t="shared" si="67"/>
        <v>-10.3</v>
      </c>
      <c r="K777" s="36">
        <f t="shared" si="68"/>
        <v>2022</v>
      </c>
    </row>
    <row r="778" spans="1:11" ht="13">
      <c r="A778" s="39">
        <f>GewinnDaten!A778</f>
        <v>44611</v>
      </c>
      <c r="B778" s="37">
        <f t="shared" si="64"/>
        <v>7</v>
      </c>
      <c r="C778" s="49">
        <f>GewinnDaten!E778</f>
        <v>0</v>
      </c>
      <c r="D778" s="49">
        <f>GewinnDaten!H778</f>
        <v>0</v>
      </c>
      <c r="E778" s="40">
        <f t="shared" si="65"/>
        <v>0</v>
      </c>
      <c r="F778" s="58">
        <f t="shared" si="66"/>
        <v>44611</v>
      </c>
      <c r="G778" s="49">
        <f>SUM(C$7:C778)</f>
        <v>-15.3</v>
      </c>
      <c r="H778" s="49">
        <f>SUM(D$7:D778)</f>
        <v>5</v>
      </c>
      <c r="I778" s="40">
        <f t="shared" si="67"/>
        <v>-10.3</v>
      </c>
      <c r="K778" s="36">
        <f t="shared" si="68"/>
        <v>2022</v>
      </c>
    </row>
    <row r="779" spans="1:11" ht="13">
      <c r="A779" s="39">
        <f>GewinnDaten!A779</f>
        <v>44615</v>
      </c>
      <c r="B779" s="37">
        <f t="shared" si="64"/>
        <v>4</v>
      </c>
      <c r="C779" s="49">
        <f>GewinnDaten!E779</f>
        <v>0</v>
      </c>
      <c r="D779" s="49">
        <f>GewinnDaten!H779</f>
        <v>0</v>
      </c>
      <c r="E779" s="40">
        <f t="shared" si="65"/>
        <v>0</v>
      </c>
      <c r="F779" s="58">
        <f t="shared" si="66"/>
        <v>44615</v>
      </c>
      <c r="G779" s="49">
        <f>SUM(C$7:C779)</f>
        <v>-15.3</v>
      </c>
      <c r="H779" s="49">
        <f>SUM(D$7:D779)</f>
        <v>5</v>
      </c>
      <c r="I779" s="40">
        <f t="shared" si="67"/>
        <v>-10.3</v>
      </c>
      <c r="K779" s="36">
        <f t="shared" si="68"/>
        <v>2022</v>
      </c>
    </row>
    <row r="780" spans="1:11" ht="13">
      <c r="A780" s="39">
        <f>GewinnDaten!A780</f>
        <v>44618</v>
      </c>
      <c r="B780" s="37">
        <f t="shared" si="64"/>
        <v>7</v>
      </c>
      <c r="C780" s="49">
        <f>GewinnDaten!E780</f>
        <v>0</v>
      </c>
      <c r="D780" s="49">
        <f>GewinnDaten!H780</f>
        <v>0</v>
      </c>
      <c r="E780" s="40">
        <f t="shared" si="65"/>
        <v>0</v>
      </c>
      <c r="F780" s="58">
        <f t="shared" si="66"/>
        <v>44618</v>
      </c>
      <c r="G780" s="49">
        <f>SUM(C$7:C780)</f>
        <v>-15.3</v>
      </c>
      <c r="H780" s="49">
        <f>SUM(D$7:D780)</f>
        <v>5</v>
      </c>
      <c r="I780" s="40">
        <f t="shared" si="67"/>
        <v>-10.3</v>
      </c>
      <c r="K780" s="36">
        <f t="shared" si="68"/>
        <v>2022</v>
      </c>
    </row>
    <row r="781" spans="1:11" ht="13">
      <c r="A781" s="39">
        <f>GewinnDaten!A781</f>
        <v>44622</v>
      </c>
      <c r="B781" s="37">
        <f t="shared" si="64"/>
        <v>4</v>
      </c>
      <c r="C781" s="49">
        <f>GewinnDaten!E781</f>
        <v>0</v>
      </c>
      <c r="D781" s="49">
        <f>GewinnDaten!H781</f>
        <v>0</v>
      </c>
      <c r="E781" s="40">
        <f t="shared" si="65"/>
        <v>0</v>
      </c>
      <c r="F781" s="58">
        <f t="shared" si="66"/>
        <v>44622</v>
      </c>
      <c r="G781" s="49">
        <f>SUM(C$7:C781)</f>
        <v>-15.3</v>
      </c>
      <c r="H781" s="49">
        <f>SUM(D$7:D781)</f>
        <v>5</v>
      </c>
      <c r="I781" s="40">
        <f t="shared" si="67"/>
        <v>-10.3</v>
      </c>
      <c r="K781" s="36">
        <f t="shared" si="68"/>
        <v>2022</v>
      </c>
    </row>
    <row r="782" spans="1:11" ht="13">
      <c r="A782" s="39">
        <f>GewinnDaten!A782</f>
        <v>44625</v>
      </c>
      <c r="B782" s="37">
        <f t="shared" si="64"/>
        <v>7</v>
      </c>
      <c r="C782" s="49">
        <f>GewinnDaten!E782</f>
        <v>0</v>
      </c>
      <c r="D782" s="49">
        <f>GewinnDaten!H782</f>
        <v>0</v>
      </c>
      <c r="E782" s="40">
        <f t="shared" si="65"/>
        <v>0</v>
      </c>
      <c r="F782" s="58">
        <f t="shared" si="66"/>
        <v>44625</v>
      </c>
      <c r="G782" s="49">
        <f>SUM(C$7:C782)</f>
        <v>-15.3</v>
      </c>
      <c r="H782" s="49">
        <f>SUM(D$7:D782)</f>
        <v>5</v>
      </c>
      <c r="I782" s="40">
        <f t="shared" si="67"/>
        <v>-10.3</v>
      </c>
      <c r="K782" s="36">
        <f t="shared" si="68"/>
        <v>2022</v>
      </c>
    </row>
    <row r="783" spans="1:11" ht="13">
      <c r="A783" s="39">
        <f>GewinnDaten!A783</f>
        <v>44629</v>
      </c>
      <c r="B783" s="37">
        <f t="shared" si="64"/>
        <v>4</v>
      </c>
      <c r="C783" s="49">
        <f>GewinnDaten!E783</f>
        <v>0</v>
      </c>
      <c r="D783" s="49">
        <f>GewinnDaten!H783</f>
        <v>0</v>
      </c>
      <c r="E783" s="40">
        <f t="shared" si="65"/>
        <v>0</v>
      </c>
      <c r="F783" s="58">
        <f t="shared" si="66"/>
        <v>44629</v>
      </c>
      <c r="G783" s="49">
        <f>SUM(C$7:C783)</f>
        <v>-15.3</v>
      </c>
      <c r="H783" s="49">
        <f>SUM(D$7:D783)</f>
        <v>5</v>
      </c>
      <c r="I783" s="40">
        <f t="shared" si="67"/>
        <v>-10.3</v>
      </c>
      <c r="K783" s="36">
        <f t="shared" si="68"/>
        <v>2022</v>
      </c>
    </row>
    <row r="784" spans="1:11" ht="13">
      <c r="A784" s="39">
        <f>GewinnDaten!A784</f>
        <v>44632</v>
      </c>
      <c r="B784" s="37">
        <f t="shared" si="64"/>
        <v>7</v>
      </c>
      <c r="C784" s="49">
        <f>GewinnDaten!E784</f>
        <v>0</v>
      </c>
      <c r="D784" s="49">
        <f>GewinnDaten!H784</f>
        <v>0</v>
      </c>
      <c r="E784" s="40">
        <f t="shared" si="65"/>
        <v>0</v>
      </c>
      <c r="F784" s="58">
        <f t="shared" si="66"/>
        <v>44632</v>
      </c>
      <c r="G784" s="49">
        <f>SUM(C$7:C784)</f>
        <v>-15.3</v>
      </c>
      <c r="H784" s="49">
        <f>SUM(D$7:D784)</f>
        <v>5</v>
      </c>
      <c r="I784" s="40">
        <f t="shared" si="67"/>
        <v>-10.3</v>
      </c>
      <c r="K784" s="36">
        <f t="shared" si="68"/>
        <v>2022</v>
      </c>
    </row>
    <row r="785" spans="1:11" ht="13">
      <c r="A785" s="39">
        <f>GewinnDaten!A785</f>
        <v>44636</v>
      </c>
      <c r="B785" s="37">
        <f t="shared" si="64"/>
        <v>4</v>
      </c>
      <c r="C785" s="49">
        <f>GewinnDaten!E785</f>
        <v>0</v>
      </c>
      <c r="D785" s="49">
        <f>GewinnDaten!H785</f>
        <v>0</v>
      </c>
      <c r="E785" s="40">
        <f t="shared" si="65"/>
        <v>0</v>
      </c>
      <c r="F785" s="58">
        <f t="shared" si="66"/>
        <v>44636</v>
      </c>
      <c r="G785" s="49">
        <f>SUM(C$7:C785)</f>
        <v>-15.3</v>
      </c>
      <c r="H785" s="49">
        <f>SUM(D$7:D785)</f>
        <v>5</v>
      </c>
      <c r="I785" s="40">
        <f t="shared" si="67"/>
        <v>-10.3</v>
      </c>
      <c r="K785" s="36">
        <f t="shared" si="68"/>
        <v>2022</v>
      </c>
    </row>
    <row r="786" spans="1:11" ht="13">
      <c r="A786" s="39">
        <f>GewinnDaten!A786</f>
        <v>44639</v>
      </c>
      <c r="B786" s="37">
        <f t="shared" si="64"/>
        <v>7</v>
      </c>
      <c r="C786" s="49">
        <f>GewinnDaten!E786</f>
        <v>0</v>
      </c>
      <c r="D786" s="49">
        <f>GewinnDaten!H786</f>
        <v>0</v>
      </c>
      <c r="E786" s="40">
        <f t="shared" si="65"/>
        <v>0</v>
      </c>
      <c r="F786" s="58">
        <f t="shared" si="66"/>
        <v>44639</v>
      </c>
      <c r="G786" s="49">
        <f>SUM(C$7:C786)</f>
        <v>-15.3</v>
      </c>
      <c r="H786" s="49">
        <f>SUM(D$7:D786)</f>
        <v>5</v>
      </c>
      <c r="I786" s="40">
        <f t="shared" si="67"/>
        <v>-10.3</v>
      </c>
      <c r="K786" s="36">
        <f t="shared" si="68"/>
        <v>2022</v>
      </c>
    </row>
    <row r="787" spans="1:11" ht="13">
      <c r="A787" s="39">
        <f>GewinnDaten!A787</f>
        <v>44643</v>
      </c>
      <c r="B787" s="37">
        <f t="shared" si="64"/>
        <v>4</v>
      </c>
      <c r="C787" s="49">
        <f>GewinnDaten!E787</f>
        <v>0</v>
      </c>
      <c r="D787" s="49">
        <f>GewinnDaten!H787</f>
        <v>0</v>
      </c>
      <c r="E787" s="40">
        <f t="shared" si="65"/>
        <v>0</v>
      </c>
      <c r="F787" s="58">
        <f t="shared" si="66"/>
        <v>44643</v>
      </c>
      <c r="G787" s="49">
        <f>SUM(C$7:C787)</f>
        <v>-15.3</v>
      </c>
      <c r="H787" s="49">
        <f>SUM(D$7:D787)</f>
        <v>5</v>
      </c>
      <c r="I787" s="40">
        <f t="shared" si="67"/>
        <v>-10.3</v>
      </c>
      <c r="K787" s="36">
        <f t="shared" si="68"/>
        <v>2022</v>
      </c>
    </row>
    <row r="788" spans="1:11" ht="13">
      <c r="A788" s="39">
        <f>GewinnDaten!A788</f>
        <v>44646</v>
      </c>
      <c r="B788" s="37">
        <f t="shared" si="64"/>
        <v>7</v>
      </c>
      <c r="C788" s="49">
        <f>GewinnDaten!E788</f>
        <v>0</v>
      </c>
      <c r="D788" s="49">
        <f>GewinnDaten!H788</f>
        <v>0</v>
      </c>
      <c r="E788" s="40">
        <f t="shared" si="65"/>
        <v>0</v>
      </c>
      <c r="F788" s="58">
        <f t="shared" si="66"/>
        <v>44646</v>
      </c>
      <c r="G788" s="49">
        <f>SUM(C$7:C788)</f>
        <v>-15.3</v>
      </c>
      <c r="H788" s="49">
        <f>SUM(D$7:D788)</f>
        <v>5</v>
      </c>
      <c r="I788" s="40">
        <f t="shared" si="67"/>
        <v>-10.3</v>
      </c>
      <c r="K788" s="36">
        <f t="shared" si="68"/>
        <v>2022</v>
      </c>
    </row>
    <row r="789" spans="1:11" ht="13">
      <c r="A789" s="39">
        <f>GewinnDaten!A789</f>
        <v>44650</v>
      </c>
      <c r="B789" s="37">
        <f t="shared" si="64"/>
        <v>4</v>
      </c>
      <c r="C789" s="49">
        <f>GewinnDaten!E789</f>
        <v>0</v>
      </c>
      <c r="D789" s="49">
        <f>GewinnDaten!H789</f>
        <v>0</v>
      </c>
      <c r="E789" s="40">
        <f t="shared" si="65"/>
        <v>0</v>
      </c>
      <c r="F789" s="58">
        <f t="shared" si="66"/>
        <v>44650</v>
      </c>
      <c r="G789" s="49">
        <f>SUM(C$7:C789)</f>
        <v>-15.3</v>
      </c>
      <c r="H789" s="49">
        <f>SUM(D$7:D789)</f>
        <v>5</v>
      </c>
      <c r="I789" s="40">
        <f t="shared" si="67"/>
        <v>-10.3</v>
      </c>
      <c r="K789" s="36">
        <f t="shared" si="68"/>
        <v>2022</v>
      </c>
    </row>
    <row r="790" spans="1:11" ht="13">
      <c r="A790" s="39">
        <f>GewinnDaten!A790</f>
        <v>44653</v>
      </c>
      <c r="B790" s="37">
        <f t="shared" si="64"/>
        <v>7</v>
      </c>
      <c r="C790" s="49">
        <f>GewinnDaten!E790</f>
        <v>0</v>
      </c>
      <c r="D790" s="49">
        <f>GewinnDaten!H790</f>
        <v>0</v>
      </c>
      <c r="E790" s="40">
        <f t="shared" si="65"/>
        <v>0</v>
      </c>
      <c r="F790" s="58">
        <f t="shared" si="66"/>
        <v>44653</v>
      </c>
      <c r="G790" s="49">
        <f>SUM(C$7:C790)</f>
        <v>-15.3</v>
      </c>
      <c r="H790" s="49">
        <f>SUM(D$7:D790)</f>
        <v>5</v>
      </c>
      <c r="I790" s="40">
        <f t="shared" si="67"/>
        <v>-10.3</v>
      </c>
      <c r="K790" s="36">
        <f t="shared" si="68"/>
        <v>2022</v>
      </c>
    </row>
    <row r="791" spans="1:11" ht="13">
      <c r="A791" s="39">
        <f>GewinnDaten!A791</f>
        <v>44657</v>
      </c>
      <c r="B791" s="37">
        <f t="shared" si="64"/>
        <v>4</v>
      </c>
      <c r="C791" s="49">
        <f>GewinnDaten!E791</f>
        <v>0</v>
      </c>
      <c r="D791" s="49">
        <f>GewinnDaten!H791</f>
        <v>0</v>
      </c>
      <c r="E791" s="40">
        <f t="shared" si="65"/>
        <v>0</v>
      </c>
      <c r="F791" s="58">
        <f t="shared" si="66"/>
        <v>44657</v>
      </c>
      <c r="G791" s="49">
        <f>SUM(C$7:C791)</f>
        <v>-15.3</v>
      </c>
      <c r="H791" s="49">
        <f>SUM(D$7:D791)</f>
        <v>5</v>
      </c>
      <c r="I791" s="40">
        <f t="shared" si="67"/>
        <v>-10.3</v>
      </c>
      <c r="K791" s="36">
        <f t="shared" si="68"/>
        <v>2022</v>
      </c>
    </row>
    <row r="792" spans="1:11" ht="13">
      <c r="A792" s="39">
        <f>GewinnDaten!A792</f>
        <v>44660</v>
      </c>
      <c r="B792" s="37">
        <f t="shared" si="64"/>
        <v>7</v>
      </c>
      <c r="C792" s="49">
        <f>GewinnDaten!E792</f>
        <v>0</v>
      </c>
      <c r="D792" s="49">
        <f>GewinnDaten!H792</f>
        <v>0</v>
      </c>
      <c r="E792" s="40">
        <f t="shared" si="65"/>
        <v>0</v>
      </c>
      <c r="F792" s="58">
        <f t="shared" si="66"/>
        <v>44660</v>
      </c>
      <c r="G792" s="49">
        <f>SUM(C$7:C792)</f>
        <v>-15.3</v>
      </c>
      <c r="H792" s="49">
        <f>SUM(D$7:D792)</f>
        <v>5</v>
      </c>
      <c r="I792" s="40">
        <f t="shared" si="67"/>
        <v>-10.3</v>
      </c>
      <c r="K792" s="36">
        <f t="shared" si="68"/>
        <v>2022</v>
      </c>
    </row>
    <row r="793" spans="1:11" ht="13">
      <c r="A793" s="39">
        <f>GewinnDaten!A793</f>
        <v>44664</v>
      </c>
      <c r="B793" s="37">
        <f t="shared" si="64"/>
        <v>4</v>
      </c>
      <c r="C793" s="49">
        <f>GewinnDaten!E793</f>
        <v>0</v>
      </c>
      <c r="D793" s="49">
        <f>GewinnDaten!H793</f>
        <v>0</v>
      </c>
      <c r="E793" s="40">
        <f t="shared" si="65"/>
        <v>0</v>
      </c>
      <c r="F793" s="58">
        <f t="shared" si="66"/>
        <v>44664</v>
      </c>
      <c r="G793" s="49">
        <f>SUM(C$7:C793)</f>
        <v>-15.3</v>
      </c>
      <c r="H793" s="49">
        <f>SUM(D$7:D793)</f>
        <v>5</v>
      </c>
      <c r="I793" s="40">
        <f t="shared" si="67"/>
        <v>-10.3</v>
      </c>
      <c r="K793" s="36">
        <f t="shared" si="68"/>
        <v>2022</v>
      </c>
    </row>
    <row r="794" spans="1:11" ht="13">
      <c r="A794" s="39">
        <f>GewinnDaten!A794</f>
        <v>44667</v>
      </c>
      <c r="B794" s="37">
        <f t="shared" si="64"/>
        <v>7</v>
      </c>
      <c r="C794" s="49">
        <f>GewinnDaten!E794</f>
        <v>0</v>
      </c>
      <c r="D794" s="49">
        <f>GewinnDaten!H794</f>
        <v>0</v>
      </c>
      <c r="E794" s="40">
        <f t="shared" si="65"/>
        <v>0</v>
      </c>
      <c r="F794" s="58">
        <f t="shared" si="66"/>
        <v>44667</v>
      </c>
      <c r="G794" s="49">
        <f>SUM(C$7:C794)</f>
        <v>-15.3</v>
      </c>
      <c r="H794" s="49">
        <f>SUM(D$7:D794)</f>
        <v>5</v>
      </c>
      <c r="I794" s="40">
        <f t="shared" si="67"/>
        <v>-10.3</v>
      </c>
      <c r="K794" s="36">
        <f t="shared" si="68"/>
        <v>2022</v>
      </c>
    </row>
    <row r="795" spans="1:11" ht="13">
      <c r="A795" s="39">
        <f>GewinnDaten!A795</f>
        <v>44671</v>
      </c>
      <c r="B795" s="37">
        <f t="shared" si="64"/>
        <v>4</v>
      </c>
      <c r="C795" s="49">
        <f>GewinnDaten!E795</f>
        <v>0</v>
      </c>
      <c r="D795" s="49">
        <f>GewinnDaten!H795</f>
        <v>0</v>
      </c>
      <c r="E795" s="40">
        <f t="shared" si="65"/>
        <v>0</v>
      </c>
      <c r="F795" s="58">
        <f t="shared" si="66"/>
        <v>44671</v>
      </c>
      <c r="G795" s="49">
        <f>SUM(C$7:C795)</f>
        <v>-15.3</v>
      </c>
      <c r="H795" s="49">
        <f>SUM(D$7:D795)</f>
        <v>5</v>
      </c>
      <c r="I795" s="40">
        <f t="shared" si="67"/>
        <v>-10.3</v>
      </c>
      <c r="K795" s="36">
        <f t="shared" si="68"/>
        <v>2022</v>
      </c>
    </row>
    <row r="796" spans="1:11" ht="13">
      <c r="A796" s="39">
        <f>GewinnDaten!A796</f>
        <v>44674</v>
      </c>
      <c r="B796" s="37">
        <f t="shared" si="64"/>
        <v>7</v>
      </c>
      <c r="C796" s="49">
        <f>GewinnDaten!E796</f>
        <v>0</v>
      </c>
      <c r="D796" s="49">
        <f>GewinnDaten!H796</f>
        <v>0</v>
      </c>
      <c r="E796" s="40">
        <f t="shared" si="65"/>
        <v>0</v>
      </c>
      <c r="F796" s="58">
        <f t="shared" si="66"/>
        <v>44674</v>
      </c>
      <c r="G796" s="49">
        <f>SUM(C$7:C796)</f>
        <v>-15.3</v>
      </c>
      <c r="H796" s="49">
        <f>SUM(D$7:D796)</f>
        <v>5</v>
      </c>
      <c r="I796" s="40">
        <f t="shared" si="67"/>
        <v>-10.3</v>
      </c>
      <c r="K796" s="36">
        <f t="shared" si="68"/>
        <v>2022</v>
      </c>
    </row>
    <row r="797" spans="1:11" ht="13">
      <c r="A797" s="39">
        <f>GewinnDaten!A797</f>
        <v>44678</v>
      </c>
      <c r="B797" s="37">
        <f t="shared" si="64"/>
        <v>4</v>
      </c>
      <c r="C797" s="49">
        <f>GewinnDaten!E797</f>
        <v>0</v>
      </c>
      <c r="D797" s="49">
        <f>GewinnDaten!H797</f>
        <v>0</v>
      </c>
      <c r="E797" s="40">
        <f t="shared" si="65"/>
        <v>0</v>
      </c>
      <c r="F797" s="58">
        <f t="shared" si="66"/>
        <v>44678</v>
      </c>
      <c r="G797" s="49">
        <f>SUM(C$7:C797)</f>
        <v>-15.3</v>
      </c>
      <c r="H797" s="49">
        <f>SUM(D$7:D797)</f>
        <v>5</v>
      </c>
      <c r="I797" s="40">
        <f t="shared" si="67"/>
        <v>-10.3</v>
      </c>
      <c r="K797" s="36">
        <f t="shared" si="68"/>
        <v>2022</v>
      </c>
    </row>
    <row r="798" spans="1:11" ht="13">
      <c r="A798" s="39">
        <f>GewinnDaten!A798</f>
        <v>44681</v>
      </c>
      <c r="B798" s="37">
        <f t="shared" si="64"/>
        <v>7</v>
      </c>
      <c r="C798" s="49">
        <f>GewinnDaten!E798</f>
        <v>0</v>
      </c>
      <c r="D798" s="49">
        <f>GewinnDaten!H798</f>
        <v>0</v>
      </c>
      <c r="E798" s="40">
        <f t="shared" si="65"/>
        <v>0</v>
      </c>
      <c r="F798" s="58">
        <f t="shared" si="66"/>
        <v>44681</v>
      </c>
      <c r="G798" s="49">
        <f>SUM(C$7:C798)</f>
        <v>-15.3</v>
      </c>
      <c r="H798" s="49">
        <f>SUM(D$7:D798)</f>
        <v>5</v>
      </c>
      <c r="I798" s="40">
        <f t="shared" si="67"/>
        <v>-10.3</v>
      </c>
      <c r="K798" s="36">
        <f t="shared" si="68"/>
        <v>2022</v>
      </c>
    </row>
    <row r="799" spans="1:11" ht="13">
      <c r="A799" s="39">
        <f>GewinnDaten!A799</f>
        <v>44685</v>
      </c>
      <c r="B799" s="37">
        <f t="shared" si="64"/>
        <v>4</v>
      </c>
      <c r="C799" s="49">
        <f>GewinnDaten!E799</f>
        <v>0</v>
      </c>
      <c r="D799" s="49">
        <f>GewinnDaten!H799</f>
        <v>0</v>
      </c>
      <c r="E799" s="40">
        <f t="shared" si="65"/>
        <v>0</v>
      </c>
      <c r="F799" s="58">
        <f t="shared" si="66"/>
        <v>44685</v>
      </c>
      <c r="G799" s="49">
        <f>SUM(C$7:C799)</f>
        <v>-15.3</v>
      </c>
      <c r="H799" s="49">
        <f>SUM(D$7:D799)</f>
        <v>5</v>
      </c>
      <c r="I799" s="40">
        <f t="shared" si="67"/>
        <v>-10.3</v>
      </c>
      <c r="K799" s="36">
        <f t="shared" si="68"/>
        <v>2022</v>
      </c>
    </row>
    <row r="800" spans="1:11" ht="13">
      <c r="A800" s="39">
        <f>GewinnDaten!A800</f>
        <v>44688</v>
      </c>
      <c r="B800" s="37">
        <f t="shared" si="64"/>
        <v>7</v>
      </c>
      <c r="C800" s="49">
        <f>GewinnDaten!E800</f>
        <v>0</v>
      </c>
      <c r="D800" s="49">
        <f>GewinnDaten!H800</f>
        <v>0</v>
      </c>
      <c r="E800" s="40">
        <f t="shared" si="65"/>
        <v>0</v>
      </c>
      <c r="F800" s="58">
        <f t="shared" si="66"/>
        <v>44688</v>
      </c>
      <c r="G800" s="49">
        <f>SUM(C$7:C800)</f>
        <v>-15.3</v>
      </c>
      <c r="H800" s="49">
        <f>SUM(D$7:D800)</f>
        <v>5</v>
      </c>
      <c r="I800" s="40">
        <f t="shared" si="67"/>
        <v>-10.3</v>
      </c>
      <c r="K800" s="36">
        <f t="shared" si="68"/>
        <v>2022</v>
      </c>
    </row>
    <row r="801" spans="1:11" ht="13">
      <c r="A801" s="39">
        <f>GewinnDaten!A801</f>
        <v>44692</v>
      </c>
      <c r="B801" s="37">
        <f t="shared" si="64"/>
        <v>4</v>
      </c>
      <c r="C801" s="49">
        <f>GewinnDaten!E801</f>
        <v>0</v>
      </c>
      <c r="D801" s="49">
        <f>GewinnDaten!H801</f>
        <v>0</v>
      </c>
      <c r="E801" s="40">
        <f t="shared" si="65"/>
        <v>0</v>
      </c>
      <c r="F801" s="58">
        <f t="shared" si="66"/>
        <v>44692</v>
      </c>
      <c r="G801" s="49">
        <f>SUM(C$7:C801)</f>
        <v>-15.3</v>
      </c>
      <c r="H801" s="49">
        <f>SUM(D$7:D801)</f>
        <v>5</v>
      </c>
      <c r="I801" s="40">
        <f t="shared" si="67"/>
        <v>-10.3</v>
      </c>
      <c r="K801" s="36">
        <f t="shared" si="68"/>
        <v>2022</v>
      </c>
    </row>
    <row r="802" spans="1:11" ht="13">
      <c r="A802" s="39">
        <f>GewinnDaten!A802</f>
        <v>44695</v>
      </c>
      <c r="B802" s="37">
        <f t="shared" si="64"/>
        <v>7</v>
      </c>
      <c r="C802" s="49">
        <f>GewinnDaten!E802</f>
        <v>0</v>
      </c>
      <c r="D802" s="49">
        <f>GewinnDaten!H802</f>
        <v>0</v>
      </c>
      <c r="E802" s="40">
        <f t="shared" si="65"/>
        <v>0</v>
      </c>
      <c r="F802" s="58">
        <f t="shared" si="66"/>
        <v>44695</v>
      </c>
      <c r="G802" s="49">
        <f>SUM(C$7:C802)</f>
        <v>-15.3</v>
      </c>
      <c r="H802" s="49">
        <f>SUM(D$7:D802)</f>
        <v>5</v>
      </c>
      <c r="I802" s="40">
        <f t="shared" si="67"/>
        <v>-10.3</v>
      </c>
      <c r="K802" s="36">
        <f t="shared" si="68"/>
        <v>2022</v>
      </c>
    </row>
    <row r="803" spans="1:11" ht="13">
      <c r="A803" s="39">
        <f>GewinnDaten!A803</f>
        <v>44699</v>
      </c>
      <c r="B803" s="37">
        <f t="shared" si="64"/>
        <v>4</v>
      </c>
      <c r="C803" s="49">
        <f>GewinnDaten!E803</f>
        <v>0</v>
      </c>
      <c r="D803" s="49">
        <f>GewinnDaten!H803</f>
        <v>0</v>
      </c>
      <c r="E803" s="40">
        <f t="shared" si="65"/>
        <v>0</v>
      </c>
      <c r="F803" s="58">
        <f t="shared" si="66"/>
        <v>44699</v>
      </c>
      <c r="G803" s="49">
        <f>SUM(C$7:C803)</f>
        <v>-15.3</v>
      </c>
      <c r="H803" s="49">
        <f>SUM(D$7:D803)</f>
        <v>5</v>
      </c>
      <c r="I803" s="40">
        <f t="shared" si="67"/>
        <v>-10.3</v>
      </c>
      <c r="K803" s="36">
        <f t="shared" si="68"/>
        <v>2022</v>
      </c>
    </row>
    <row r="804" spans="1:11" ht="13">
      <c r="A804" s="39">
        <f>GewinnDaten!A804</f>
        <v>44702</v>
      </c>
      <c r="B804" s="37">
        <f t="shared" si="64"/>
        <v>7</v>
      </c>
      <c r="C804" s="49">
        <f>GewinnDaten!E804</f>
        <v>0</v>
      </c>
      <c r="D804" s="49">
        <f>GewinnDaten!H804</f>
        <v>0</v>
      </c>
      <c r="E804" s="40">
        <f t="shared" si="65"/>
        <v>0</v>
      </c>
      <c r="F804" s="58">
        <f t="shared" si="66"/>
        <v>44702</v>
      </c>
      <c r="G804" s="49">
        <f>SUM(C$7:C804)</f>
        <v>-15.3</v>
      </c>
      <c r="H804" s="49">
        <f>SUM(D$7:D804)</f>
        <v>5</v>
      </c>
      <c r="I804" s="40">
        <f t="shared" si="67"/>
        <v>-10.3</v>
      </c>
      <c r="K804" s="36">
        <f t="shared" si="68"/>
        <v>2022</v>
      </c>
    </row>
    <row r="805" spans="1:11" ht="13">
      <c r="A805" s="39">
        <f>GewinnDaten!A805</f>
        <v>44706</v>
      </c>
      <c r="B805" s="37">
        <f t="shared" si="64"/>
        <v>4</v>
      </c>
      <c r="C805" s="49">
        <f>GewinnDaten!E805</f>
        <v>0</v>
      </c>
      <c r="D805" s="49">
        <f>GewinnDaten!H805</f>
        <v>0</v>
      </c>
      <c r="E805" s="40">
        <f t="shared" si="65"/>
        <v>0</v>
      </c>
      <c r="F805" s="58">
        <f t="shared" si="66"/>
        <v>44706</v>
      </c>
      <c r="G805" s="49">
        <f>SUM(C$7:C805)</f>
        <v>-15.3</v>
      </c>
      <c r="H805" s="49">
        <f>SUM(D$7:D805)</f>
        <v>5</v>
      </c>
      <c r="I805" s="40">
        <f t="shared" si="67"/>
        <v>-10.3</v>
      </c>
      <c r="K805" s="36">
        <f t="shared" si="68"/>
        <v>2022</v>
      </c>
    </row>
    <row r="806" spans="1:11" ht="13">
      <c r="A806" s="39">
        <f>GewinnDaten!A806</f>
        <v>44709</v>
      </c>
      <c r="B806" s="37">
        <f t="shared" si="64"/>
        <v>7</v>
      </c>
      <c r="C806" s="49">
        <f>GewinnDaten!E806</f>
        <v>0</v>
      </c>
      <c r="D806" s="49">
        <f>GewinnDaten!H806</f>
        <v>0</v>
      </c>
      <c r="E806" s="40">
        <f t="shared" si="65"/>
        <v>0</v>
      </c>
      <c r="F806" s="58">
        <f t="shared" si="66"/>
        <v>44709</v>
      </c>
      <c r="G806" s="49">
        <f>SUM(C$7:C806)</f>
        <v>-15.3</v>
      </c>
      <c r="H806" s="49">
        <f>SUM(D$7:D806)</f>
        <v>5</v>
      </c>
      <c r="I806" s="40">
        <f t="shared" si="67"/>
        <v>-10.3</v>
      </c>
      <c r="K806" s="36">
        <f t="shared" si="68"/>
        <v>2022</v>
      </c>
    </row>
    <row r="807" spans="1:11" ht="13">
      <c r="A807" s="39">
        <f>GewinnDaten!A807</f>
        <v>44713</v>
      </c>
      <c r="B807" s="37">
        <f t="shared" si="64"/>
        <v>4</v>
      </c>
      <c r="C807" s="49">
        <f>GewinnDaten!E807</f>
        <v>0</v>
      </c>
      <c r="D807" s="49">
        <f>GewinnDaten!H807</f>
        <v>0</v>
      </c>
      <c r="E807" s="40">
        <f t="shared" si="65"/>
        <v>0</v>
      </c>
      <c r="F807" s="58">
        <f t="shared" si="66"/>
        <v>44713</v>
      </c>
      <c r="G807" s="49">
        <f>SUM(C$7:C807)</f>
        <v>-15.3</v>
      </c>
      <c r="H807" s="49">
        <f>SUM(D$7:D807)</f>
        <v>5</v>
      </c>
      <c r="I807" s="40">
        <f t="shared" si="67"/>
        <v>-10.3</v>
      </c>
      <c r="K807" s="36">
        <f t="shared" si="68"/>
        <v>2022</v>
      </c>
    </row>
    <row r="808" spans="1:11" ht="13">
      <c r="A808" s="39">
        <f>GewinnDaten!A808</f>
        <v>44716</v>
      </c>
      <c r="B808" s="37">
        <f t="shared" si="64"/>
        <v>7</v>
      </c>
      <c r="C808" s="49">
        <f>GewinnDaten!E808</f>
        <v>0</v>
      </c>
      <c r="D808" s="49">
        <f>GewinnDaten!H808</f>
        <v>0</v>
      </c>
      <c r="E808" s="40">
        <f t="shared" si="65"/>
        <v>0</v>
      </c>
      <c r="F808" s="58">
        <f t="shared" si="66"/>
        <v>44716</v>
      </c>
      <c r="G808" s="49">
        <f>SUM(C$7:C808)</f>
        <v>-15.3</v>
      </c>
      <c r="H808" s="49">
        <f>SUM(D$7:D808)</f>
        <v>5</v>
      </c>
      <c r="I808" s="40">
        <f t="shared" si="67"/>
        <v>-10.3</v>
      </c>
      <c r="K808" s="36">
        <f t="shared" si="68"/>
        <v>2022</v>
      </c>
    </row>
    <row r="809" spans="1:11" ht="13">
      <c r="A809" s="39">
        <f>GewinnDaten!A809</f>
        <v>44720</v>
      </c>
      <c r="B809" s="37">
        <f t="shared" si="64"/>
        <v>4</v>
      </c>
      <c r="C809" s="49">
        <f>GewinnDaten!E809</f>
        <v>0</v>
      </c>
      <c r="D809" s="49">
        <f>GewinnDaten!H809</f>
        <v>0</v>
      </c>
      <c r="E809" s="40">
        <f t="shared" si="65"/>
        <v>0</v>
      </c>
      <c r="F809" s="58">
        <f t="shared" si="66"/>
        <v>44720</v>
      </c>
      <c r="G809" s="49">
        <f>SUM(C$7:C809)</f>
        <v>-15.3</v>
      </c>
      <c r="H809" s="49">
        <f>SUM(D$7:D809)</f>
        <v>5</v>
      </c>
      <c r="I809" s="40">
        <f t="shared" si="67"/>
        <v>-10.3</v>
      </c>
      <c r="K809" s="36">
        <f t="shared" si="68"/>
        <v>2022</v>
      </c>
    </row>
    <row r="810" spans="1:11" ht="13">
      <c r="A810" s="39">
        <f>GewinnDaten!A810</f>
        <v>44723</v>
      </c>
      <c r="B810" s="37">
        <f t="shared" si="64"/>
        <v>7</v>
      </c>
      <c r="C810" s="49">
        <f>GewinnDaten!E810</f>
        <v>0</v>
      </c>
      <c r="D810" s="49">
        <f>GewinnDaten!H810</f>
        <v>0</v>
      </c>
      <c r="E810" s="40">
        <f t="shared" si="65"/>
        <v>0</v>
      </c>
      <c r="F810" s="58">
        <f t="shared" si="66"/>
        <v>44723</v>
      </c>
      <c r="G810" s="49">
        <f>SUM(C$7:C810)</f>
        <v>-15.3</v>
      </c>
      <c r="H810" s="49">
        <f>SUM(D$7:D810)</f>
        <v>5</v>
      </c>
      <c r="I810" s="40">
        <f t="shared" si="67"/>
        <v>-10.3</v>
      </c>
      <c r="K810" s="36">
        <f t="shared" si="68"/>
        <v>2022</v>
      </c>
    </row>
    <row r="811" spans="1:11" ht="13">
      <c r="A811" s="39">
        <f>GewinnDaten!A811</f>
        <v>44727</v>
      </c>
      <c r="B811" s="37">
        <f t="shared" si="64"/>
        <v>4</v>
      </c>
      <c r="C811" s="49">
        <f>GewinnDaten!E811</f>
        <v>0</v>
      </c>
      <c r="D811" s="49">
        <f>GewinnDaten!H811</f>
        <v>0</v>
      </c>
      <c r="E811" s="40">
        <f t="shared" si="65"/>
        <v>0</v>
      </c>
      <c r="F811" s="58">
        <f t="shared" si="66"/>
        <v>44727</v>
      </c>
      <c r="G811" s="49">
        <f>SUM(C$7:C811)</f>
        <v>-15.3</v>
      </c>
      <c r="H811" s="49">
        <f>SUM(D$7:D811)</f>
        <v>5</v>
      </c>
      <c r="I811" s="40">
        <f t="shared" si="67"/>
        <v>-10.3</v>
      </c>
      <c r="K811" s="36">
        <f t="shared" si="68"/>
        <v>2022</v>
      </c>
    </row>
    <row r="812" spans="1:11" ht="13">
      <c r="A812" s="39">
        <f>GewinnDaten!A812</f>
        <v>44730</v>
      </c>
      <c r="B812" s="37">
        <f t="shared" si="64"/>
        <v>7</v>
      </c>
      <c r="C812" s="49">
        <f>GewinnDaten!E812</f>
        <v>0</v>
      </c>
      <c r="D812" s="49">
        <f>GewinnDaten!H812</f>
        <v>0</v>
      </c>
      <c r="E812" s="40">
        <f t="shared" si="65"/>
        <v>0</v>
      </c>
      <c r="F812" s="58">
        <f t="shared" si="66"/>
        <v>44730</v>
      </c>
      <c r="G812" s="49">
        <f>SUM(C$7:C812)</f>
        <v>-15.3</v>
      </c>
      <c r="H812" s="49">
        <f>SUM(D$7:D812)</f>
        <v>5</v>
      </c>
      <c r="I812" s="40">
        <f t="shared" si="67"/>
        <v>-10.3</v>
      </c>
      <c r="K812" s="36">
        <f t="shared" si="68"/>
        <v>2022</v>
      </c>
    </row>
    <row r="813" spans="1:11" ht="13">
      <c r="A813" s="39">
        <f>GewinnDaten!A813</f>
        <v>44734</v>
      </c>
      <c r="B813" s="37">
        <f t="shared" si="64"/>
        <v>4</v>
      </c>
      <c r="C813" s="49">
        <f>GewinnDaten!E813</f>
        <v>0</v>
      </c>
      <c r="D813" s="49">
        <f>GewinnDaten!H813</f>
        <v>0</v>
      </c>
      <c r="E813" s="40">
        <f t="shared" si="65"/>
        <v>0</v>
      </c>
      <c r="F813" s="58">
        <f t="shared" si="66"/>
        <v>44734</v>
      </c>
      <c r="G813" s="49">
        <f>SUM(C$7:C813)</f>
        <v>-15.3</v>
      </c>
      <c r="H813" s="49">
        <f>SUM(D$7:D813)</f>
        <v>5</v>
      </c>
      <c r="I813" s="40">
        <f t="shared" si="67"/>
        <v>-10.3</v>
      </c>
      <c r="K813" s="36">
        <f t="shared" si="68"/>
        <v>2022</v>
      </c>
    </row>
    <row r="814" spans="1:11" ht="13">
      <c r="A814" s="39">
        <f>GewinnDaten!A814</f>
        <v>44737</v>
      </c>
      <c r="B814" s="37">
        <f t="shared" si="64"/>
        <v>7</v>
      </c>
      <c r="C814" s="49">
        <f>GewinnDaten!E814</f>
        <v>0</v>
      </c>
      <c r="D814" s="49">
        <f>GewinnDaten!H814</f>
        <v>0</v>
      </c>
      <c r="E814" s="40">
        <f t="shared" si="65"/>
        <v>0</v>
      </c>
      <c r="F814" s="58">
        <f t="shared" si="66"/>
        <v>44737</v>
      </c>
      <c r="G814" s="49">
        <f>SUM(C$7:C814)</f>
        <v>-15.3</v>
      </c>
      <c r="H814" s="49">
        <f>SUM(D$7:D814)</f>
        <v>5</v>
      </c>
      <c r="I814" s="40">
        <f t="shared" si="67"/>
        <v>-10.3</v>
      </c>
      <c r="K814" s="36">
        <f t="shared" si="68"/>
        <v>2022</v>
      </c>
    </row>
    <row r="815" spans="1:11" ht="13">
      <c r="A815" s="39">
        <f>GewinnDaten!A815</f>
        <v>44741</v>
      </c>
      <c r="B815" s="37">
        <f t="shared" si="64"/>
        <v>4</v>
      </c>
      <c r="C815" s="49">
        <f>GewinnDaten!E815</f>
        <v>0</v>
      </c>
      <c r="D815" s="49">
        <f>GewinnDaten!H815</f>
        <v>0</v>
      </c>
      <c r="E815" s="40">
        <f t="shared" si="65"/>
        <v>0</v>
      </c>
      <c r="F815" s="58">
        <f t="shared" si="66"/>
        <v>44741</v>
      </c>
      <c r="G815" s="49">
        <f>SUM(C$7:C815)</f>
        <v>-15.3</v>
      </c>
      <c r="H815" s="49">
        <f>SUM(D$7:D815)</f>
        <v>5</v>
      </c>
      <c r="I815" s="40">
        <f t="shared" si="67"/>
        <v>-10.3</v>
      </c>
      <c r="K815" s="36">
        <f t="shared" si="68"/>
        <v>2022</v>
      </c>
    </row>
    <row r="816" spans="1:11" ht="13">
      <c r="A816" s="39">
        <f>GewinnDaten!A816</f>
        <v>44744</v>
      </c>
      <c r="B816" s="37">
        <f t="shared" si="64"/>
        <v>7</v>
      </c>
      <c r="C816" s="49">
        <f>GewinnDaten!E816</f>
        <v>0</v>
      </c>
      <c r="D816" s="49">
        <f>GewinnDaten!H816</f>
        <v>0</v>
      </c>
      <c r="E816" s="40">
        <f t="shared" si="65"/>
        <v>0</v>
      </c>
      <c r="F816" s="58">
        <f t="shared" si="66"/>
        <v>44744</v>
      </c>
      <c r="G816" s="49">
        <f>SUM(C$7:C816)</f>
        <v>-15.3</v>
      </c>
      <c r="H816" s="49">
        <f>SUM(D$7:D816)</f>
        <v>5</v>
      </c>
      <c r="I816" s="40">
        <f t="shared" si="67"/>
        <v>-10.3</v>
      </c>
      <c r="K816" s="36">
        <f t="shared" si="68"/>
        <v>2022</v>
      </c>
    </row>
    <row r="817" spans="1:11" ht="13">
      <c r="A817" s="39">
        <f>GewinnDaten!A817</f>
        <v>44748</v>
      </c>
      <c r="B817" s="37">
        <f t="shared" si="64"/>
        <v>4</v>
      </c>
      <c r="C817" s="49">
        <f>GewinnDaten!E817</f>
        <v>0</v>
      </c>
      <c r="D817" s="49">
        <f>GewinnDaten!H817</f>
        <v>0</v>
      </c>
      <c r="E817" s="40">
        <f t="shared" si="65"/>
        <v>0</v>
      </c>
      <c r="F817" s="58">
        <f t="shared" si="66"/>
        <v>44748</v>
      </c>
      <c r="G817" s="49">
        <f>SUM(C$7:C817)</f>
        <v>-15.3</v>
      </c>
      <c r="H817" s="49">
        <f>SUM(D$7:D817)</f>
        <v>5</v>
      </c>
      <c r="I817" s="40">
        <f t="shared" si="67"/>
        <v>-10.3</v>
      </c>
      <c r="K817" s="36">
        <f t="shared" si="68"/>
        <v>2022</v>
      </c>
    </row>
    <row r="818" spans="1:11" ht="13">
      <c r="A818" s="39">
        <f>GewinnDaten!A818</f>
        <v>44751</v>
      </c>
      <c r="B818" s="37">
        <f t="shared" si="64"/>
        <v>7</v>
      </c>
      <c r="C818" s="49">
        <f>GewinnDaten!E818</f>
        <v>0</v>
      </c>
      <c r="D818" s="49">
        <f>GewinnDaten!H818</f>
        <v>0</v>
      </c>
      <c r="E818" s="40">
        <f t="shared" si="65"/>
        <v>0</v>
      </c>
      <c r="F818" s="58">
        <f t="shared" si="66"/>
        <v>44751</v>
      </c>
      <c r="G818" s="49">
        <f>SUM(C$7:C818)</f>
        <v>-15.3</v>
      </c>
      <c r="H818" s="49">
        <f>SUM(D$7:D818)</f>
        <v>5</v>
      </c>
      <c r="I818" s="40">
        <f t="shared" si="67"/>
        <v>-10.3</v>
      </c>
      <c r="K818" s="36">
        <f t="shared" si="68"/>
        <v>2022</v>
      </c>
    </row>
    <row r="819" spans="1:11" ht="13">
      <c r="A819" s="39">
        <f>GewinnDaten!A819</f>
        <v>44755</v>
      </c>
      <c r="B819" s="37">
        <f t="shared" si="64"/>
        <v>4</v>
      </c>
      <c r="C819" s="49">
        <f>GewinnDaten!E819</f>
        <v>0</v>
      </c>
      <c r="D819" s="49">
        <f>GewinnDaten!H819</f>
        <v>0</v>
      </c>
      <c r="E819" s="40">
        <f t="shared" si="65"/>
        <v>0</v>
      </c>
      <c r="F819" s="58">
        <f t="shared" si="66"/>
        <v>44755</v>
      </c>
      <c r="G819" s="49">
        <f>SUM(C$7:C819)</f>
        <v>-15.3</v>
      </c>
      <c r="H819" s="49">
        <f>SUM(D$7:D819)</f>
        <v>5</v>
      </c>
      <c r="I819" s="40">
        <f t="shared" si="67"/>
        <v>-10.3</v>
      </c>
      <c r="K819" s="36">
        <f t="shared" si="68"/>
        <v>2022</v>
      </c>
    </row>
    <row r="820" spans="1:11" ht="13">
      <c r="A820" s="39">
        <f>GewinnDaten!A820</f>
        <v>44758</v>
      </c>
      <c r="B820" s="37">
        <f t="shared" si="64"/>
        <v>7</v>
      </c>
      <c r="C820" s="49">
        <f>GewinnDaten!E820</f>
        <v>0</v>
      </c>
      <c r="D820" s="49">
        <f>GewinnDaten!H820</f>
        <v>0</v>
      </c>
      <c r="E820" s="40">
        <f t="shared" si="65"/>
        <v>0</v>
      </c>
      <c r="F820" s="58">
        <f t="shared" si="66"/>
        <v>44758</v>
      </c>
      <c r="G820" s="49">
        <f>SUM(C$7:C820)</f>
        <v>-15.3</v>
      </c>
      <c r="H820" s="49">
        <f>SUM(D$7:D820)</f>
        <v>5</v>
      </c>
      <c r="I820" s="40">
        <f t="shared" si="67"/>
        <v>-10.3</v>
      </c>
      <c r="K820" s="36">
        <f t="shared" si="68"/>
        <v>2022</v>
      </c>
    </row>
    <row r="821" spans="1:11" ht="13">
      <c r="A821" s="39">
        <f>GewinnDaten!A821</f>
        <v>44762</v>
      </c>
      <c r="B821" s="37">
        <f t="shared" si="64"/>
        <v>4</v>
      </c>
      <c r="C821" s="49">
        <f>GewinnDaten!E821</f>
        <v>0</v>
      </c>
      <c r="D821" s="49">
        <f>GewinnDaten!H821</f>
        <v>0</v>
      </c>
      <c r="E821" s="40">
        <f t="shared" si="65"/>
        <v>0</v>
      </c>
      <c r="F821" s="58">
        <f t="shared" si="66"/>
        <v>44762</v>
      </c>
      <c r="G821" s="49">
        <f>SUM(C$7:C821)</f>
        <v>-15.3</v>
      </c>
      <c r="H821" s="49">
        <f>SUM(D$7:D821)</f>
        <v>5</v>
      </c>
      <c r="I821" s="40">
        <f t="shared" si="67"/>
        <v>-10.3</v>
      </c>
      <c r="K821" s="36">
        <f t="shared" si="68"/>
        <v>2022</v>
      </c>
    </row>
    <row r="822" spans="1:11" ht="13">
      <c r="A822" s="39">
        <f>GewinnDaten!A822</f>
        <v>44765</v>
      </c>
      <c r="B822" s="37">
        <f t="shared" si="64"/>
        <v>7</v>
      </c>
      <c r="C822" s="49">
        <f>GewinnDaten!E822</f>
        <v>0</v>
      </c>
      <c r="D822" s="49">
        <f>GewinnDaten!H822</f>
        <v>0</v>
      </c>
      <c r="E822" s="40">
        <f t="shared" si="65"/>
        <v>0</v>
      </c>
      <c r="F822" s="58">
        <f t="shared" si="66"/>
        <v>44765</v>
      </c>
      <c r="G822" s="49">
        <f>SUM(C$7:C822)</f>
        <v>-15.3</v>
      </c>
      <c r="H822" s="49">
        <f>SUM(D$7:D822)</f>
        <v>5</v>
      </c>
      <c r="I822" s="40">
        <f t="shared" si="67"/>
        <v>-10.3</v>
      </c>
      <c r="K822" s="36">
        <f t="shared" si="68"/>
        <v>2022</v>
      </c>
    </row>
    <row r="823" spans="1:11" ht="13">
      <c r="A823" s="39">
        <f>GewinnDaten!A823</f>
        <v>44769</v>
      </c>
      <c r="B823" s="37">
        <f t="shared" si="64"/>
        <v>4</v>
      </c>
      <c r="C823" s="49">
        <f>GewinnDaten!E823</f>
        <v>0</v>
      </c>
      <c r="D823" s="49">
        <f>GewinnDaten!H823</f>
        <v>0</v>
      </c>
      <c r="E823" s="40">
        <f t="shared" si="65"/>
        <v>0</v>
      </c>
      <c r="F823" s="58">
        <f t="shared" si="66"/>
        <v>44769</v>
      </c>
      <c r="G823" s="49">
        <f>SUM(C$7:C823)</f>
        <v>-15.3</v>
      </c>
      <c r="H823" s="49">
        <f>SUM(D$7:D823)</f>
        <v>5</v>
      </c>
      <c r="I823" s="40">
        <f t="shared" si="67"/>
        <v>-10.3</v>
      </c>
      <c r="K823" s="36">
        <f t="shared" si="68"/>
        <v>2022</v>
      </c>
    </row>
    <row r="824" spans="1:11" ht="13">
      <c r="A824" s="39">
        <f>GewinnDaten!A824</f>
        <v>44772</v>
      </c>
      <c r="B824" s="37">
        <f t="shared" si="64"/>
        <v>7</v>
      </c>
      <c r="C824" s="49">
        <f>GewinnDaten!E824</f>
        <v>0</v>
      </c>
      <c r="D824" s="49">
        <f>GewinnDaten!H824</f>
        <v>0</v>
      </c>
      <c r="E824" s="40">
        <f t="shared" si="65"/>
        <v>0</v>
      </c>
      <c r="F824" s="58">
        <f t="shared" si="66"/>
        <v>44772</v>
      </c>
      <c r="G824" s="49">
        <f>SUM(C$7:C824)</f>
        <v>-15.3</v>
      </c>
      <c r="H824" s="49">
        <f>SUM(D$7:D824)</f>
        <v>5</v>
      </c>
      <c r="I824" s="40">
        <f t="shared" si="67"/>
        <v>-10.3</v>
      </c>
      <c r="K824" s="36">
        <f t="shared" si="68"/>
        <v>2022</v>
      </c>
    </row>
    <row r="825" spans="1:11" ht="13">
      <c r="A825" s="39">
        <f>GewinnDaten!A825</f>
        <v>44776</v>
      </c>
      <c r="B825" s="37">
        <f t="shared" si="64"/>
        <v>4</v>
      </c>
      <c r="C825" s="49">
        <f>GewinnDaten!E825</f>
        <v>0</v>
      </c>
      <c r="D825" s="49">
        <f>GewinnDaten!H825</f>
        <v>0</v>
      </c>
      <c r="E825" s="40">
        <f t="shared" si="65"/>
        <v>0</v>
      </c>
      <c r="F825" s="58">
        <f t="shared" si="66"/>
        <v>44776</v>
      </c>
      <c r="G825" s="49">
        <f>SUM(C$7:C825)</f>
        <v>-15.3</v>
      </c>
      <c r="H825" s="49">
        <f>SUM(D$7:D825)</f>
        <v>5</v>
      </c>
      <c r="I825" s="40">
        <f t="shared" si="67"/>
        <v>-10.3</v>
      </c>
      <c r="K825" s="36">
        <f t="shared" si="68"/>
        <v>2022</v>
      </c>
    </row>
    <row r="826" spans="1:11" ht="13">
      <c r="A826" s="39">
        <f>GewinnDaten!A826</f>
        <v>44779</v>
      </c>
      <c r="B826" s="37">
        <f t="shared" si="64"/>
        <v>7</v>
      </c>
      <c r="C826" s="49">
        <f>GewinnDaten!E826</f>
        <v>0</v>
      </c>
      <c r="D826" s="49">
        <f>GewinnDaten!H826</f>
        <v>0</v>
      </c>
      <c r="E826" s="40">
        <f t="shared" si="65"/>
        <v>0</v>
      </c>
      <c r="F826" s="58">
        <f t="shared" si="66"/>
        <v>44779</v>
      </c>
      <c r="G826" s="49">
        <f>SUM(C$7:C826)</f>
        <v>-15.3</v>
      </c>
      <c r="H826" s="49">
        <f>SUM(D$7:D826)</f>
        <v>5</v>
      </c>
      <c r="I826" s="40">
        <f t="shared" si="67"/>
        <v>-10.3</v>
      </c>
      <c r="K826" s="36">
        <f t="shared" si="68"/>
        <v>2022</v>
      </c>
    </row>
    <row r="827" spans="1:11" ht="13">
      <c r="A827" s="39">
        <f>GewinnDaten!A827</f>
        <v>44783</v>
      </c>
      <c r="B827" s="37">
        <f t="shared" si="64"/>
        <v>4</v>
      </c>
      <c r="C827" s="49">
        <f>GewinnDaten!E827</f>
        <v>0</v>
      </c>
      <c r="D827" s="49">
        <f>GewinnDaten!H827</f>
        <v>0</v>
      </c>
      <c r="E827" s="40">
        <f t="shared" si="65"/>
        <v>0</v>
      </c>
      <c r="F827" s="58">
        <f t="shared" si="66"/>
        <v>44783</v>
      </c>
      <c r="G827" s="49">
        <f>SUM(C$7:C827)</f>
        <v>-15.3</v>
      </c>
      <c r="H827" s="49">
        <f>SUM(D$7:D827)</f>
        <v>5</v>
      </c>
      <c r="I827" s="40">
        <f t="shared" si="67"/>
        <v>-10.3</v>
      </c>
      <c r="K827" s="36">
        <f t="shared" si="68"/>
        <v>2022</v>
      </c>
    </row>
    <row r="828" spans="1:11" ht="13">
      <c r="A828" s="39">
        <f>GewinnDaten!A828</f>
        <v>44786</v>
      </c>
      <c r="B828" s="37">
        <f t="shared" si="64"/>
        <v>7</v>
      </c>
      <c r="C828" s="49">
        <f>GewinnDaten!E828</f>
        <v>0</v>
      </c>
      <c r="D828" s="49">
        <f>GewinnDaten!H828</f>
        <v>0</v>
      </c>
      <c r="E828" s="40">
        <f t="shared" si="65"/>
        <v>0</v>
      </c>
      <c r="F828" s="58">
        <f t="shared" si="66"/>
        <v>44786</v>
      </c>
      <c r="G828" s="49">
        <f>SUM(C$7:C828)</f>
        <v>-15.3</v>
      </c>
      <c r="H828" s="49">
        <f>SUM(D$7:D828)</f>
        <v>5</v>
      </c>
      <c r="I828" s="40">
        <f t="shared" si="67"/>
        <v>-10.3</v>
      </c>
      <c r="K828" s="36">
        <f t="shared" si="68"/>
        <v>2022</v>
      </c>
    </row>
    <row r="829" spans="1:11" ht="13">
      <c r="A829" s="39">
        <f>GewinnDaten!A829</f>
        <v>44790</v>
      </c>
      <c r="B829" s="37">
        <f t="shared" si="64"/>
        <v>4</v>
      </c>
      <c r="C829" s="49">
        <f>GewinnDaten!E829</f>
        <v>0</v>
      </c>
      <c r="D829" s="49">
        <f>GewinnDaten!H829</f>
        <v>0</v>
      </c>
      <c r="E829" s="40">
        <f t="shared" si="65"/>
        <v>0</v>
      </c>
      <c r="F829" s="58">
        <f t="shared" si="66"/>
        <v>44790</v>
      </c>
      <c r="G829" s="49">
        <f>SUM(C$7:C829)</f>
        <v>-15.3</v>
      </c>
      <c r="H829" s="49">
        <f>SUM(D$7:D829)</f>
        <v>5</v>
      </c>
      <c r="I829" s="40">
        <f t="shared" si="67"/>
        <v>-10.3</v>
      </c>
      <c r="K829" s="36">
        <f t="shared" si="68"/>
        <v>2022</v>
      </c>
    </row>
    <row r="830" spans="1:11" ht="13">
      <c r="A830" s="39">
        <f>GewinnDaten!A830</f>
        <v>44793</v>
      </c>
      <c r="B830" s="37">
        <f t="shared" si="64"/>
        <v>7</v>
      </c>
      <c r="C830" s="49">
        <f>GewinnDaten!E830</f>
        <v>0</v>
      </c>
      <c r="D830" s="49">
        <f>GewinnDaten!H830</f>
        <v>0</v>
      </c>
      <c r="E830" s="40">
        <f t="shared" si="65"/>
        <v>0</v>
      </c>
      <c r="F830" s="58">
        <f t="shared" si="66"/>
        <v>44793</v>
      </c>
      <c r="G830" s="49">
        <f>SUM(C$7:C830)</f>
        <v>-15.3</v>
      </c>
      <c r="H830" s="49">
        <f>SUM(D$7:D830)</f>
        <v>5</v>
      </c>
      <c r="I830" s="40">
        <f t="shared" si="67"/>
        <v>-10.3</v>
      </c>
      <c r="K830" s="36">
        <f t="shared" si="68"/>
        <v>2022</v>
      </c>
    </row>
    <row r="831" spans="1:11" ht="13">
      <c r="A831" s="39">
        <f>GewinnDaten!A831</f>
        <v>44797</v>
      </c>
      <c r="B831" s="37">
        <f t="shared" si="64"/>
        <v>4</v>
      </c>
      <c r="C831" s="49">
        <f>GewinnDaten!E831</f>
        <v>0</v>
      </c>
      <c r="D831" s="49">
        <f>GewinnDaten!H831</f>
        <v>0</v>
      </c>
      <c r="E831" s="40">
        <f t="shared" si="65"/>
        <v>0</v>
      </c>
      <c r="F831" s="58">
        <f t="shared" si="66"/>
        <v>44797</v>
      </c>
      <c r="G831" s="49">
        <f>SUM(C$7:C831)</f>
        <v>-15.3</v>
      </c>
      <c r="H831" s="49">
        <f>SUM(D$7:D831)</f>
        <v>5</v>
      </c>
      <c r="I831" s="40">
        <f t="shared" si="67"/>
        <v>-10.3</v>
      </c>
      <c r="K831" s="36">
        <f t="shared" si="68"/>
        <v>2022</v>
      </c>
    </row>
    <row r="832" spans="1:11" ht="13">
      <c r="A832" s="39">
        <f>GewinnDaten!A832</f>
        <v>44800</v>
      </c>
      <c r="B832" s="37">
        <f t="shared" si="64"/>
        <v>7</v>
      </c>
      <c r="C832" s="49">
        <f>GewinnDaten!E832</f>
        <v>0</v>
      </c>
      <c r="D832" s="49">
        <f>GewinnDaten!H832</f>
        <v>0</v>
      </c>
      <c r="E832" s="40">
        <f t="shared" si="65"/>
        <v>0</v>
      </c>
      <c r="F832" s="58">
        <f t="shared" si="66"/>
        <v>44800</v>
      </c>
      <c r="G832" s="49">
        <f>SUM(C$7:C832)</f>
        <v>-15.3</v>
      </c>
      <c r="H832" s="49">
        <f>SUM(D$7:D832)</f>
        <v>5</v>
      </c>
      <c r="I832" s="40">
        <f t="shared" si="67"/>
        <v>-10.3</v>
      </c>
      <c r="K832" s="36">
        <f t="shared" si="68"/>
        <v>2022</v>
      </c>
    </row>
    <row r="833" spans="1:11" ht="13">
      <c r="A833" s="39">
        <f>GewinnDaten!A833</f>
        <v>44804</v>
      </c>
      <c r="B833" s="37">
        <f t="shared" si="64"/>
        <v>4</v>
      </c>
      <c r="C833" s="49">
        <f>GewinnDaten!E833</f>
        <v>0</v>
      </c>
      <c r="D833" s="49">
        <f>GewinnDaten!H833</f>
        <v>0</v>
      </c>
      <c r="E833" s="40">
        <f t="shared" si="65"/>
        <v>0</v>
      </c>
      <c r="F833" s="58">
        <f t="shared" si="66"/>
        <v>44804</v>
      </c>
      <c r="G833" s="49">
        <f>SUM(C$7:C833)</f>
        <v>-15.3</v>
      </c>
      <c r="H833" s="49">
        <f>SUM(D$7:D833)</f>
        <v>5</v>
      </c>
      <c r="I833" s="40">
        <f t="shared" si="67"/>
        <v>-10.3</v>
      </c>
      <c r="K833" s="36">
        <f t="shared" si="68"/>
        <v>2022</v>
      </c>
    </row>
    <row r="834" spans="1:11" ht="13">
      <c r="A834" s="39">
        <f>GewinnDaten!A834</f>
        <v>44807</v>
      </c>
      <c r="B834" s="37">
        <f t="shared" si="64"/>
        <v>7</v>
      </c>
      <c r="C834" s="49">
        <f>GewinnDaten!E834</f>
        <v>0</v>
      </c>
      <c r="D834" s="49">
        <f>GewinnDaten!H834</f>
        <v>0</v>
      </c>
      <c r="E834" s="40">
        <f t="shared" si="65"/>
        <v>0</v>
      </c>
      <c r="F834" s="58">
        <f t="shared" si="66"/>
        <v>44807</v>
      </c>
      <c r="G834" s="49">
        <f>SUM(C$7:C834)</f>
        <v>-15.3</v>
      </c>
      <c r="H834" s="49">
        <f>SUM(D$7:D834)</f>
        <v>5</v>
      </c>
      <c r="I834" s="40">
        <f t="shared" si="67"/>
        <v>-10.3</v>
      </c>
      <c r="K834" s="36">
        <f t="shared" si="68"/>
        <v>2022</v>
      </c>
    </row>
    <row r="835" spans="1:11" ht="13">
      <c r="A835" s="39">
        <f>GewinnDaten!A835</f>
        <v>44811</v>
      </c>
      <c r="B835" s="37">
        <f t="shared" si="64"/>
        <v>4</v>
      </c>
      <c r="C835" s="49">
        <f>GewinnDaten!E835</f>
        <v>0</v>
      </c>
      <c r="D835" s="49">
        <f>GewinnDaten!H835</f>
        <v>0</v>
      </c>
      <c r="E835" s="40">
        <f t="shared" si="65"/>
        <v>0</v>
      </c>
      <c r="F835" s="58">
        <f t="shared" si="66"/>
        <v>44811</v>
      </c>
      <c r="G835" s="49">
        <f>SUM(C$7:C835)</f>
        <v>-15.3</v>
      </c>
      <c r="H835" s="49">
        <f>SUM(D$7:D835)</f>
        <v>5</v>
      </c>
      <c r="I835" s="40">
        <f t="shared" si="67"/>
        <v>-10.3</v>
      </c>
      <c r="K835" s="36">
        <f t="shared" si="68"/>
        <v>2022</v>
      </c>
    </row>
    <row r="836" spans="1:11" ht="13">
      <c r="A836" s="39">
        <f>GewinnDaten!A836</f>
        <v>44814</v>
      </c>
      <c r="B836" s="37">
        <f t="shared" si="64"/>
        <v>7</v>
      </c>
      <c r="C836" s="49">
        <f>GewinnDaten!E836</f>
        <v>0</v>
      </c>
      <c r="D836" s="49">
        <f>GewinnDaten!H836</f>
        <v>0</v>
      </c>
      <c r="E836" s="40">
        <f t="shared" si="65"/>
        <v>0</v>
      </c>
      <c r="F836" s="58">
        <f t="shared" si="66"/>
        <v>44814</v>
      </c>
      <c r="G836" s="49">
        <f>SUM(C$7:C836)</f>
        <v>-15.3</v>
      </c>
      <c r="H836" s="49">
        <f>SUM(D$7:D836)</f>
        <v>5</v>
      </c>
      <c r="I836" s="40">
        <f t="shared" si="67"/>
        <v>-10.3</v>
      </c>
      <c r="K836" s="36">
        <f t="shared" si="68"/>
        <v>2022</v>
      </c>
    </row>
    <row r="837" spans="1:11" ht="13">
      <c r="A837" s="39">
        <f>GewinnDaten!A837</f>
        <v>44818</v>
      </c>
      <c r="B837" s="37">
        <f t="shared" si="64"/>
        <v>4</v>
      </c>
      <c r="C837" s="49">
        <f>GewinnDaten!E837</f>
        <v>0</v>
      </c>
      <c r="D837" s="49">
        <f>GewinnDaten!H837</f>
        <v>0</v>
      </c>
      <c r="E837" s="40">
        <f t="shared" si="65"/>
        <v>0</v>
      </c>
      <c r="F837" s="58">
        <f t="shared" si="66"/>
        <v>44818</v>
      </c>
      <c r="G837" s="49">
        <f>SUM(C$7:C837)</f>
        <v>-15.3</v>
      </c>
      <c r="H837" s="49">
        <f>SUM(D$7:D837)</f>
        <v>5</v>
      </c>
      <c r="I837" s="40">
        <f t="shared" si="67"/>
        <v>-10.3</v>
      </c>
      <c r="K837" s="36">
        <f t="shared" si="68"/>
        <v>2022</v>
      </c>
    </row>
    <row r="838" spans="1:11" ht="13">
      <c r="A838" s="39">
        <f>GewinnDaten!A838</f>
        <v>44821</v>
      </c>
      <c r="B838" s="37">
        <f t="shared" si="64"/>
        <v>7</v>
      </c>
      <c r="C838" s="49">
        <f>GewinnDaten!E838</f>
        <v>0</v>
      </c>
      <c r="D838" s="49">
        <f>GewinnDaten!H838</f>
        <v>0</v>
      </c>
      <c r="E838" s="40">
        <f t="shared" si="65"/>
        <v>0</v>
      </c>
      <c r="F838" s="58">
        <f t="shared" si="66"/>
        <v>44821</v>
      </c>
      <c r="G838" s="49">
        <f>SUM(C$7:C838)</f>
        <v>-15.3</v>
      </c>
      <c r="H838" s="49">
        <f>SUM(D$7:D838)</f>
        <v>5</v>
      </c>
      <c r="I838" s="40">
        <f t="shared" si="67"/>
        <v>-10.3</v>
      </c>
      <c r="K838" s="36">
        <f t="shared" si="68"/>
        <v>2022</v>
      </c>
    </row>
    <row r="839" spans="1:11" ht="13">
      <c r="A839" s="39">
        <f>GewinnDaten!A839</f>
        <v>44825</v>
      </c>
      <c r="B839" s="37">
        <f t="shared" si="64"/>
        <v>4</v>
      </c>
      <c r="C839" s="49">
        <f>GewinnDaten!E839</f>
        <v>0</v>
      </c>
      <c r="D839" s="49">
        <f>GewinnDaten!H839</f>
        <v>0</v>
      </c>
      <c r="E839" s="40">
        <f t="shared" si="65"/>
        <v>0</v>
      </c>
      <c r="F839" s="58">
        <f t="shared" si="66"/>
        <v>44825</v>
      </c>
      <c r="G839" s="49">
        <f>SUM(C$7:C839)</f>
        <v>-15.3</v>
      </c>
      <c r="H839" s="49">
        <f>SUM(D$7:D839)</f>
        <v>5</v>
      </c>
      <c r="I839" s="40">
        <f t="shared" si="67"/>
        <v>-10.3</v>
      </c>
      <c r="K839" s="36">
        <f t="shared" si="68"/>
        <v>2022</v>
      </c>
    </row>
    <row r="840" spans="1:11" ht="13">
      <c r="A840" s="39">
        <f>GewinnDaten!A840</f>
        <v>44828</v>
      </c>
      <c r="B840" s="37">
        <f t="shared" ref="B840:B903" si="69">WEEKDAY(A840)</f>
        <v>7</v>
      </c>
      <c r="C840" s="49">
        <f>GewinnDaten!E840</f>
        <v>0</v>
      </c>
      <c r="D840" s="49">
        <f>GewinnDaten!H840</f>
        <v>0</v>
      </c>
      <c r="E840" s="40">
        <f t="shared" ref="E840:E903" si="70">SUM(C840:D840)</f>
        <v>0</v>
      </c>
      <c r="F840" s="58">
        <f t="shared" ref="F840:F903" si="71">A840</f>
        <v>44828</v>
      </c>
      <c r="G840" s="49">
        <f>SUM(C$7:C840)</f>
        <v>-15.3</v>
      </c>
      <c r="H840" s="49">
        <f>SUM(D$7:D840)</f>
        <v>5</v>
      </c>
      <c r="I840" s="40">
        <f t="shared" ref="I840:I903" si="72">SUM(G840:H840)</f>
        <v>-10.3</v>
      </c>
      <c r="K840" s="36">
        <f t="shared" ref="K840:K903" si="73">YEAR(A840)</f>
        <v>2022</v>
      </c>
    </row>
    <row r="841" spans="1:11" ht="13">
      <c r="A841" s="39">
        <f>GewinnDaten!A841</f>
        <v>44832</v>
      </c>
      <c r="B841" s="37">
        <f t="shared" si="69"/>
        <v>4</v>
      </c>
      <c r="C841" s="49">
        <f>GewinnDaten!E841</f>
        <v>0</v>
      </c>
      <c r="D841" s="49">
        <f>GewinnDaten!H841</f>
        <v>0</v>
      </c>
      <c r="E841" s="40">
        <f t="shared" si="70"/>
        <v>0</v>
      </c>
      <c r="F841" s="58">
        <f t="shared" si="71"/>
        <v>44832</v>
      </c>
      <c r="G841" s="49">
        <f>SUM(C$7:C841)</f>
        <v>-15.3</v>
      </c>
      <c r="H841" s="49">
        <f>SUM(D$7:D841)</f>
        <v>5</v>
      </c>
      <c r="I841" s="40">
        <f t="shared" si="72"/>
        <v>-10.3</v>
      </c>
      <c r="K841" s="36">
        <f t="shared" si="73"/>
        <v>2022</v>
      </c>
    </row>
    <row r="842" spans="1:11" ht="13">
      <c r="A842" s="39">
        <f>GewinnDaten!A842</f>
        <v>44835</v>
      </c>
      <c r="B842" s="37">
        <f t="shared" si="69"/>
        <v>7</v>
      </c>
      <c r="C842" s="49">
        <f>GewinnDaten!E842</f>
        <v>0</v>
      </c>
      <c r="D842" s="49">
        <f>GewinnDaten!H842</f>
        <v>0</v>
      </c>
      <c r="E842" s="40">
        <f t="shared" si="70"/>
        <v>0</v>
      </c>
      <c r="F842" s="58">
        <f t="shared" si="71"/>
        <v>44835</v>
      </c>
      <c r="G842" s="49">
        <f>SUM(C$7:C842)</f>
        <v>-15.3</v>
      </c>
      <c r="H842" s="49">
        <f>SUM(D$7:D842)</f>
        <v>5</v>
      </c>
      <c r="I842" s="40">
        <f t="shared" si="72"/>
        <v>-10.3</v>
      </c>
      <c r="K842" s="36">
        <f t="shared" si="73"/>
        <v>2022</v>
      </c>
    </row>
    <row r="843" spans="1:11" ht="13">
      <c r="A843" s="39">
        <f>GewinnDaten!A843</f>
        <v>44839</v>
      </c>
      <c r="B843" s="37">
        <f t="shared" si="69"/>
        <v>4</v>
      </c>
      <c r="C843" s="49">
        <f>GewinnDaten!E843</f>
        <v>0</v>
      </c>
      <c r="D843" s="49">
        <f>GewinnDaten!H843</f>
        <v>0</v>
      </c>
      <c r="E843" s="40">
        <f t="shared" si="70"/>
        <v>0</v>
      </c>
      <c r="F843" s="58">
        <f t="shared" si="71"/>
        <v>44839</v>
      </c>
      <c r="G843" s="49">
        <f>SUM(C$7:C843)</f>
        <v>-15.3</v>
      </c>
      <c r="H843" s="49">
        <f>SUM(D$7:D843)</f>
        <v>5</v>
      </c>
      <c r="I843" s="40">
        <f t="shared" si="72"/>
        <v>-10.3</v>
      </c>
      <c r="K843" s="36">
        <f t="shared" si="73"/>
        <v>2022</v>
      </c>
    </row>
    <row r="844" spans="1:11" ht="13">
      <c r="A844" s="39">
        <f>GewinnDaten!A844</f>
        <v>44842</v>
      </c>
      <c r="B844" s="37">
        <f t="shared" si="69"/>
        <v>7</v>
      </c>
      <c r="C844" s="49">
        <f>GewinnDaten!E844</f>
        <v>0</v>
      </c>
      <c r="D844" s="49">
        <f>GewinnDaten!H844</f>
        <v>0</v>
      </c>
      <c r="E844" s="40">
        <f t="shared" si="70"/>
        <v>0</v>
      </c>
      <c r="F844" s="58">
        <f t="shared" si="71"/>
        <v>44842</v>
      </c>
      <c r="G844" s="49">
        <f>SUM(C$7:C844)</f>
        <v>-15.3</v>
      </c>
      <c r="H844" s="49">
        <f>SUM(D$7:D844)</f>
        <v>5</v>
      </c>
      <c r="I844" s="40">
        <f t="shared" si="72"/>
        <v>-10.3</v>
      </c>
      <c r="K844" s="36">
        <f t="shared" si="73"/>
        <v>2022</v>
      </c>
    </row>
    <row r="845" spans="1:11" ht="13">
      <c r="A845" s="39">
        <f>GewinnDaten!A845</f>
        <v>44846</v>
      </c>
      <c r="B845" s="37">
        <f t="shared" si="69"/>
        <v>4</v>
      </c>
      <c r="C845" s="49">
        <f>GewinnDaten!E845</f>
        <v>0</v>
      </c>
      <c r="D845" s="49">
        <f>GewinnDaten!H845</f>
        <v>0</v>
      </c>
      <c r="E845" s="40">
        <f t="shared" si="70"/>
        <v>0</v>
      </c>
      <c r="F845" s="58">
        <f t="shared" si="71"/>
        <v>44846</v>
      </c>
      <c r="G845" s="49">
        <f>SUM(C$7:C845)</f>
        <v>-15.3</v>
      </c>
      <c r="H845" s="49">
        <f>SUM(D$7:D845)</f>
        <v>5</v>
      </c>
      <c r="I845" s="40">
        <f t="shared" si="72"/>
        <v>-10.3</v>
      </c>
      <c r="K845" s="36">
        <f t="shared" si="73"/>
        <v>2022</v>
      </c>
    </row>
    <row r="846" spans="1:11" ht="13">
      <c r="A846" s="39">
        <f>GewinnDaten!A846</f>
        <v>44849</v>
      </c>
      <c r="B846" s="37">
        <f t="shared" si="69"/>
        <v>7</v>
      </c>
      <c r="C846" s="49">
        <f>GewinnDaten!E846</f>
        <v>0</v>
      </c>
      <c r="D846" s="49">
        <f>GewinnDaten!H846</f>
        <v>0</v>
      </c>
      <c r="E846" s="40">
        <f t="shared" si="70"/>
        <v>0</v>
      </c>
      <c r="F846" s="58">
        <f t="shared" si="71"/>
        <v>44849</v>
      </c>
      <c r="G846" s="49">
        <f>SUM(C$7:C846)</f>
        <v>-15.3</v>
      </c>
      <c r="H846" s="49">
        <f>SUM(D$7:D846)</f>
        <v>5</v>
      </c>
      <c r="I846" s="40">
        <f t="shared" si="72"/>
        <v>-10.3</v>
      </c>
      <c r="K846" s="36">
        <f t="shared" si="73"/>
        <v>2022</v>
      </c>
    </row>
    <row r="847" spans="1:11" ht="13">
      <c r="A847" s="39">
        <f>GewinnDaten!A847</f>
        <v>44853</v>
      </c>
      <c r="B847" s="37">
        <f t="shared" si="69"/>
        <v>4</v>
      </c>
      <c r="C847" s="49">
        <f>GewinnDaten!E847</f>
        <v>0</v>
      </c>
      <c r="D847" s="49">
        <f>GewinnDaten!H847</f>
        <v>0</v>
      </c>
      <c r="E847" s="40">
        <f t="shared" si="70"/>
        <v>0</v>
      </c>
      <c r="F847" s="58">
        <f t="shared" si="71"/>
        <v>44853</v>
      </c>
      <c r="G847" s="49">
        <f>SUM(C$7:C847)</f>
        <v>-15.3</v>
      </c>
      <c r="H847" s="49">
        <f>SUM(D$7:D847)</f>
        <v>5</v>
      </c>
      <c r="I847" s="40">
        <f t="shared" si="72"/>
        <v>-10.3</v>
      </c>
      <c r="K847" s="36">
        <f t="shared" si="73"/>
        <v>2022</v>
      </c>
    </row>
    <row r="848" spans="1:11" ht="13">
      <c r="A848" s="39">
        <f>GewinnDaten!A848</f>
        <v>44856</v>
      </c>
      <c r="B848" s="37">
        <f t="shared" si="69"/>
        <v>7</v>
      </c>
      <c r="C848" s="49">
        <f>GewinnDaten!E848</f>
        <v>0</v>
      </c>
      <c r="D848" s="49">
        <f>GewinnDaten!H848</f>
        <v>0</v>
      </c>
      <c r="E848" s="40">
        <f t="shared" si="70"/>
        <v>0</v>
      </c>
      <c r="F848" s="58">
        <f t="shared" si="71"/>
        <v>44856</v>
      </c>
      <c r="G848" s="49">
        <f>SUM(C$7:C848)</f>
        <v>-15.3</v>
      </c>
      <c r="H848" s="49">
        <f>SUM(D$7:D848)</f>
        <v>5</v>
      </c>
      <c r="I848" s="40">
        <f t="shared" si="72"/>
        <v>-10.3</v>
      </c>
      <c r="K848" s="36">
        <f t="shared" si="73"/>
        <v>2022</v>
      </c>
    </row>
    <row r="849" spans="1:11" ht="13">
      <c r="A849" s="39">
        <f>GewinnDaten!A849</f>
        <v>44860</v>
      </c>
      <c r="B849" s="37">
        <f t="shared" si="69"/>
        <v>4</v>
      </c>
      <c r="C849" s="49">
        <f>GewinnDaten!E849</f>
        <v>0</v>
      </c>
      <c r="D849" s="49">
        <f>GewinnDaten!H849</f>
        <v>0</v>
      </c>
      <c r="E849" s="40">
        <f t="shared" si="70"/>
        <v>0</v>
      </c>
      <c r="F849" s="58">
        <f t="shared" si="71"/>
        <v>44860</v>
      </c>
      <c r="G849" s="49">
        <f>SUM(C$7:C849)</f>
        <v>-15.3</v>
      </c>
      <c r="H849" s="49">
        <f>SUM(D$7:D849)</f>
        <v>5</v>
      </c>
      <c r="I849" s="40">
        <f t="shared" si="72"/>
        <v>-10.3</v>
      </c>
      <c r="K849" s="36">
        <f t="shared" si="73"/>
        <v>2022</v>
      </c>
    </row>
    <row r="850" spans="1:11" ht="13">
      <c r="A850" s="39">
        <f>GewinnDaten!A850</f>
        <v>44863</v>
      </c>
      <c r="B850" s="37">
        <f t="shared" si="69"/>
        <v>7</v>
      </c>
      <c r="C850" s="49">
        <f>GewinnDaten!E850</f>
        <v>0</v>
      </c>
      <c r="D850" s="49">
        <f>GewinnDaten!H850</f>
        <v>0</v>
      </c>
      <c r="E850" s="40">
        <f t="shared" si="70"/>
        <v>0</v>
      </c>
      <c r="F850" s="58">
        <f t="shared" si="71"/>
        <v>44863</v>
      </c>
      <c r="G850" s="49">
        <f>SUM(C$7:C850)</f>
        <v>-15.3</v>
      </c>
      <c r="H850" s="49">
        <f>SUM(D$7:D850)</f>
        <v>5</v>
      </c>
      <c r="I850" s="40">
        <f t="shared" si="72"/>
        <v>-10.3</v>
      </c>
      <c r="K850" s="36">
        <f t="shared" si="73"/>
        <v>2022</v>
      </c>
    </row>
    <row r="851" spans="1:11" ht="13">
      <c r="A851" s="39">
        <f>GewinnDaten!A851</f>
        <v>44867</v>
      </c>
      <c r="B851" s="37">
        <f t="shared" si="69"/>
        <v>4</v>
      </c>
      <c r="C851" s="49">
        <f>GewinnDaten!E851</f>
        <v>0</v>
      </c>
      <c r="D851" s="49">
        <f>GewinnDaten!H851</f>
        <v>0</v>
      </c>
      <c r="E851" s="40">
        <f t="shared" si="70"/>
        <v>0</v>
      </c>
      <c r="F851" s="58">
        <f t="shared" si="71"/>
        <v>44867</v>
      </c>
      <c r="G851" s="49">
        <f>SUM(C$7:C851)</f>
        <v>-15.3</v>
      </c>
      <c r="H851" s="49">
        <f>SUM(D$7:D851)</f>
        <v>5</v>
      </c>
      <c r="I851" s="40">
        <f t="shared" si="72"/>
        <v>-10.3</v>
      </c>
      <c r="K851" s="36">
        <f t="shared" si="73"/>
        <v>2022</v>
      </c>
    </row>
    <row r="852" spans="1:11" ht="13">
      <c r="A852" s="39">
        <f>GewinnDaten!A852</f>
        <v>44870</v>
      </c>
      <c r="B852" s="37">
        <f t="shared" si="69"/>
        <v>7</v>
      </c>
      <c r="C852" s="49">
        <f>GewinnDaten!E852</f>
        <v>0</v>
      </c>
      <c r="D852" s="49">
        <f>GewinnDaten!H852</f>
        <v>0</v>
      </c>
      <c r="E852" s="40">
        <f t="shared" si="70"/>
        <v>0</v>
      </c>
      <c r="F852" s="58">
        <f t="shared" si="71"/>
        <v>44870</v>
      </c>
      <c r="G852" s="49">
        <f>SUM(C$7:C852)</f>
        <v>-15.3</v>
      </c>
      <c r="H852" s="49">
        <f>SUM(D$7:D852)</f>
        <v>5</v>
      </c>
      <c r="I852" s="40">
        <f t="shared" si="72"/>
        <v>-10.3</v>
      </c>
      <c r="K852" s="36">
        <f t="shared" si="73"/>
        <v>2022</v>
      </c>
    </row>
    <row r="853" spans="1:11" ht="13">
      <c r="A853" s="39">
        <f>GewinnDaten!A853</f>
        <v>44874</v>
      </c>
      <c r="B853" s="37">
        <f t="shared" si="69"/>
        <v>4</v>
      </c>
      <c r="C853" s="49">
        <f>GewinnDaten!E853</f>
        <v>0</v>
      </c>
      <c r="D853" s="49">
        <f>GewinnDaten!H853</f>
        <v>0</v>
      </c>
      <c r="E853" s="40">
        <f t="shared" si="70"/>
        <v>0</v>
      </c>
      <c r="F853" s="58">
        <f t="shared" si="71"/>
        <v>44874</v>
      </c>
      <c r="G853" s="49">
        <f>SUM(C$7:C853)</f>
        <v>-15.3</v>
      </c>
      <c r="H853" s="49">
        <f>SUM(D$7:D853)</f>
        <v>5</v>
      </c>
      <c r="I853" s="40">
        <f t="shared" si="72"/>
        <v>-10.3</v>
      </c>
      <c r="K853" s="36">
        <f t="shared" si="73"/>
        <v>2022</v>
      </c>
    </row>
    <row r="854" spans="1:11" ht="13">
      <c r="A854" s="39">
        <f>GewinnDaten!A854</f>
        <v>44877</v>
      </c>
      <c r="B854" s="37">
        <f t="shared" si="69"/>
        <v>7</v>
      </c>
      <c r="C854" s="49">
        <f>GewinnDaten!E854</f>
        <v>0</v>
      </c>
      <c r="D854" s="49">
        <f>GewinnDaten!H854</f>
        <v>0</v>
      </c>
      <c r="E854" s="40">
        <f t="shared" si="70"/>
        <v>0</v>
      </c>
      <c r="F854" s="58">
        <f t="shared" si="71"/>
        <v>44877</v>
      </c>
      <c r="G854" s="49">
        <f>SUM(C$7:C854)</f>
        <v>-15.3</v>
      </c>
      <c r="H854" s="49">
        <f>SUM(D$7:D854)</f>
        <v>5</v>
      </c>
      <c r="I854" s="40">
        <f t="shared" si="72"/>
        <v>-10.3</v>
      </c>
      <c r="K854" s="36">
        <f t="shared" si="73"/>
        <v>2022</v>
      </c>
    </row>
    <row r="855" spans="1:11" ht="13">
      <c r="A855" s="39">
        <f>GewinnDaten!A855</f>
        <v>44881</v>
      </c>
      <c r="B855" s="37">
        <f t="shared" si="69"/>
        <v>4</v>
      </c>
      <c r="C855" s="49">
        <f>GewinnDaten!E855</f>
        <v>0</v>
      </c>
      <c r="D855" s="49">
        <f>GewinnDaten!H855</f>
        <v>0</v>
      </c>
      <c r="E855" s="40">
        <f t="shared" si="70"/>
        <v>0</v>
      </c>
      <c r="F855" s="58">
        <f t="shared" si="71"/>
        <v>44881</v>
      </c>
      <c r="G855" s="49">
        <f>SUM(C$7:C855)</f>
        <v>-15.3</v>
      </c>
      <c r="H855" s="49">
        <f>SUM(D$7:D855)</f>
        <v>5</v>
      </c>
      <c r="I855" s="40">
        <f t="shared" si="72"/>
        <v>-10.3</v>
      </c>
      <c r="K855" s="36">
        <f t="shared" si="73"/>
        <v>2022</v>
      </c>
    </row>
    <row r="856" spans="1:11" ht="13">
      <c r="A856" s="39">
        <f>GewinnDaten!A856</f>
        <v>44884</v>
      </c>
      <c r="B856" s="37">
        <f t="shared" si="69"/>
        <v>7</v>
      </c>
      <c r="C856" s="49">
        <f>GewinnDaten!E856</f>
        <v>0</v>
      </c>
      <c r="D856" s="49">
        <f>GewinnDaten!H856</f>
        <v>0</v>
      </c>
      <c r="E856" s="40">
        <f t="shared" si="70"/>
        <v>0</v>
      </c>
      <c r="F856" s="58">
        <f t="shared" si="71"/>
        <v>44884</v>
      </c>
      <c r="G856" s="49">
        <f>SUM(C$7:C856)</f>
        <v>-15.3</v>
      </c>
      <c r="H856" s="49">
        <f>SUM(D$7:D856)</f>
        <v>5</v>
      </c>
      <c r="I856" s="40">
        <f t="shared" si="72"/>
        <v>-10.3</v>
      </c>
      <c r="K856" s="36">
        <f t="shared" si="73"/>
        <v>2022</v>
      </c>
    </row>
    <row r="857" spans="1:11" ht="13">
      <c r="A857" s="39">
        <f>GewinnDaten!A857</f>
        <v>44888</v>
      </c>
      <c r="B857" s="37">
        <f t="shared" si="69"/>
        <v>4</v>
      </c>
      <c r="C857" s="49">
        <f>GewinnDaten!E857</f>
        <v>0</v>
      </c>
      <c r="D857" s="49">
        <f>GewinnDaten!H857</f>
        <v>0</v>
      </c>
      <c r="E857" s="40">
        <f t="shared" si="70"/>
        <v>0</v>
      </c>
      <c r="F857" s="58">
        <f t="shared" si="71"/>
        <v>44888</v>
      </c>
      <c r="G857" s="49">
        <f>SUM(C$7:C857)</f>
        <v>-15.3</v>
      </c>
      <c r="H857" s="49">
        <f>SUM(D$7:D857)</f>
        <v>5</v>
      </c>
      <c r="I857" s="40">
        <f t="shared" si="72"/>
        <v>-10.3</v>
      </c>
      <c r="K857" s="36">
        <f t="shared" si="73"/>
        <v>2022</v>
      </c>
    </row>
    <row r="858" spans="1:11" ht="13">
      <c r="A858" s="39">
        <f>GewinnDaten!A858</f>
        <v>44891</v>
      </c>
      <c r="B858" s="37">
        <f t="shared" si="69"/>
        <v>7</v>
      </c>
      <c r="C858" s="49">
        <f>GewinnDaten!E858</f>
        <v>0</v>
      </c>
      <c r="D858" s="49">
        <f>GewinnDaten!H858</f>
        <v>0</v>
      </c>
      <c r="E858" s="40">
        <f t="shared" si="70"/>
        <v>0</v>
      </c>
      <c r="F858" s="58">
        <f t="shared" si="71"/>
        <v>44891</v>
      </c>
      <c r="G858" s="49">
        <f>SUM(C$7:C858)</f>
        <v>-15.3</v>
      </c>
      <c r="H858" s="49">
        <f>SUM(D$7:D858)</f>
        <v>5</v>
      </c>
      <c r="I858" s="40">
        <f t="shared" si="72"/>
        <v>-10.3</v>
      </c>
      <c r="K858" s="36">
        <f t="shared" si="73"/>
        <v>2022</v>
      </c>
    </row>
    <row r="859" spans="1:11" ht="13">
      <c r="A859" s="39">
        <f>GewinnDaten!A859</f>
        <v>44895</v>
      </c>
      <c r="B859" s="37">
        <f t="shared" si="69"/>
        <v>4</v>
      </c>
      <c r="C859" s="49">
        <f>GewinnDaten!E859</f>
        <v>0</v>
      </c>
      <c r="D859" s="49">
        <f>GewinnDaten!H859</f>
        <v>0</v>
      </c>
      <c r="E859" s="40">
        <f t="shared" si="70"/>
        <v>0</v>
      </c>
      <c r="F859" s="58">
        <f t="shared" si="71"/>
        <v>44895</v>
      </c>
      <c r="G859" s="49">
        <f>SUM(C$7:C859)</f>
        <v>-15.3</v>
      </c>
      <c r="H859" s="49">
        <f>SUM(D$7:D859)</f>
        <v>5</v>
      </c>
      <c r="I859" s="40">
        <f t="shared" si="72"/>
        <v>-10.3</v>
      </c>
      <c r="K859" s="36">
        <f t="shared" si="73"/>
        <v>2022</v>
      </c>
    </row>
    <row r="860" spans="1:11" ht="13">
      <c r="A860" s="39">
        <f>GewinnDaten!A860</f>
        <v>44898</v>
      </c>
      <c r="B860" s="37">
        <f t="shared" si="69"/>
        <v>7</v>
      </c>
      <c r="C860" s="49">
        <f>GewinnDaten!E860</f>
        <v>0</v>
      </c>
      <c r="D860" s="49">
        <f>GewinnDaten!H860</f>
        <v>0</v>
      </c>
      <c r="E860" s="40">
        <f t="shared" si="70"/>
        <v>0</v>
      </c>
      <c r="F860" s="58">
        <f t="shared" si="71"/>
        <v>44898</v>
      </c>
      <c r="G860" s="49">
        <f>SUM(C$7:C860)</f>
        <v>-15.3</v>
      </c>
      <c r="H860" s="49">
        <f>SUM(D$7:D860)</f>
        <v>5</v>
      </c>
      <c r="I860" s="40">
        <f t="shared" si="72"/>
        <v>-10.3</v>
      </c>
      <c r="K860" s="36">
        <f t="shared" si="73"/>
        <v>2022</v>
      </c>
    </row>
    <row r="861" spans="1:11" ht="13">
      <c r="A861" s="39">
        <f>GewinnDaten!A861</f>
        <v>44902</v>
      </c>
      <c r="B861" s="37">
        <f t="shared" si="69"/>
        <v>4</v>
      </c>
      <c r="C861" s="49">
        <f>GewinnDaten!E861</f>
        <v>0</v>
      </c>
      <c r="D861" s="49">
        <f>GewinnDaten!H861</f>
        <v>0</v>
      </c>
      <c r="E861" s="40">
        <f t="shared" si="70"/>
        <v>0</v>
      </c>
      <c r="F861" s="58">
        <f t="shared" si="71"/>
        <v>44902</v>
      </c>
      <c r="G861" s="49">
        <f>SUM(C$7:C861)</f>
        <v>-15.3</v>
      </c>
      <c r="H861" s="49">
        <f>SUM(D$7:D861)</f>
        <v>5</v>
      </c>
      <c r="I861" s="40">
        <f t="shared" si="72"/>
        <v>-10.3</v>
      </c>
      <c r="K861" s="36">
        <f t="shared" si="73"/>
        <v>2022</v>
      </c>
    </row>
    <row r="862" spans="1:11" ht="13">
      <c r="A862" s="39">
        <f>GewinnDaten!A862</f>
        <v>44905</v>
      </c>
      <c r="B862" s="37">
        <f t="shared" si="69"/>
        <v>7</v>
      </c>
      <c r="C862" s="49">
        <f>GewinnDaten!E862</f>
        <v>0</v>
      </c>
      <c r="D862" s="49">
        <f>GewinnDaten!H862</f>
        <v>0</v>
      </c>
      <c r="E862" s="40">
        <f t="shared" si="70"/>
        <v>0</v>
      </c>
      <c r="F862" s="58">
        <f t="shared" si="71"/>
        <v>44905</v>
      </c>
      <c r="G862" s="49">
        <f>SUM(C$7:C862)</f>
        <v>-15.3</v>
      </c>
      <c r="H862" s="49">
        <f>SUM(D$7:D862)</f>
        <v>5</v>
      </c>
      <c r="I862" s="40">
        <f t="shared" si="72"/>
        <v>-10.3</v>
      </c>
      <c r="K862" s="36">
        <f t="shared" si="73"/>
        <v>2022</v>
      </c>
    </row>
    <row r="863" spans="1:11" ht="13">
      <c r="A863" s="39">
        <f>GewinnDaten!A863</f>
        <v>44909</v>
      </c>
      <c r="B863" s="37">
        <f t="shared" si="69"/>
        <v>4</v>
      </c>
      <c r="C863" s="49">
        <f>GewinnDaten!E863</f>
        <v>0</v>
      </c>
      <c r="D863" s="49">
        <f>GewinnDaten!H863</f>
        <v>0</v>
      </c>
      <c r="E863" s="40">
        <f t="shared" si="70"/>
        <v>0</v>
      </c>
      <c r="F863" s="58">
        <f t="shared" si="71"/>
        <v>44909</v>
      </c>
      <c r="G863" s="49">
        <f>SUM(C$7:C863)</f>
        <v>-15.3</v>
      </c>
      <c r="H863" s="49">
        <f>SUM(D$7:D863)</f>
        <v>5</v>
      </c>
      <c r="I863" s="40">
        <f t="shared" si="72"/>
        <v>-10.3</v>
      </c>
      <c r="K863" s="36">
        <f t="shared" si="73"/>
        <v>2022</v>
      </c>
    </row>
    <row r="864" spans="1:11" ht="13">
      <c r="A864" s="39">
        <f>GewinnDaten!A864</f>
        <v>44912</v>
      </c>
      <c r="B864" s="37">
        <f t="shared" si="69"/>
        <v>7</v>
      </c>
      <c r="C864" s="49">
        <f>GewinnDaten!E864</f>
        <v>0</v>
      </c>
      <c r="D864" s="49">
        <f>GewinnDaten!H864</f>
        <v>0</v>
      </c>
      <c r="E864" s="40">
        <f t="shared" si="70"/>
        <v>0</v>
      </c>
      <c r="F864" s="58">
        <f t="shared" si="71"/>
        <v>44912</v>
      </c>
      <c r="G864" s="49">
        <f>SUM(C$7:C864)</f>
        <v>-15.3</v>
      </c>
      <c r="H864" s="49">
        <f>SUM(D$7:D864)</f>
        <v>5</v>
      </c>
      <c r="I864" s="40">
        <f t="shared" si="72"/>
        <v>-10.3</v>
      </c>
      <c r="K864" s="36">
        <f t="shared" si="73"/>
        <v>2022</v>
      </c>
    </row>
    <row r="865" spans="1:11" ht="13">
      <c r="A865" s="39">
        <f>GewinnDaten!A865</f>
        <v>44916</v>
      </c>
      <c r="B865" s="37">
        <f t="shared" si="69"/>
        <v>4</v>
      </c>
      <c r="C865" s="49">
        <f>GewinnDaten!E865</f>
        <v>0</v>
      </c>
      <c r="D865" s="49">
        <f>GewinnDaten!H865</f>
        <v>0</v>
      </c>
      <c r="E865" s="40">
        <f t="shared" si="70"/>
        <v>0</v>
      </c>
      <c r="F865" s="58">
        <f t="shared" si="71"/>
        <v>44916</v>
      </c>
      <c r="G865" s="49">
        <f>SUM(C$7:C865)</f>
        <v>-15.3</v>
      </c>
      <c r="H865" s="49">
        <f>SUM(D$7:D865)</f>
        <v>5</v>
      </c>
      <c r="I865" s="40">
        <f t="shared" si="72"/>
        <v>-10.3</v>
      </c>
      <c r="K865" s="36">
        <f t="shared" si="73"/>
        <v>2022</v>
      </c>
    </row>
    <row r="866" spans="1:11" ht="13">
      <c r="A866" s="39">
        <f>GewinnDaten!A866</f>
        <v>44919</v>
      </c>
      <c r="B866" s="37">
        <f t="shared" si="69"/>
        <v>7</v>
      </c>
      <c r="C866" s="49">
        <f>GewinnDaten!E866</f>
        <v>0</v>
      </c>
      <c r="D866" s="49">
        <f>GewinnDaten!H866</f>
        <v>0</v>
      </c>
      <c r="E866" s="40">
        <f t="shared" si="70"/>
        <v>0</v>
      </c>
      <c r="F866" s="58">
        <f t="shared" si="71"/>
        <v>44919</v>
      </c>
      <c r="G866" s="49">
        <f>SUM(C$7:C866)</f>
        <v>-15.3</v>
      </c>
      <c r="H866" s="49">
        <f>SUM(D$7:D866)</f>
        <v>5</v>
      </c>
      <c r="I866" s="40">
        <f t="shared" si="72"/>
        <v>-10.3</v>
      </c>
      <c r="K866" s="36">
        <f t="shared" si="73"/>
        <v>2022</v>
      </c>
    </row>
    <row r="867" spans="1:11" ht="13">
      <c r="A867" s="39">
        <f>GewinnDaten!A867</f>
        <v>44923</v>
      </c>
      <c r="B867" s="37">
        <f t="shared" si="69"/>
        <v>4</v>
      </c>
      <c r="C867" s="49">
        <f>GewinnDaten!E867</f>
        <v>0</v>
      </c>
      <c r="D867" s="49">
        <f>GewinnDaten!H867</f>
        <v>0</v>
      </c>
      <c r="E867" s="40">
        <f t="shared" si="70"/>
        <v>0</v>
      </c>
      <c r="F867" s="58">
        <f t="shared" si="71"/>
        <v>44923</v>
      </c>
      <c r="G867" s="49">
        <f>SUM(C$7:C867)</f>
        <v>-15.3</v>
      </c>
      <c r="H867" s="49">
        <f>SUM(D$7:D867)</f>
        <v>5</v>
      </c>
      <c r="I867" s="40">
        <f t="shared" si="72"/>
        <v>-10.3</v>
      </c>
      <c r="K867" s="36">
        <f t="shared" si="73"/>
        <v>2022</v>
      </c>
    </row>
    <row r="868" spans="1:11" ht="13">
      <c r="A868" s="39">
        <f>GewinnDaten!A868</f>
        <v>44926</v>
      </c>
      <c r="B868" s="37">
        <f t="shared" si="69"/>
        <v>7</v>
      </c>
      <c r="C868" s="49">
        <f>GewinnDaten!E868</f>
        <v>0</v>
      </c>
      <c r="D868" s="49">
        <f>GewinnDaten!H868</f>
        <v>0</v>
      </c>
      <c r="E868" s="40">
        <f t="shared" si="70"/>
        <v>0</v>
      </c>
      <c r="F868" s="58">
        <f t="shared" si="71"/>
        <v>44926</v>
      </c>
      <c r="G868" s="49">
        <f>SUM(C$7:C868)</f>
        <v>-15.3</v>
      </c>
      <c r="H868" s="49">
        <f>SUM(D$7:D868)</f>
        <v>5</v>
      </c>
      <c r="I868" s="40">
        <f t="shared" si="72"/>
        <v>-10.3</v>
      </c>
      <c r="K868" s="36">
        <f t="shared" si="73"/>
        <v>2022</v>
      </c>
    </row>
    <row r="869" spans="1:11" ht="13">
      <c r="A869" s="39">
        <f>GewinnDaten!A869</f>
        <v>44930</v>
      </c>
      <c r="B869" s="37">
        <f t="shared" si="69"/>
        <v>4</v>
      </c>
      <c r="C869" s="49">
        <f>GewinnDaten!E869</f>
        <v>0</v>
      </c>
      <c r="D869" s="49">
        <f>GewinnDaten!H869</f>
        <v>0</v>
      </c>
      <c r="E869" s="40">
        <f t="shared" si="70"/>
        <v>0</v>
      </c>
      <c r="F869" s="58">
        <f t="shared" si="71"/>
        <v>44930</v>
      </c>
      <c r="G869" s="49">
        <f>SUM(C$7:C869)</f>
        <v>-15.3</v>
      </c>
      <c r="H869" s="49">
        <f>SUM(D$7:D869)</f>
        <v>5</v>
      </c>
      <c r="I869" s="40">
        <f t="shared" si="72"/>
        <v>-10.3</v>
      </c>
      <c r="K869" s="36">
        <f t="shared" si="73"/>
        <v>2023</v>
      </c>
    </row>
    <row r="870" spans="1:11" ht="13">
      <c r="A870" s="39">
        <f>GewinnDaten!A870</f>
        <v>44933</v>
      </c>
      <c r="B870" s="37">
        <f t="shared" si="69"/>
        <v>7</v>
      </c>
      <c r="C870" s="49">
        <f>GewinnDaten!E870</f>
        <v>0</v>
      </c>
      <c r="D870" s="49">
        <f>GewinnDaten!H870</f>
        <v>0</v>
      </c>
      <c r="E870" s="40">
        <f t="shared" si="70"/>
        <v>0</v>
      </c>
      <c r="F870" s="58">
        <f t="shared" si="71"/>
        <v>44933</v>
      </c>
      <c r="G870" s="49">
        <f>SUM(C$7:C870)</f>
        <v>-15.3</v>
      </c>
      <c r="H870" s="49">
        <f>SUM(D$7:D870)</f>
        <v>5</v>
      </c>
      <c r="I870" s="40">
        <f t="shared" si="72"/>
        <v>-10.3</v>
      </c>
      <c r="K870" s="36">
        <f t="shared" si="73"/>
        <v>2023</v>
      </c>
    </row>
    <row r="871" spans="1:11" ht="13">
      <c r="A871" s="39">
        <f>GewinnDaten!A871</f>
        <v>44937</v>
      </c>
      <c r="B871" s="37">
        <f t="shared" si="69"/>
        <v>4</v>
      </c>
      <c r="C871" s="49">
        <f>GewinnDaten!E871</f>
        <v>0</v>
      </c>
      <c r="D871" s="49">
        <f>GewinnDaten!H871</f>
        <v>0</v>
      </c>
      <c r="E871" s="40">
        <f t="shared" si="70"/>
        <v>0</v>
      </c>
      <c r="F871" s="58">
        <f t="shared" si="71"/>
        <v>44937</v>
      </c>
      <c r="G871" s="49">
        <f>SUM(C$7:C871)</f>
        <v>-15.3</v>
      </c>
      <c r="H871" s="49">
        <f>SUM(D$7:D871)</f>
        <v>5</v>
      </c>
      <c r="I871" s="40">
        <f t="shared" si="72"/>
        <v>-10.3</v>
      </c>
      <c r="K871" s="36">
        <f t="shared" si="73"/>
        <v>2023</v>
      </c>
    </row>
    <row r="872" spans="1:11" ht="13">
      <c r="A872" s="39">
        <f>GewinnDaten!A872</f>
        <v>44940</v>
      </c>
      <c r="B872" s="37">
        <f t="shared" si="69"/>
        <v>7</v>
      </c>
      <c r="C872" s="49">
        <f>GewinnDaten!E872</f>
        <v>0</v>
      </c>
      <c r="D872" s="49">
        <f>GewinnDaten!H872</f>
        <v>0</v>
      </c>
      <c r="E872" s="40">
        <f t="shared" si="70"/>
        <v>0</v>
      </c>
      <c r="F872" s="58">
        <f t="shared" si="71"/>
        <v>44940</v>
      </c>
      <c r="G872" s="49">
        <f>SUM(C$7:C872)</f>
        <v>-15.3</v>
      </c>
      <c r="H872" s="49">
        <f>SUM(D$7:D872)</f>
        <v>5</v>
      </c>
      <c r="I872" s="40">
        <f t="shared" si="72"/>
        <v>-10.3</v>
      </c>
      <c r="K872" s="36">
        <f t="shared" si="73"/>
        <v>2023</v>
      </c>
    </row>
    <row r="873" spans="1:11" ht="13">
      <c r="A873" s="39">
        <f>GewinnDaten!A873</f>
        <v>44944</v>
      </c>
      <c r="B873" s="37">
        <f t="shared" si="69"/>
        <v>4</v>
      </c>
      <c r="C873" s="49">
        <f>GewinnDaten!E873</f>
        <v>0</v>
      </c>
      <c r="D873" s="49">
        <f>GewinnDaten!H873</f>
        <v>0</v>
      </c>
      <c r="E873" s="40">
        <f t="shared" si="70"/>
        <v>0</v>
      </c>
      <c r="F873" s="58">
        <f t="shared" si="71"/>
        <v>44944</v>
      </c>
      <c r="G873" s="49">
        <f>SUM(C$7:C873)</f>
        <v>-15.3</v>
      </c>
      <c r="H873" s="49">
        <f>SUM(D$7:D873)</f>
        <v>5</v>
      </c>
      <c r="I873" s="40">
        <f t="shared" si="72"/>
        <v>-10.3</v>
      </c>
      <c r="K873" s="36">
        <f t="shared" si="73"/>
        <v>2023</v>
      </c>
    </row>
    <row r="874" spans="1:11" ht="13">
      <c r="A874" s="39">
        <f>GewinnDaten!A874</f>
        <v>44947</v>
      </c>
      <c r="B874" s="37">
        <f t="shared" si="69"/>
        <v>7</v>
      </c>
      <c r="C874" s="49">
        <f>GewinnDaten!E874</f>
        <v>0</v>
      </c>
      <c r="D874" s="49">
        <f>GewinnDaten!H874</f>
        <v>0</v>
      </c>
      <c r="E874" s="40">
        <f t="shared" si="70"/>
        <v>0</v>
      </c>
      <c r="F874" s="58">
        <f t="shared" si="71"/>
        <v>44947</v>
      </c>
      <c r="G874" s="49">
        <f>SUM(C$7:C874)</f>
        <v>-15.3</v>
      </c>
      <c r="H874" s="49">
        <f>SUM(D$7:D874)</f>
        <v>5</v>
      </c>
      <c r="I874" s="40">
        <f t="shared" si="72"/>
        <v>-10.3</v>
      </c>
      <c r="K874" s="36">
        <f t="shared" si="73"/>
        <v>2023</v>
      </c>
    </row>
    <row r="875" spans="1:11" ht="13">
      <c r="A875" s="39">
        <f>GewinnDaten!A875</f>
        <v>44951</v>
      </c>
      <c r="B875" s="37">
        <f t="shared" si="69"/>
        <v>4</v>
      </c>
      <c r="C875" s="49">
        <f>GewinnDaten!E875</f>
        <v>0</v>
      </c>
      <c r="D875" s="49">
        <f>GewinnDaten!H875</f>
        <v>0</v>
      </c>
      <c r="E875" s="40">
        <f t="shared" si="70"/>
        <v>0</v>
      </c>
      <c r="F875" s="58">
        <f t="shared" si="71"/>
        <v>44951</v>
      </c>
      <c r="G875" s="49">
        <f>SUM(C$7:C875)</f>
        <v>-15.3</v>
      </c>
      <c r="H875" s="49">
        <f>SUM(D$7:D875)</f>
        <v>5</v>
      </c>
      <c r="I875" s="40">
        <f t="shared" si="72"/>
        <v>-10.3</v>
      </c>
      <c r="K875" s="36">
        <f t="shared" si="73"/>
        <v>2023</v>
      </c>
    </row>
    <row r="876" spans="1:11" ht="13">
      <c r="A876" s="39">
        <f>GewinnDaten!A876</f>
        <v>44954</v>
      </c>
      <c r="B876" s="37">
        <f t="shared" si="69"/>
        <v>7</v>
      </c>
      <c r="C876" s="49">
        <f>GewinnDaten!E876</f>
        <v>0</v>
      </c>
      <c r="D876" s="49">
        <f>GewinnDaten!H876</f>
        <v>0</v>
      </c>
      <c r="E876" s="40">
        <f t="shared" si="70"/>
        <v>0</v>
      </c>
      <c r="F876" s="58">
        <f t="shared" si="71"/>
        <v>44954</v>
      </c>
      <c r="G876" s="49">
        <f>SUM(C$7:C876)</f>
        <v>-15.3</v>
      </c>
      <c r="H876" s="49">
        <f>SUM(D$7:D876)</f>
        <v>5</v>
      </c>
      <c r="I876" s="40">
        <f t="shared" si="72"/>
        <v>-10.3</v>
      </c>
      <c r="K876" s="36">
        <f t="shared" si="73"/>
        <v>2023</v>
      </c>
    </row>
    <row r="877" spans="1:11" ht="13">
      <c r="A877" s="39">
        <f>GewinnDaten!A877</f>
        <v>44958</v>
      </c>
      <c r="B877" s="37">
        <f t="shared" si="69"/>
        <v>4</v>
      </c>
      <c r="C877" s="49">
        <f>GewinnDaten!E877</f>
        <v>0</v>
      </c>
      <c r="D877" s="49">
        <f>GewinnDaten!H877</f>
        <v>0</v>
      </c>
      <c r="E877" s="40">
        <f t="shared" si="70"/>
        <v>0</v>
      </c>
      <c r="F877" s="58">
        <f t="shared" si="71"/>
        <v>44958</v>
      </c>
      <c r="G877" s="49">
        <f>SUM(C$7:C877)</f>
        <v>-15.3</v>
      </c>
      <c r="H877" s="49">
        <f>SUM(D$7:D877)</f>
        <v>5</v>
      </c>
      <c r="I877" s="40">
        <f t="shared" si="72"/>
        <v>-10.3</v>
      </c>
      <c r="K877" s="36">
        <f t="shared" si="73"/>
        <v>2023</v>
      </c>
    </row>
    <row r="878" spans="1:11" ht="13">
      <c r="A878" s="39">
        <f>GewinnDaten!A878</f>
        <v>44961</v>
      </c>
      <c r="B878" s="37">
        <f t="shared" si="69"/>
        <v>7</v>
      </c>
      <c r="C878" s="49">
        <f>GewinnDaten!E878</f>
        <v>0</v>
      </c>
      <c r="D878" s="49">
        <f>GewinnDaten!H878</f>
        <v>0</v>
      </c>
      <c r="E878" s="40">
        <f t="shared" si="70"/>
        <v>0</v>
      </c>
      <c r="F878" s="58">
        <f t="shared" si="71"/>
        <v>44961</v>
      </c>
      <c r="G878" s="49">
        <f>SUM(C$7:C878)</f>
        <v>-15.3</v>
      </c>
      <c r="H878" s="49">
        <f>SUM(D$7:D878)</f>
        <v>5</v>
      </c>
      <c r="I878" s="40">
        <f t="shared" si="72"/>
        <v>-10.3</v>
      </c>
      <c r="K878" s="36">
        <f t="shared" si="73"/>
        <v>2023</v>
      </c>
    </row>
    <row r="879" spans="1:11" ht="13">
      <c r="A879" s="39">
        <f>GewinnDaten!A879</f>
        <v>44965</v>
      </c>
      <c r="B879" s="37">
        <f t="shared" si="69"/>
        <v>4</v>
      </c>
      <c r="C879" s="49">
        <f>GewinnDaten!E879</f>
        <v>0</v>
      </c>
      <c r="D879" s="49">
        <f>GewinnDaten!H879</f>
        <v>0</v>
      </c>
      <c r="E879" s="40">
        <f t="shared" si="70"/>
        <v>0</v>
      </c>
      <c r="F879" s="58">
        <f t="shared" si="71"/>
        <v>44965</v>
      </c>
      <c r="G879" s="49">
        <f>SUM(C$7:C879)</f>
        <v>-15.3</v>
      </c>
      <c r="H879" s="49">
        <f>SUM(D$7:D879)</f>
        <v>5</v>
      </c>
      <c r="I879" s="40">
        <f t="shared" si="72"/>
        <v>-10.3</v>
      </c>
      <c r="K879" s="36">
        <f t="shared" si="73"/>
        <v>2023</v>
      </c>
    </row>
    <row r="880" spans="1:11" ht="13">
      <c r="A880" s="39">
        <f>GewinnDaten!A880</f>
        <v>44968</v>
      </c>
      <c r="B880" s="37">
        <f t="shared" si="69"/>
        <v>7</v>
      </c>
      <c r="C880" s="49">
        <f>GewinnDaten!E880</f>
        <v>0</v>
      </c>
      <c r="D880" s="49">
        <f>GewinnDaten!H880</f>
        <v>0</v>
      </c>
      <c r="E880" s="40">
        <f t="shared" si="70"/>
        <v>0</v>
      </c>
      <c r="F880" s="58">
        <f t="shared" si="71"/>
        <v>44968</v>
      </c>
      <c r="G880" s="49">
        <f>SUM(C$7:C880)</f>
        <v>-15.3</v>
      </c>
      <c r="H880" s="49">
        <f>SUM(D$7:D880)</f>
        <v>5</v>
      </c>
      <c r="I880" s="40">
        <f t="shared" si="72"/>
        <v>-10.3</v>
      </c>
      <c r="K880" s="36">
        <f t="shared" si="73"/>
        <v>2023</v>
      </c>
    </row>
    <row r="881" spans="1:11" ht="13">
      <c r="A881" s="39">
        <f>GewinnDaten!A881</f>
        <v>44972</v>
      </c>
      <c r="B881" s="37">
        <f t="shared" si="69"/>
        <v>4</v>
      </c>
      <c r="C881" s="49">
        <f>GewinnDaten!E881</f>
        <v>0</v>
      </c>
      <c r="D881" s="49">
        <f>GewinnDaten!H881</f>
        <v>0</v>
      </c>
      <c r="E881" s="40">
        <f t="shared" si="70"/>
        <v>0</v>
      </c>
      <c r="F881" s="58">
        <f t="shared" si="71"/>
        <v>44972</v>
      </c>
      <c r="G881" s="49">
        <f>SUM(C$7:C881)</f>
        <v>-15.3</v>
      </c>
      <c r="H881" s="49">
        <f>SUM(D$7:D881)</f>
        <v>5</v>
      </c>
      <c r="I881" s="40">
        <f t="shared" si="72"/>
        <v>-10.3</v>
      </c>
      <c r="K881" s="36">
        <f t="shared" si="73"/>
        <v>2023</v>
      </c>
    </row>
    <row r="882" spans="1:11" ht="13">
      <c r="A882" s="39">
        <f>GewinnDaten!A882</f>
        <v>44975</v>
      </c>
      <c r="B882" s="37">
        <f t="shared" si="69"/>
        <v>7</v>
      </c>
      <c r="C882" s="49">
        <f>GewinnDaten!E882</f>
        <v>0</v>
      </c>
      <c r="D882" s="49">
        <f>GewinnDaten!H882</f>
        <v>0</v>
      </c>
      <c r="E882" s="40">
        <f t="shared" si="70"/>
        <v>0</v>
      </c>
      <c r="F882" s="58">
        <f t="shared" si="71"/>
        <v>44975</v>
      </c>
      <c r="G882" s="49">
        <f>SUM(C$7:C882)</f>
        <v>-15.3</v>
      </c>
      <c r="H882" s="49">
        <f>SUM(D$7:D882)</f>
        <v>5</v>
      </c>
      <c r="I882" s="40">
        <f t="shared" si="72"/>
        <v>-10.3</v>
      </c>
      <c r="K882" s="36">
        <f t="shared" si="73"/>
        <v>2023</v>
      </c>
    </row>
    <row r="883" spans="1:11" ht="13">
      <c r="A883" s="39">
        <f>GewinnDaten!A883</f>
        <v>44979</v>
      </c>
      <c r="B883" s="37">
        <f t="shared" si="69"/>
        <v>4</v>
      </c>
      <c r="C883" s="49">
        <f>GewinnDaten!E883</f>
        <v>0</v>
      </c>
      <c r="D883" s="49">
        <f>GewinnDaten!H883</f>
        <v>0</v>
      </c>
      <c r="E883" s="40">
        <f t="shared" si="70"/>
        <v>0</v>
      </c>
      <c r="F883" s="58">
        <f t="shared" si="71"/>
        <v>44979</v>
      </c>
      <c r="G883" s="49">
        <f>SUM(C$7:C883)</f>
        <v>-15.3</v>
      </c>
      <c r="H883" s="49">
        <f>SUM(D$7:D883)</f>
        <v>5</v>
      </c>
      <c r="I883" s="40">
        <f t="shared" si="72"/>
        <v>-10.3</v>
      </c>
      <c r="K883" s="36">
        <f t="shared" si="73"/>
        <v>2023</v>
      </c>
    </row>
    <row r="884" spans="1:11" ht="13">
      <c r="A884" s="39">
        <f>GewinnDaten!A884</f>
        <v>44982</v>
      </c>
      <c r="B884" s="37">
        <f t="shared" si="69"/>
        <v>7</v>
      </c>
      <c r="C884" s="49">
        <f>GewinnDaten!E884</f>
        <v>0</v>
      </c>
      <c r="D884" s="49">
        <f>GewinnDaten!H884</f>
        <v>0</v>
      </c>
      <c r="E884" s="40">
        <f t="shared" si="70"/>
        <v>0</v>
      </c>
      <c r="F884" s="58">
        <f t="shared" si="71"/>
        <v>44982</v>
      </c>
      <c r="G884" s="49">
        <f>SUM(C$7:C884)</f>
        <v>-15.3</v>
      </c>
      <c r="H884" s="49">
        <f>SUM(D$7:D884)</f>
        <v>5</v>
      </c>
      <c r="I884" s="40">
        <f t="shared" si="72"/>
        <v>-10.3</v>
      </c>
      <c r="K884" s="36">
        <f t="shared" si="73"/>
        <v>2023</v>
      </c>
    </row>
    <row r="885" spans="1:11" ht="13">
      <c r="A885" s="39">
        <f>GewinnDaten!A885</f>
        <v>44986</v>
      </c>
      <c r="B885" s="37">
        <f t="shared" si="69"/>
        <v>4</v>
      </c>
      <c r="C885" s="49">
        <f>GewinnDaten!E885</f>
        <v>0</v>
      </c>
      <c r="D885" s="49">
        <f>GewinnDaten!H885</f>
        <v>0</v>
      </c>
      <c r="E885" s="40">
        <f t="shared" si="70"/>
        <v>0</v>
      </c>
      <c r="F885" s="58">
        <f t="shared" si="71"/>
        <v>44986</v>
      </c>
      <c r="G885" s="49">
        <f>SUM(C$7:C885)</f>
        <v>-15.3</v>
      </c>
      <c r="H885" s="49">
        <f>SUM(D$7:D885)</f>
        <v>5</v>
      </c>
      <c r="I885" s="40">
        <f t="shared" si="72"/>
        <v>-10.3</v>
      </c>
      <c r="K885" s="36">
        <f t="shared" si="73"/>
        <v>2023</v>
      </c>
    </row>
    <row r="886" spans="1:11" ht="13">
      <c r="A886" s="39">
        <f>GewinnDaten!A886</f>
        <v>44989</v>
      </c>
      <c r="B886" s="37">
        <f t="shared" si="69"/>
        <v>7</v>
      </c>
      <c r="C886" s="49">
        <f>GewinnDaten!E886</f>
        <v>0</v>
      </c>
      <c r="D886" s="49">
        <f>GewinnDaten!H886</f>
        <v>0</v>
      </c>
      <c r="E886" s="40">
        <f t="shared" si="70"/>
        <v>0</v>
      </c>
      <c r="F886" s="58">
        <f t="shared" si="71"/>
        <v>44989</v>
      </c>
      <c r="G886" s="49">
        <f>SUM(C$7:C886)</f>
        <v>-15.3</v>
      </c>
      <c r="H886" s="49">
        <f>SUM(D$7:D886)</f>
        <v>5</v>
      </c>
      <c r="I886" s="40">
        <f t="shared" si="72"/>
        <v>-10.3</v>
      </c>
      <c r="K886" s="36">
        <f t="shared" si="73"/>
        <v>2023</v>
      </c>
    </row>
    <row r="887" spans="1:11" ht="13">
      <c r="A887" s="39">
        <f>GewinnDaten!A887</f>
        <v>44993</v>
      </c>
      <c r="B887" s="37">
        <f t="shared" si="69"/>
        <v>4</v>
      </c>
      <c r="C887" s="49">
        <f>GewinnDaten!E887</f>
        <v>0</v>
      </c>
      <c r="D887" s="49">
        <f>GewinnDaten!H887</f>
        <v>0</v>
      </c>
      <c r="E887" s="40">
        <f t="shared" si="70"/>
        <v>0</v>
      </c>
      <c r="F887" s="58">
        <f t="shared" si="71"/>
        <v>44993</v>
      </c>
      <c r="G887" s="49">
        <f>SUM(C$7:C887)</f>
        <v>-15.3</v>
      </c>
      <c r="H887" s="49">
        <f>SUM(D$7:D887)</f>
        <v>5</v>
      </c>
      <c r="I887" s="40">
        <f t="shared" si="72"/>
        <v>-10.3</v>
      </c>
      <c r="K887" s="36">
        <f t="shared" si="73"/>
        <v>2023</v>
      </c>
    </row>
    <row r="888" spans="1:11" ht="13">
      <c r="A888" s="39">
        <f>GewinnDaten!A888</f>
        <v>44996</v>
      </c>
      <c r="B888" s="37">
        <f t="shared" si="69"/>
        <v>7</v>
      </c>
      <c r="C888" s="49">
        <f>GewinnDaten!E888</f>
        <v>0</v>
      </c>
      <c r="D888" s="49">
        <f>GewinnDaten!H888</f>
        <v>0</v>
      </c>
      <c r="E888" s="40">
        <f t="shared" si="70"/>
        <v>0</v>
      </c>
      <c r="F888" s="58">
        <f t="shared" si="71"/>
        <v>44996</v>
      </c>
      <c r="G888" s="49">
        <f>SUM(C$7:C888)</f>
        <v>-15.3</v>
      </c>
      <c r="H888" s="49">
        <f>SUM(D$7:D888)</f>
        <v>5</v>
      </c>
      <c r="I888" s="40">
        <f t="shared" si="72"/>
        <v>-10.3</v>
      </c>
      <c r="K888" s="36">
        <f t="shared" si="73"/>
        <v>2023</v>
      </c>
    </row>
    <row r="889" spans="1:11" ht="13">
      <c r="A889" s="39">
        <f>GewinnDaten!A889</f>
        <v>45000</v>
      </c>
      <c r="B889" s="37">
        <f t="shared" si="69"/>
        <v>4</v>
      </c>
      <c r="C889" s="49">
        <f>GewinnDaten!E889</f>
        <v>0</v>
      </c>
      <c r="D889" s="49">
        <f>GewinnDaten!H889</f>
        <v>0</v>
      </c>
      <c r="E889" s="40">
        <f t="shared" si="70"/>
        <v>0</v>
      </c>
      <c r="F889" s="58">
        <f t="shared" si="71"/>
        <v>45000</v>
      </c>
      <c r="G889" s="49">
        <f>SUM(C$7:C889)</f>
        <v>-15.3</v>
      </c>
      <c r="H889" s="49">
        <f>SUM(D$7:D889)</f>
        <v>5</v>
      </c>
      <c r="I889" s="40">
        <f t="shared" si="72"/>
        <v>-10.3</v>
      </c>
      <c r="K889" s="36">
        <f t="shared" si="73"/>
        <v>2023</v>
      </c>
    </row>
    <row r="890" spans="1:11" ht="13">
      <c r="A890" s="39">
        <f>GewinnDaten!A890</f>
        <v>45003</v>
      </c>
      <c r="B890" s="37">
        <f t="shared" si="69"/>
        <v>7</v>
      </c>
      <c r="C890" s="49">
        <f>GewinnDaten!E890</f>
        <v>0</v>
      </c>
      <c r="D890" s="49">
        <f>GewinnDaten!H890</f>
        <v>0</v>
      </c>
      <c r="E890" s="40">
        <f t="shared" si="70"/>
        <v>0</v>
      </c>
      <c r="F890" s="58">
        <f t="shared" si="71"/>
        <v>45003</v>
      </c>
      <c r="G890" s="49">
        <f>SUM(C$7:C890)</f>
        <v>-15.3</v>
      </c>
      <c r="H890" s="49">
        <f>SUM(D$7:D890)</f>
        <v>5</v>
      </c>
      <c r="I890" s="40">
        <f t="shared" si="72"/>
        <v>-10.3</v>
      </c>
      <c r="K890" s="36">
        <f t="shared" si="73"/>
        <v>2023</v>
      </c>
    </row>
    <row r="891" spans="1:11" ht="13">
      <c r="A891" s="39">
        <f>GewinnDaten!A891</f>
        <v>45007</v>
      </c>
      <c r="B891" s="37">
        <f t="shared" si="69"/>
        <v>4</v>
      </c>
      <c r="C891" s="49">
        <f>GewinnDaten!E891</f>
        <v>0</v>
      </c>
      <c r="D891" s="49">
        <f>GewinnDaten!H891</f>
        <v>0</v>
      </c>
      <c r="E891" s="40">
        <f t="shared" si="70"/>
        <v>0</v>
      </c>
      <c r="F891" s="58">
        <f t="shared" si="71"/>
        <v>45007</v>
      </c>
      <c r="G891" s="49">
        <f>SUM(C$7:C891)</f>
        <v>-15.3</v>
      </c>
      <c r="H891" s="49">
        <f>SUM(D$7:D891)</f>
        <v>5</v>
      </c>
      <c r="I891" s="40">
        <f t="shared" si="72"/>
        <v>-10.3</v>
      </c>
      <c r="K891" s="36">
        <f t="shared" si="73"/>
        <v>2023</v>
      </c>
    </row>
    <row r="892" spans="1:11" ht="13">
      <c r="A892" s="39">
        <f>GewinnDaten!A892</f>
        <v>45010</v>
      </c>
      <c r="B892" s="37">
        <f t="shared" si="69"/>
        <v>7</v>
      </c>
      <c r="C892" s="49">
        <f>GewinnDaten!E892</f>
        <v>0</v>
      </c>
      <c r="D892" s="49">
        <f>GewinnDaten!H892</f>
        <v>0</v>
      </c>
      <c r="E892" s="40">
        <f t="shared" si="70"/>
        <v>0</v>
      </c>
      <c r="F892" s="58">
        <f t="shared" si="71"/>
        <v>45010</v>
      </c>
      <c r="G892" s="49">
        <f>SUM(C$7:C892)</f>
        <v>-15.3</v>
      </c>
      <c r="H892" s="49">
        <f>SUM(D$7:D892)</f>
        <v>5</v>
      </c>
      <c r="I892" s="40">
        <f t="shared" si="72"/>
        <v>-10.3</v>
      </c>
      <c r="K892" s="36">
        <f t="shared" si="73"/>
        <v>2023</v>
      </c>
    </row>
    <row r="893" spans="1:11" ht="13">
      <c r="A893" s="39">
        <f>GewinnDaten!A893</f>
        <v>45014</v>
      </c>
      <c r="B893" s="37">
        <f t="shared" si="69"/>
        <v>4</v>
      </c>
      <c r="C893" s="49">
        <f>GewinnDaten!E893</f>
        <v>0</v>
      </c>
      <c r="D893" s="49">
        <f>GewinnDaten!H893</f>
        <v>0</v>
      </c>
      <c r="E893" s="40">
        <f t="shared" si="70"/>
        <v>0</v>
      </c>
      <c r="F893" s="58">
        <f t="shared" si="71"/>
        <v>45014</v>
      </c>
      <c r="G893" s="49">
        <f>SUM(C$7:C893)</f>
        <v>-15.3</v>
      </c>
      <c r="H893" s="49">
        <f>SUM(D$7:D893)</f>
        <v>5</v>
      </c>
      <c r="I893" s="40">
        <f t="shared" si="72"/>
        <v>-10.3</v>
      </c>
      <c r="K893" s="36">
        <f t="shared" si="73"/>
        <v>2023</v>
      </c>
    </row>
    <row r="894" spans="1:11" ht="13">
      <c r="A894" s="39">
        <f>GewinnDaten!A894</f>
        <v>45017</v>
      </c>
      <c r="B894" s="37">
        <f t="shared" si="69"/>
        <v>7</v>
      </c>
      <c r="C894" s="49">
        <f>GewinnDaten!E894</f>
        <v>0</v>
      </c>
      <c r="D894" s="49">
        <f>GewinnDaten!H894</f>
        <v>0</v>
      </c>
      <c r="E894" s="40">
        <f t="shared" si="70"/>
        <v>0</v>
      </c>
      <c r="F894" s="58">
        <f t="shared" si="71"/>
        <v>45017</v>
      </c>
      <c r="G894" s="49">
        <f>SUM(C$7:C894)</f>
        <v>-15.3</v>
      </c>
      <c r="H894" s="49">
        <f>SUM(D$7:D894)</f>
        <v>5</v>
      </c>
      <c r="I894" s="40">
        <f t="shared" si="72"/>
        <v>-10.3</v>
      </c>
      <c r="K894" s="36">
        <f t="shared" si="73"/>
        <v>2023</v>
      </c>
    </row>
    <row r="895" spans="1:11" ht="13">
      <c r="A895" s="39">
        <f>GewinnDaten!A895</f>
        <v>45021</v>
      </c>
      <c r="B895" s="37">
        <f t="shared" si="69"/>
        <v>4</v>
      </c>
      <c r="C895" s="49">
        <f>GewinnDaten!E895</f>
        <v>0</v>
      </c>
      <c r="D895" s="49">
        <f>GewinnDaten!H895</f>
        <v>0</v>
      </c>
      <c r="E895" s="40">
        <f t="shared" si="70"/>
        <v>0</v>
      </c>
      <c r="F895" s="58">
        <f t="shared" si="71"/>
        <v>45021</v>
      </c>
      <c r="G895" s="49">
        <f>SUM(C$7:C895)</f>
        <v>-15.3</v>
      </c>
      <c r="H895" s="49">
        <f>SUM(D$7:D895)</f>
        <v>5</v>
      </c>
      <c r="I895" s="40">
        <f t="shared" si="72"/>
        <v>-10.3</v>
      </c>
      <c r="K895" s="36">
        <f t="shared" si="73"/>
        <v>2023</v>
      </c>
    </row>
    <row r="896" spans="1:11" ht="13">
      <c r="A896" s="39">
        <f>GewinnDaten!A896</f>
        <v>45024</v>
      </c>
      <c r="B896" s="37">
        <f t="shared" si="69"/>
        <v>7</v>
      </c>
      <c r="C896" s="49">
        <f>GewinnDaten!E896</f>
        <v>0</v>
      </c>
      <c r="D896" s="49">
        <f>GewinnDaten!H896</f>
        <v>0</v>
      </c>
      <c r="E896" s="40">
        <f t="shared" si="70"/>
        <v>0</v>
      </c>
      <c r="F896" s="58">
        <f t="shared" si="71"/>
        <v>45024</v>
      </c>
      <c r="G896" s="49">
        <f>SUM(C$7:C896)</f>
        <v>-15.3</v>
      </c>
      <c r="H896" s="49">
        <f>SUM(D$7:D896)</f>
        <v>5</v>
      </c>
      <c r="I896" s="40">
        <f t="shared" si="72"/>
        <v>-10.3</v>
      </c>
      <c r="K896" s="36">
        <f t="shared" si="73"/>
        <v>2023</v>
      </c>
    </row>
    <row r="897" spans="1:11" ht="13">
      <c r="A897" s="39">
        <f>GewinnDaten!A897</f>
        <v>45028</v>
      </c>
      <c r="B897" s="37">
        <f t="shared" si="69"/>
        <v>4</v>
      </c>
      <c r="C897" s="49">
        <f>GewinnDaten!E897</f>
        <v>0</v>
      </c>
      <c r="D897" s="49">
        <f>GewinnDaten!H897</f>
        <v>0</v>
      </c>
      <c r="E897" s="40">
        <f t="shared" si="70"/>
        <v>0</v>
      </c>
      <c r="F897" s="58">
        <f t="shared" si="71"/>
        <v>45028</v>
      </c>
      <c r="G897" s="49">
        <f>SUM(C$7:C897)</f>
        <v>-15.3</v>
      </c>
      <c r="H897" s="49">
        <f>SUM(D$7:D897)</f>
        <v>5</v>
      </c>
      <c r="I897" s="40">
        <f t="shared" si="72"/>
        <v>-10.3</v>
      </c>
      <c r="K897" s="36">
        <f t="shared" si="73"/>
        <v>2023</v>
      </c>
    </row>
    <row r="898" spans="1:11" ht="13">
      <c r="A898" s="39">
        <f>GewinnDaten!A898</f>
        <v>45031</v>
      </c>
      <c r="B898" s="37">
        <f t="shared" si="69"/>
        <v>7</v>
      </c>
      <c r="C898" s="49">
        <f>GewinnDaten!E898</f>
        <v>0</v>
      </c>
      <c r="D898" s="49">
        <f>GewinnDaten!H898</f>
        <v>0</v>
      </c>
      <c r="E898" s="40">
        <f t="shared" si="70"/>
        <v>0</v>
      </c>
      <c r="F898" s="58">
        <f t="shared" si="71"/>
        <v>45031</v>
      </c>
      <c r="G898" s="49">
        <f>SUM(C$7:C898)</f>
        <v>-15.3</v>
      </c>
      <c r="H898" s="49">
        <f>SUM(D$7:D898)</f>
        <v>5</v>
      </c>
      <c r="I898" s="40">
        <f t="shared" si="72"/>
        <v>-10.3</v>
      </c>
      <c r="K898" s="36">
        <f t="shared" si="73"/>
        <v>2023</v>
      </c>
    </row>
    <row r="899" spans="1:11" ht="13">
      <c r="A899" s="39">
        <f>GewinnDaten!A899</f>
        <v>45035</v>
      </c>
      <c r="B899" s="37">
        <f t="shared" si="69"/>
        <v>4</v>
      </c>
      <c r="C899" s="49">
        <f>GewinnDaten!E899</f>
        <v>0</v>
      </c>
      <c r="D899" s="49">
        <f>GewinnDaten!H899</f>
        <v>0</v>
      </c>
      <c r="E899" s="40">
        <f t="shared" si="70"/>
        <v>0</v>
      </c>
      <c r="F899" s="58">
        <f t="shared" si="71"/>
        <v>45035</v>
      </c>
      <c r="G899" s="49">
        <f>SUM(C$7:C899)</f>
        <v>-15.3</v>
      </c>
      <c r="H899" s="49">
        <f>SUM(D$7:D899)</f>
        <v>5</v>
      </c>
      <c r="I899" s="40">
        <f t="shared" si="72"/>
        <v>-10.3</v>
      </c>
      <c r="K899" s="36">
        <f t="shared" si="73"/>
        <v>2023</v>
      </c>
    </row>
    <row r="900" spans="1:11" ht="13">
      <c r="A900" s="39">
        <f>GewinnDaten!A900</f>
        <v>45038</v>
      </c>
      <c r="B900" s="37">
        <f t="shared" si="69"/>
        <v>7</v>
      </c>
      <c r="C900" s="49">
        <f>GewinnDaten!E900</f>
        <v>0</v>
      </c>
      <c r="D900" s="49">
        <f>GewinnDaten!H900</f>
        <v>0</v>
      </c>
      <c r="E900" s="40">
        <f t="shared" si="70"/>
        <v>0</v>
      </c>
      <c r="F900" s="58">
        <f t="shared" si="71"/>
        <v>45038</v>
      </c>
      <c r="G900" s="49">
        <f>SUM(C$7:C900)</f>
        <v>-15.3</v>
      </c>
      <c r="H900" s="49">
        <f>SUM(D$7:D900)</f>
        <v>5</v>
      </c>
      <c r="I900" s="40">
        <f t="shared" si="72"/>
        <v>-10.3</v>
      </c>
      <c r="K900" s="36">
        <f t="shared" si="73"/>
        <v>2023</v>
      </c>
    </row>
    <row r="901" spans="1:11" ht="13">
      <c r="A901" s="39">
        <f>GewinnDaten!A901</f>
        <v>45042</v>
      </c>
      <c r="B901" s="37">
        <f t="shared" si="69"/>
        <v>4</v>
      </c>
      <c r="C901" s="49">
        <f>GewinnDaten!E901</f>
        <v>0</v>
      </c>
      <c r="D901" s="49">
        <f>GewinnDaten!H901</f>
        <v>0</v>
      </c>
      <c r="E901" s="40">
        <f t="shared" si="70"/>
        <v>0</v>
      </c>
      <c r="F901" s="58">
        <f t="shared" si="71"/>
        <v>45042</v>
      </c>
      <c r="G901" s="49">
        <f>SUM(C$7:C901)</f>
        <v>-15.3</v>
      </c>
      <c r="H901" s="49">
        <f>SUM(D$7:D901)</f>
        <v>5</v>
      </c>
      <c r="I901" s="40">
        <f t="shared" si="72"/>
        <v>-10.3</v>
      </c>
      <c r="K901" s="36">
        <f t="shared" si="73"/>
        <v>2023</v>
      </c>
    </row>
    <row r="902" spans="1:11" ht="13">
      <c r="A902" s="39">
        <f>GewinnDaten!A902</f>
        <v>45045</v>
      </c>
      <c r="B902" s="37">
        <f t="shared" si="69"/>
        <v>7</v>
      </c>
      <c r="C902" s="49">
        <f>GewinnDaten!E902</f>
        <v>0</v>
      </c>
      <c r="D902" s="49">
        <f>GewinnDaten!H902</f>
        <v>0</v>
      </c>
      <c r="E902" s="40">
        <f t="shared" si="70"/>
        <v>0</v>
      </c>
      <c r="F902" s="58">
        <f t="shared" si="71"/>
        <v>45045</v>
      </c>
      <c r="G902" s="49">
        <f>SUM(C$7:C902)</f>
        <v>-15.3</v>
      </c>
      <c r="H902" s="49">
        <f>SUM(D$7:D902)</f>
        <v>5</v>
      </c>
      <c r="I902" s="40">
        <f t="shared" si="72"/>
        <v>-10.3</v>
      </c>
      <c r="K902" s="36">
        <f t="shared" si="73"/>
        <v>2023</v>
      </c>
    </row>
    <row r="903" spans="1:11" ht="13">
      <c r="A903" s="39">
        <f>GewinnDaten!A903</f>
        <v>45049</v>
      </c>
      <c r="B903" s="37">
        <f t="shared" si="69"/>
        <v>4</v>
      </c>
      <c r="C903" s="49">
        <f>GewinnDaten!E903</f>
        <v>0</v>
      </c>
      <c r="D903" s="49">
        <f>GewinnDaten!H903</f>
        <v>0</v>
      </c>
      <c r="E903" s="40">
        <f t="shared" si="70"/>
        <v>0</v>
      </c>
      <c r="F903" s="58">
        <f t="shared" si="71"/>
        <v>45049</v>
      </c>
      <c r="G903" s="49">
        <f>SUM(C$7:C903)</f>
        <v>-15.3</v>
      </c>
      <c r="H903" s="49">
        <f>SUM(D$7:D903)</f>
        <v>5</v>
      </c>
      <c r="I903" s="40">
        <f t="shared" si="72"/>
        <v>-10.3</v>
      </c>
      <c r="K903" s="36">
        <f t="shared" si="73"/>
        <v>2023</v>
      </c>
    </row>
    <row r="904" spans="1:11" ht="13">
      <c r="A904" s="39">
        <f>GewinnDaten!A904</f>
        <v>45052</v>
      </c>
      <c r="B904" s="37">
        <f t="shared" ref="B904:B967" si="74">WEEKDAY(A904)</f>
        <v>7</v>
      </c>
      <c r="C904" s="49">
        <f>GewinnDaten!E904</f>
        <v>0</v>
      </c>
      <c r="D904" s="49">
        <f>GewinnDaten!H904</f>
        <v>0</v>
      </c>
      <c r="E904" s="40">
        <f t="shared" ref="E904:E967" si="75">SUM(C904:D904)</f>
        <v>0</v>
      </c>
      <c r="F904" s="58">
        <f t="shared" ref="F904:F967" si="76">A904</f>
        <v>45052</v>
      </c>
      <c r="G904" s="49">
        <f>SUM(C$7:C904)</f>
        <v>-15.3</v>
      </c>
      <c r="H904" s="49">
        <f>SUM(D$7:D904)</f>
        <v>5</v>
      </c>
      <c r="I904" s="40">
        <f t="shared" ref="I904:I967" si="77">SUM(G904:H904)</f>
        <v>-10.3</v>
      </c>
      <c r="K904" s="36">
        <f t="shared" ref="K904:K967" si="78">YEAR(A904)</f>
        <v>2023</v>
      </c>
    </row>
    <row r="905" spans="1:11" ht="13">
      <c r="A905" s="39">
        <f>GewinnDaten!A905</f>
        <v>45056</v>
      </c>
      <c r="B905" s="37">
        <f t="shared" si="74"/>
        <v>4</v>
      </c>
      <c r="C905" s="49">
        <f>GewinnDaten!E905</f>
        <v>0</v>
      </c>
      <c r="D905" s="49">
        <f>GewinnDaten!H905</f>
        <v>0</v>
      </c>
      <c r="E905" s="40">
        <f t="shared" si="75"/>
        <v>0</v>
      </c>
      <c r="F905" s="58">
        <f t="shared" si="76"/>
        <v>45056</v>
      </c>
      <c r="G905" s="49">
        <f>SUM(C$7:C905)</f>
        <v>-15.3</v>
      </c>
      <c r="H905" s="49">
        <f>SUM(D$7:D905)</f>
        <v>5</v>
      </c>
      <c r="I905" s="40">
        <f t="shared" si="77"/>
        <v>-10.3</v>
      </c>
      <c r="K905" s="36">
        <f t="shared" si="78"/>
        <v>2023</v>
      </c>
    </row>
    <row r="906" spans="1:11" ht="13">
      <c r="A906" s="39">
        <f>GewinnDaten!A906</f>
        <v>45059</v>
      </c>
      <c r="B906" s="37">
        <f t="shared" si="74"/>
        <v>7</v>
      </c>
      <c r="C906" s="49">
        <f>GewinnDaten!E906</f>
        <v>0</v>
      </c>
      <c r="D906" s="49">
        <f>GewinnDaten!H906</f>
        <v>0</v>
      </c>
      <c r="E906" s="40">
        <f t="shared" si="75"/>
        <v>0</v>
      </c>
      <c r="F906" s="58">
        <f t="shared" si="76"/>
        <v>45059</v>
      </c>
      <c r="G906" s="49">
        <f>SUM(C$7:C906)</f>
        <v>-15.3</v>
      </c>
      <c r="H906" s="49">
        <f>SUM(D$7:D906)</f>
        <v>5</v>
      </c>
      <c r="I906" s="40">
        <f t="shared" si="77"/>
        <v>-10.3</v>
      </c>
      <c r="K906" s="36">
        <f t="shared" si="78"/>
        <v>2023</v>
      </c>
    </row>
    <row r="907" spans="1:11" ht="13">
      <c r="A907" s="39">
        <f>GewinnDaten!A907</f>
        <v>45063</v>
      </c>
      <c r="B907" s="37">
        <f t="shared" si="74"/>
        <v>4</v>
      </c>
      <c r="C907" s="49">
        <f>GewinnDaten!E907</f>
        <v>0</v>
      </c>
      <c r="D907" s="49">
        <f>GewinnDaten!H907</f>
        <v>0</v>
      </c>
      <c r="E907" s="40">
        <f t="shared" si="75"/>
        <v>0</v>
      </c>
      <c r="F907" s="58">
        <f t="shared" si="76"/>
        <v>45063</v>
      </c>
      <c r="G907" s="49">
        <f>SUM(C$7:C907)</f>
        <v>-15.3</v>
      </c>
      <c r="H907" s="49">
        <f>SUM(D$7:D907)</f>
        <v>5</v>
      </c>
      <c r="I907" s="40">
        <f t="shared" si="77"/>
        <v>-10.3</v>
      </c>
      <c r="K907" s="36">
        <f t="shared" si="78"/>
        <v>2023</v>
      </c>
    </row>
    <row r="908" spans="1:11" ht="13">
      <c r="A908" s="39">
        <f>GewinnDaten!A908</f>
        <v>45066</v>
      </c>
      <c r="B908" s="37">
        <f t="shared" si="74"/>
        <v>7</v>
      </c>
      <c r="C908" s="49">
        <f>GewinnDaten!E908</f>
        <v>0</v>
      </c>
      <c r="D908" s="49">
        <f>GewinnDaten!H908</f>
        <v>0</v>
      </c>
      <c r="E908" s="40">
        <f t="shared" si="75"/>
        <v>0</v>
      </c>
      <c r="F908" s="58">
        <f t="shared" si="76"/>
        <v>45066</v>
      </c>
      <c r="G908" s="49">
        <f>SUM(C$7:C908)</f>
        <v>-15.3</v>
      </c>
      <c r="H908" s="49">
        <f>SUM(D$7:D908)</f>
        <v>5</v>
      </c>
      <c r="I908" s="40">
        <f t="shared" si="77"/>
        <v>-10.3</v>
      </c>
      <c r="K908" s="36">
        <f t="shared" si="78"/>
        <v>2023</v>
      </c>
    </row>
    <row r="909" spans="1:11" ht="13">
      <c r="A909" s="39">
        <f>GewinnDaten!A909</f>
        <v>45070</v>
      </c>
      <c r="B909" s="37">
        <f t="shared" si="74"/>
        <v>4</v>
      </c>
      <c r="C909" s="49">
        <f>GewinnDaten!E909</f>
        <v>0</v>
      </c>
      <c r="D909" s="49">
        <f>GewinnDaten!H909</f>
        <v>0</v>
      </c>
      <c r="E909" s="40">
        <f t="shared" si="75"/>
        <v>0</v>
      </c>
      <c r="F909" s="58">
        <f t="shared" si="76"/>
        <v>45070</v>
      </c>
      <c r="G909" s="49">
        <f>SUM(C$7:C909)</f>
        <v>-15.3</v>
      </c>
      <c r="H909" s="49">
        <f>SUM(D$7:D909)</f>
        <v>5</v>
      </c>
      <c r="I909" s="40">
        <f t="shared" si="77"/>
        <v>-10.3</v>
      </c>
      <c r="K909" s="36">
        <f t="shared" si="78"/>
        <v>2023</v>
      </c>
    </row>
    <row r="910" spans="1:11" ht="13">
      <c r="A910" s="39">
        <f>GewinnDaten!A910</f>
        <v>45073</v>
      </c>
      <c r="B910" s="37">
        <f t="shared" si="74"/>
        <v>7</v>
      </c>
      <c r="C910" s="49">
        <f>GewinnDaten!E910</f>
        <v>0</v>
      </c>
      <c r="D910" s="49">
        <f>GewinnDaten!H910</f>
        <v>0</v>
      </c>
      <c r="E910" s="40">
        <f t="shared" si="75"/>
        <v>0</v>
      </c>
      <c r="F910" s="58">
        <f t="shared" si="76"/>
        <v>45073</v>
      </c>
      <c r="G910" s="49">
        <f>SUM(C$7:C910)</f>
        <v>-15.3</v>
      </c>
      <c r="H910" s="49">
        <f>SUM(D$7:D910)</f>
        <v>5</v>
      </c>
      <c r="I910" s="40">
        <f t="shared" si="77"/>
        <v>-10.3</v>
      </c>
      <c r="K910" s="36">
        <f t="shared" si="78"/>
        <v>2023</v>
      </c>
    </row>
    <row r="911" spans="1:11" ht="13">
      <c r="A911" s="39">
        <f>GewinnDaten!A911</f>
        <v>45077</v>
      </c>
      <c r="B911" s="37">
        <f t="shared" si="74"/>
        <v>4</v>
      </c>
      <c r="C911" s="49">
        <f>GewinnDaten!E911</f>
        <v>0</v>
      </c>
      <c r="D911" s="49">
        <f>GewinnDaten!H911</f>
        <v>0</v>
      </c>
      <c r="E911" s="40">
        <f t="shared" si="75"/>
        <v>0</v>
      </c>
      <c r="F911" s="58">
        <f t="shared" si="76"/>
        <v>45077</v>
      </c>
      <c r="G911" s="49">
        <f>SUM(C$7:C911)</f>
        <v>-15.3</v>
      </c>
      <c r="H911" s="49">
        <f>SUM(D$7:D911)</f>
        <v>5</v>
      </c>
      <c r="I911" s="40">
        <f t="shared" si="77"/>
        <v>-10.3</v>
      </c>
      <c r="K911" s="36">
        <f t="shared" si="78"/>
        <v>2023</v>
      </c>
    </row>
    <row r="912" spans="1:11" ht="13">
      <c r="A912" s="39">
        <f>GewinnDaten!A912</f>
        <v>45080</v>
      </c>
      <c r="B912" s="37">
        <f t="shared" si="74"/>
        <v>7</v>
      </c>
      <c r="C912" s="49">
        <f>GewinnDaten!E912</f>
        <v>0</v>
      </c>
      <c r="D912" s="49">
        <f>GewinnDaten!H912</f>
        <v>0</v>
      </c>
      <c r="E912" s="40">
        <f t="shared" si="75"/>
        <v>0</v>
      </c>
      <c r="F912" s="58">
        <f t="shared" si="76"/>
        <v>45080</v>
      </c>
      <c r="G912" s="49">
        <f>SUM(C$7:C912)</f>
        <v>-15.3</v>
      </c>
      <c r="H912" s="49">
        <f>SUM(D$7:D912)</f>
        <v>5</v>
      </c>
      <c r="I912" s="40">
        <f t="shared" si="77"/>
        <v>-10.3</v>
      </c>
      <c r="K912" s="36">
        <f t="shared" si="78"/>
        <v>2023</v>
      </c>
    </row>
    <row r="913" spans="1:11" ht="13">
      <c r="A913" s="39">
        <f>GewinnDaten!A913</f>
        <v>45084</v>
      </c>
      <c r="B913" s="37">
        <f t="shared" si="74"/>
        <v>4</v>
      </c>
      <c r="C913" s="49">
        <f>GewinnDaten!E913</f>
        <v>0</v>
      </c>
      <c r="D913" s="49">
        <f>GewinnDaten!H913</f>
        <v>0</v>
      </c>
      <c r="E913" s="40">
        <f t="shared" si="75"/>
        <v>0</v>
      </c>
      <c r="F913" s="58">
        <f t="shared" si="76"/>
        <v>45084</v>
      </c>
      <c r="G913" s="49">
        <f>SUM(C$7:C913)</f>
        <v>-15.3</v>
      </c>
      <c r="H913" s="49">
        <f>SUM(D$7:D913)</f>
        <v>5</v>
      </c>
      <c r="I913" s="40">
        <f t="shared" si="77"/>
        <v>-10.3</v>
      </c>
      <c r="K913" s="36">
        <f t="shared" si="78"/>
        <v>2023</v>
      </c>
    </row>
    <row r="914" spans="1:11" ht="13">
      <c r="A914" s="39">
        <f>GewinnDaten!A914</f>
        <v>45087</v>
      </c>
      <c r="B914" s="37">
        <f t="shared" si="74"/>
        <v>7</v>
      </c>
      <c r="C914" s="49">
        <f>GewinnDaten!E914</f>
        <v>0</v>
      </c>
      <c r="D914" s="49">
        <f>GewinnDaten!H914</f>
        <v>0</v>
      </c>
      <c r="E914" s="40">
        <f t="shared" si="75"/>
        <v>0</v>
      </c>
      <c r="F914" s="58">
        <f t="shared" si="76"/>
        <v>45087</v>
      </c>
      <c r="G914" s="49">
        <f>SUM(C$7:C914)</f>
        <v>-15.3</v>
      </c>
      <c r="H914" s="49">
        <f>SUM(D$7:D914)</f>
        <v>5</v>
      </c>
      <c r="I914" s="40">
        <f t="shared" si="77"/>
        <v>-10.3</v>
      </c>
      <c r="K914" s="36">
        <f t="shared" si="78"/>
        <v>2023</v>
      </c>
    </row>
    <row r="915" spans="1:11" ht="13">
      <c r="A915" s="39">
        <f>GewinnDaten!A915</f>
        <v>45091</v>
      </c>
      <c r="B915" s="37">
        <f t="shared" si="74"/>
        <v>4</v>
      </c>
      <c r="C915" s="49">
        <f>GewinnDaten!E915</f>
        <v>0</v>
      </c>
      <c r="D915" s="49">
        <f>GewinnDaten!H915</f>
        <v>0</v>
      </c>
      <c r="E915" s="40">
        <f t="shared" si="75"/>
        <v>0</v>
      </c>
      <c r="F915" s="58">
        <f t="shared" si="76"/>
        <v>45091</v>
      </c>
      <c r="G915" s="49">
        <f>SUM(C$7:C915)</f>
        <v>-15.3</v>
      </c>
      <c r="H915" s="49">
        <f>SUM(D$7:D915)</f>
        <v>5</v>
      </c>
      <c r="I915" s="40">
        <f t="shared" si="77"/>
        <v>-10.3</v>
      </c>
      <c r="K915" s="36">
        <f t="shared" si="78"/>
        <v>2023</v>
      </c>
    </row>
    <row r="916" spans="1:11" ht="13">
      <c r="A916" s="39">
        <f>GewinnDaten!A916</f>
        <v>45094</v>
      </c>
      <c r="B916" s="37">
        <f t="shared" si="74"/>
        <v>7</v>
      </c>
      <c r="C916" s="49">
        <f>GewinnDaten!E916</f>
        <v>0</v>
      </c>
      <c r="D916" s="49">
        <f>GewinnDaten!H916</f>
        <v>0</v>
      </c>
      <c r="E916" s="40">
        <f t="shared" si="75"/>
        <v>0</v>
      </c>
      <c r="F916" s="58">
        <f t="shared" si="76"/>
        <v>45094</v>
      </c>
      <c r="G916" s="49">
        <f>SUM(C$7:C916)</f>
        <v>-15.3</v>
      </c>
      <c r="H916" s="49">
        <f>SUM(D$7:D916)</f>
        <v>5</v>
      </c>
      <c r="I916" s="40">
        <f t="shared" si="77"/>
        <v>-10.3</v>
      </c>
      <c r="K916" s="36">
        <f t="shared" si="78"/>
        <v>2023</v>
      </c>
    </row>
    <row r="917" spans="1:11" ht="13">
      <c r="A917" s="39">
        <f>GewinnDaten!A917</f>
        <v>45098</v>
      </c>
      <c r="B917" s="37">
        <f t="shared" si="74"/>
        <v>4</v>
      </c>
      <c r="C917" s="49">
        <f>GewinnDaten!E917</f>
        <v>0</v>
      </c>
      <c r="D917" s="49">
        <f>GewinnDaten!H917</f>
        <v>0</v>
      </c>
      <c r="E917" s="40">
        <f t="shared" si="75"/>
        <v>0</v>
      </c>
      <c r="F917" s="58">
        <f t="shared" si="76"/>
        <v>45098</v>
      </c>
      <c r="G917" s="49">
        <f>SUM(C$7:C917)</f>
        <v>-15.3</v>
      </c>
      <c r="H917" s="49">
        <f>SUM(D$7:D917)</f>
        <v>5</v>
      </c>
      <c r="I917" s="40">
        <f t="shared" si="77"/>
        <v>-10.3</v>
      </c>
      <c r="K917" s="36">
        <f t="shared" si="78"/>
        <v>2023</v>
      </c>
    </row>
    <row r="918" spans="1:11" ht="13">
      <c r="A918" s="39">
        <f>GewinnDaten!A918</f>
        <v>45101</v>
      </c>
      <c r="B918" s="37">
        <f t="shared" si="74"/>
        <v>7</v>
      </c>
      <c r="C918" s="49">
        <f>GewinnDaten!E918</f>
        <v>0</v>
      </c>
      <c r="D918" s="49">
        <f>GewinnDaten!H918</f>
        <v>0</v>
      </c>
      <c r="E918" s="40">
        <f t="shared" si="75"/>
        <v>0</v>
      </c>
      <c r="F918" s="58">
        <f t="shared" si="76"/>
        <v>45101</v>
      </c>
      <c r="G918" s="49">
        <f>SUM(C$7:C918)</f>
        <v>-15.3</v>
      </c>
      <c r="H918" s="49">
        <f>SUM(D$7:D918)</f>
        <v>5</v>
      </c>
      <c r="I918" s="40">
        <f t="shared" si="77"/>
        <v>-10.3</v>
      </c>
      <c r="K918" s="36">
        <f t="shared" si="78"/>
        <v>2023</v>
      </c>
    </row>
    <row r="919" spans="1:11" ht="13">
      <c r="A919" s="39">
        <f>GewinnDaten!A919</f>
        <v>45105</v>
      </c>
      <c r="B919" s="37">
        <f t="shared" si="74"/>
        <v>4</v>
      </c>
      <c r="C919" s="49">
        <f>GewinnDaten!E919</f>
        <v>0</v>
      </c>
      <c r="D919" s="49">
        <f>GewinnDaten!H919</f>
        <v>0</v>
      </c>
      <c r="E919" s="40">
        <f t="shared" si="75"/>
        <v>0</v>
      </c>
      <c r="F919" s="58">
        <f t="shared" si="76"/>
        <v>45105</v>
      </c>
      <c r="G919" s="49">
        <f>SUM(C$7:C919)</f>
        <v>-15.3</v>
      </c>
      <c r="H919" s="49">
        <f>SUM(D$7:D919)</f>
        <v>5</v>
      </c>
      <c r="I919" s="40">
        <f t="shared" si="77"/>
        <v>-10.3</v>
      </c>
      <c r="K919" s="36">
        <f t="shared" si="78"/>
        <v>2023</v>
      </c>
    </row>
    <row r="920" spans="1:11" ht="13">
      <c r="A920" s="39">
        <f>GewinnDaten!A920</f>
        <v>45108</v>
      </c>
      <c r="B920" s="37">
        <f t="shared" si="74"/>
        <v>7</v>
      </c>
      <c r="C920" s="49">
        <f>GewinnDaten!E920</f>
        <v>0</v>
      </c>
      <c r="D920" s="49">
        <f>GewinnDaten!H920</f>
        <v>0</v>
      </c>
      <c r="E920" s="40">
        <f t="shared" si="75"/>
        <v>0</v>
      </c>
      <c r="F920" s="58">
        <f t="shared" si="76"/>
        <v>45108</v>
      </c>
      <c r="G920" s="49">
        <f>SUM(C$7:C920)</f>
        <v>-15.3</v>
      </c>
      <c r="H920" s="49">
        <f>SUM(D$7:D920)</f>
        <v>5</v>
      </c>
      <c r="I920" s="40">
        <f t="shared" si="77"/>
        <v>-10.3</v>
      </c>
      <c r="K920" s="36">
        <f t="shared" si="78"/>
        <v>2023</v>
      </c>
    </row>
    <row r="921" spans="1:11" ht="13">
      <c r="A921" s="39">
        <f>GewinnDaten!A921</f>
        <v>45112</v>
      </c>
      <c r="B921" s="37">
        <f t="shared" si="74"/>
        <v>4</v>
      </c>
      <c r="C921" s="49">
        <f>GewinnDaten!E921</f>
        <v>0</v>
      </c>
      <c r="D921" s="49">
        <f>GewinnDaten!H921</f>
        <v>0</v>
      </c>
      <c r="E921" s="40">
        <f t="shared" si="75"/>
        <v>0</v>
      </c>
      <c r="F921" s="58">
        <f t="shared" si="76"/>
        <v>45112</v>
      </c>
      <c r="G921" s="49">
        <f>SUM(C$7:C921)</f>
        <v>-15.3</v>
      </c>
      <c r="H921" s="49">
        <f>SUM(D$7:D921)</f>
        <v>5</v>
      </c>
      <c r="I921" s="40">
        <f t="shared" si="77"/>
        <v>-10.3</v>
      </c>
      <c r="K921" s="36">
        <f t="shared" si="78"/>
        <v>2023</v>
      </c>
    </row>
    <row r="922" spans="1:11" ht="13">
      <c r="A922" s="39">
        <f>GewinnDaten!A922</f>
        <v>45115</v>
      </c>
      <c r="B922" s="37">
        <f t="shared" si="74"/>
        <v>7</v>
      </c>
      <c r="C922" s="49">
        <f>GewinnDaten!E922</f>
        <v>0</v>
      </c>
      <c r="D922" s="49">
        <f>GewinnDaten!H922</f>
        <v>0</v>
      </c>
      <c r="E922" s="40">
        <f t="shared" si="75"/>
        <v>0</v>
      </c>
      <c r="F922" s="58">
        <f t="shared" si="76"/>
        <v>45115</v>
      </c>
      <c r="G922" s="49">
        <f>SUM(C$7:C922)</f>
        <v>-15.3</v>
      </c>
      <c r="H922" s="49">
        <f>SUM(D$7:D922)</f>
        <v>5</v>
      </c>
      <c r="I922" s="40">
        <f t="shared" si="77"/>
        <v>-10.3</v>
      </c>
      <c r="K922" s="36">
        <f t="shared" si="78"/>
        <v>2023</v>
      </c>
    </row>
    <row r="923" spans="1:11" ht="13">
      <c r="A923" s="39">
        <f>GewinnDaten!A923</f>
        <v>45119</v>
      </c>
      <c r="B923" s="37">
        <f t="shared" si="74"/>
        <v>4</v>
      </c>
      <c r="C923" s="49">
        <f>GewinnDaten!E923</f>
        <v>0</v>
      </c>
      <c r="D923" s="49">
        <f>GewinnDaten!H923</f>
        <v>0</v>
      </c>
      <c r="E923" s="40">
        <f t="shared" si="75"/>
        <v>0</v>
      </c>
      <c r="F923" s="58">
        <f t="shared" si="76"/>
        <v>45119</v>
      </c>
      <c r="G923" s="49">
        <f>SUM(C$7:C923)</f>
        <v>-15.3</v>
      </c>
      <c r="H923" s="49">
        <f>SUM(D$7:D923)</f>
        <v>5</v>
      </c>
      <c r="I923" s="40">
        <f t="shared" si="77"/>
        <v>-10.3</v>
      </c>
      <c r="K923" s="36">
        <f t="shared" si="78"/>
        <v>2023</v>
      </c>
    </row>
    <row r="924" spans="1:11" ht="13">
      <c r="A924" s="39">
        <f>GewinnDaten!A924</f>
        <v>45122</v>
      </c>
      <c r="B924" s="37">
        <f t="shared" si="74"/>
        <v>7</v>
      </c>
      <c r="C924" s="49">
        <f>GewinnDaten!E924</f>
        <v>0</v>
      </c>
      <c r="D924" s="49">
        <f>GewinnDaten!H924</f>
        <v>0</v>
      </c>
      <c r="E924" s="40">
        <f t="shared" si="75"/>
        <v>0</v>
      </c>
      <c r="F924" s="58">
        <f t="shared" si="76"/>
        <v>45122</v>
      </c>
      <c r="G924" s="49">
        <f>SUM(C$7:C924)</f>
        <v>-15.3</v>
      </c>
      <c r="H924" s="49">
        <f>SUM(D$7:D924)</f>
        <v>5</v>
      </c>
      <c r="I924" s="40">
        <f t="shared" si="77"/>
        <v>-10.3</v>
      </c>
      <c r="K924" s="36">
        <f t="shared" si="78"/>
        <v>2023</v>
      </c>
    </row>
    <row r="925" spans="1:11" ht="13">
      <c r="A925" s="39">
        <f>GewinnDaten!A925</f>
        <v>45126</v>
      </c>
      <c r="B925" s="37">
        <f t="shared" si="74"/>
        <v>4</v>
      </c>
      <c r="C925" s="49">
        <f>GewinnDaten!E925</f>
        <v>0</v>
      </c>
      <c r="D925" s="49">
        <f>GewinnDaten!H925</f>
        <v>0</v>
      </c>
      <c r="E925" s="40">
        <f t="shared" si="75"/>
        <v>0</v>
      </c>
      <c r="F925" s="58">
        <f t="shared" si="76"/>
        <v>45126</v>
      </c>
      <c r="G925" s="49">
        <f>SUM(C$7:C925)</f>
        <v>-15.3</v>
      </c>
      <c r="H925" s="49">
        <f>SUM(D$7:D925)</f>
        <v>5</v>
      </c>
      <c r="I925" s="40">
        <f t="shared" si="77"/>
        <v>-10.3</v>
      </c>
      <c r="K925" s="36">
        <f t="shared" si="78"/>
        <v>2023</v>
      </c>
    </row>
    <row r="926" spans="1:11" ht="13">
      <c r="A926" s="39">
        <f>GewinnDaten!A926</f>
        <v>45129</v>
      </c>
      <c r="B926" s="37">
        <f t="shared" si="74"/>
        <v>7</v>
      </c>
      <c r="C926" s="49">
        <f>GewinnDaten!E926</f>
        <v>0</v>
      </c>
      <c r="D926" s="49">
        <f>GewinnDaten!H926</f>
        <v>0</v>
      </c>
      <c r="E926" s="40">
        <f t="shared" si="75"/>
        <v>0</v>
      </c>
      <c r="F926" s="58">
        <f t="shared" si="76"/>
        <v>45129</v>
      </c>
      <c r="G926" s="49">
        <f>SUM(C$7:C926)</f>
        <v>-15.3</v>
      </c>
      <c r="H926" s="49">
        <f>SUM(D$7:D926)</f>
        <v>5</v>
      </c>
      <c r="I926" s="40">
        <f t="shared" si="77"/>
        <v>-10.3</v>
      </c>
      <c r="K926" s="36">
        <f t="shared" si="78"/>
        <v>2023</v>
      </c>
    </row>
    <row r="927" spans="1:11" ht="13">
      <c r="A927" s="39">
        <f>GewinnDaten!A927</f>
        <v>45133</v>
      </c>
      <c r="B927" s="37">
        <f t="shared" si="74"/>
        <v>4</v>
      </c>
      <c r="C927" s="49">
        <f>GewinnDaten!E927</f>
        <v>0</v>
      </c>
      <c r="D927" s="49">
        <f>GewinnDaten!H927</f>
        <v>0</v>
      </c>
      <c r="E927" s="40">
        <f t="shared" si="75"/>
        <v>0</v>
      </c>
      <c r="F927" s="58">
        <f t="shared" si="76"/>
        <v>45133</v>
      </c>
      <c r="G927" s="49">
        <f>SUM(C$7:C927)</f>
        <v>-15.3</v>
      </c>
      <c r="H927" s="49">
        <f>SUM(D$7:D927)</f>
        <v>5</v>
      </c>
      <c r="I927" s="40">
        <f t="shared" si="77"/>
        <v>-10.3</v>
      </c>
      <c r="K927" s="36">
        <f t="shared" si="78"/>
        <v>2023</v>
      </c>
    </row>
    <row r="928" spans="1:11" ht="13">
      <c r="A928" s="39">
        <f>GewinnDaten!A928</f>
        <v>45136</v>
      </c>
      <c r="B928" s="37">
        <f t="shared" si="74"/>
        <v>7</v>
      </c>
      <c r="C928" s="49">
        <f>GewinnDaten!E928</f>
        <v>0</v>
      </c>
      <c r="D928" s="49">
        <f>GewinnDaten!H928</f>
        <v>0</v>
      </c>
      <c r="E928" s="40">
        <f t="shared" si="75"/>
        <v>0</v>
      </c>
      <c r="F928" s="58">
        <f t="shared" si="76"/>
        <v>45136</v>
      </c>
      <c r="G928" s="49">
        <f>SUM(C$7:C928)</f>
        <v>-15.3</v>
      </c>
      <c r="H928" s="49">
        <f>SUM(D$7:D928)</f>
        <v>5</v>
      </c>
      <c r="I928" s="40">
        <f t="shared" si="77"/>
        <v>-10.3</v>
      </c>
      <c r="K928" s="36">
        <f t="shared" si="78"/>
        <v>2023</v>
      </c>
    </row>
    <row r="929" spans="1:11" ht="13">
      <c r="A929" s="39">
        <f>GewinnDaten!A929</f>
        <v>45140</v>
      </c>
      <c r="B929" s="37">
        <f t="shared" si="74"/>
        <v>4</v>
      </c>
      <c r="C929" s="49">
        <f>GewinnDaten!E929</f>
        <v>0</v>
      </c>
      <c r="D929" s="49">
        <f>GewinnDaten!H929</f>
        <v>0</v>
      </c>
      <c r="E929" s="40">
        <f t="shared" si="75"/>
        <v>0</v>
      </c>
      <c r="F929" s="58">
        <f t="shared" si="76"/>
        <v>45140</v>
      </c>
      <c r="G929" s="49">
        <f>SUM(C$7:C929)</f>
        <v>-15.3</v>
      </c>
      <c r="H929" s="49">
        <f>SUM(D$7:D929)</f>
        <v>5</v>
      </c>
      <c r="I929" s="40">
        <f t="shared" si="77"/>
        <v>-10.3</v>
      </c>
      <c r="K929" s="36">
        <f t="shared" si="78"/>
        <v>2023</v>
      </c>
    </row>
    <row r="930" spans="1:11" ht="13">
      <c r="A930" s="39">
        <f>GewinnDaten!A930</f>
        <v>45143</v>
      </c>
      <c r="B930" s="37">
        <f t="shared" si="74"/>
        <v>7</v>
      </c>
      <c r="C930" s="49">
        <f>GewinnDaten!E930</f>
        <v>0</v>
      </c>
      <c r="D930" s="49">
        <f>GewinnDaten!H930</f>
        <v>0</v>
      </c>
      <c r="E930" s="40">
        <f t="shared" si="75"/>
        <v>0</v>
      </c>
      <c r="F930" s="58">
        <f t="shared" si="76"/>
        <v>45143</v>
      </c>
      <c r="G930" s="49">
        <f>SUM(C$7:C930)</f>
        <v>-15.3</v>
      </c>
      <c r="H930" s="49">
        <f>SUM(D$7:D930)</f>
        <v>5</v>
      </c>
      <c r="I930" s="40">
        <f t="shared" si="77"/>
        <v>-10.3</v>
      </c>
      <c r="K930" s="36">
        <f t="shared" si="78"/>
        <v>2023</v>
      </c>
    </row>
    <row r="931" spans="1:11" ht="13">
      <c r="A931" s="39">
        <f>GewinnDaten!A931</f>
        <v>45147</v>
      </c>
      <c r="B931" s="37">
        <f t="shared" si="74"/>
        <v>4</v>
      </c>
      <c r="C931" s="49">
        <f>GewinnDaten!E931</f>
        <v>0</v>
      </c>
      <c r="D931" s="49">
        <f>GewinnDaten!H931</f>
        <v>0</v>
      </c>
      <c r="E931" s="40">
        <f t="shared" si="75"/>
        <v>0</v>
      </c>
      <c r="F931" s="58">
        <f t="shared" si="76"/>
        <v>45147</v>
      </c>
      <c r="G931" s="49">
        <f>SUM(C$7:C931)</f>
        <v>-15.3</v>
      </c>
      <c r="H931" s="49">
        <f>SUM(D$7:D931)</f>
        <v>5</v>
      </c>
      <c r="I931" s="40">
        <f t="shared" si="77"/>
        <v>-10.3</v>
      </c>
      <c r="K931" s="36">
        <f t="shared" si="78"/>
        <v>2023</v>
      </c>
    </row>
    <row r="932" spans="1:11" ht="13">
      <c r="A932" s="39">
        <f>GewinnDaten!A932</f>
        <v>45150</v>
      </c>
      <c r="B932" s="37">
        <f t="shared" si="74"/>
        <v>7</v>
      </c>
      <c r="C932" s="49">
        <f>GewinnDaten!E932</f>
        <v>0</v>
      </c>
      <c r="D932" s="49">
        <f>GewinnDaten!H932</f>
        <v>0</v>
      </c>
      <c r="E932" s="40">
        <f t="shared" si="75"/>
        <v>0</v>
      </c>
      <c r="F932" s="58">
        <f t="shared" si="76"/>
        <v>45150</v>
      </c>
      <c r="G932" s="49">
        <f>SUM(C$7:C932)</f>
        <v>-15.3</v>
      </c>
      <c r="H932" s="49">
        <f>SUM(D$7:D932)</f>
        <v>5</v>
      </c>
      <c r="I932" s="40">
        <f t="shared" si="77"/>
        <v>-10.3</v>
      </c>
      <c r="K932" s="36">
        <f t="shared" si="78"/>
        <v>2023</v>
      </c>
    </row>
    <row r="933" spans="1:11" ht="13">
      <c r="A933" s="39">
        <f>GewinnDaten!A933</f>
        <v>45154</v>
      </c>
      <c r="B933" s="37">
        <f t="shared" si="74"/>
        <v>4</v>
      </c>
      <c r="C933" s="49">
        <f>GewinnDaten!E933</f>
        <v>0</v>
      </c>
      <c r="D933" s="49">
        <f>GewinnDaten!H933</f>
        <v>0</v>
      </c>
      <c r="E933" s="40">
        <f t="shared" si="75"/>
        <v>0</v>
      </c>
      <c r="F933" s="58">
        <f t="shared" si="76"/>
        <v>45154</v>
      </c>
      <c r="G933" s="49">
        <f>SUM(C$7:C933)</f>
        <v>-15.3</v>
      </c>
      <c r="H933" s="49">
        <f>SUM(D$7:D933)</f>
        <v>5</v>
      </c>
      <c r="I933" s="40">
        <f t="shared" si="77"/>
        <v>-10.3</v>
      </c>
      <c r="K933" s="36">
        <f t="shared" si="78"/>
        <v>2023</v>
      </c>
    </row>
    <row r="934" spans="1:11" ht="13">
      <c r="A934" s="39">
        <f>GewinnDaten!A934</f>
        <v>45157</v>
      </c>
      <c r="B934" s="37">
        <f t="shared" si="74"/>
        <v>7</v>
      </c>
      <c r="C934" s="49">
        <f>GewinnDaten!E934</f>
        <v>0</v>
      </c>
      <c r="D934" s="49">
        <f>GewinnDaten!H934</f>
        <v>0</v>
      </c>
      <c r="E934" s="40">
        <f t="shared" si="75"/>
        <v>0</v>
      </c>
      <c r="F934" s="58">
        <f t="shared" si="76"/>
        <v>45157</v>
      </c>
      <c r="G934" s="49">
        <f>SUM(C$7:C934)</f>
        <v>-15.3</v>
      </c>
      <c r="H934" s="49">
        <f>SUM(D$7:D934)</f>
        <v>5</v>
      </c>
      <c r="I934" s="40">
        <f t="shared" si="77"/>
        <v>-10.3</v>
      </c>
      <c r="K934" s="36">
        <f t="shared" si="78"/>
        <v>2023</v>
      </c>
    </row>
    <row r="935" spans="1:11" ht="13">
      <c r="A935" s="39">
        <f>GewinnDaten!A935</f>
        <v>45161</v>
      </c>
      <c r="B935" s="37">
        <f t="shared" si="74"/>
        <v>4</v>
      </c>
      <c r="C935" s="49">
        <f>GewinnDaten!E935</f>
        <v>0</v>
      </c>
      <c r="D935" s="49">
        <f>GewinnDaten!H935</f>
        <v>0</v>
      </c>
      <c r="E935" s="40">
        <f t="shared" si="75"/>
        <v>0</v>
      </c>
      <c r="F935" s="58">
        <f t="shared" si="76"/>
        <v>45161</v>
      </c>
      <c r="G935" s="49">
        <f>SUM(C$7:C935)</f>
        <v>-15.3</v>
      </c>
      <c r="H935" s="49">
        <f>SUM(D$7:D935)</f>
        <v>5</v>
      </c>
      <c r="I935" s="40">
        <f t="shared" si="77"/>
        <v>-10.3</v>
      </c>
      <c r="K935" s="36">
        <f t="shared" si="78"/>
        <v>2023</v>
      </c>
    </row>
    <row r="936" spans="1:11" ht="13">
      <c r="A936" s="39">
        <f>GewinnDaten!A936</f>
        <v>45164</v>
      </c>
      <c r="B936" s="37">
        <f t="shared" si="74"/>
        <v>7</v>
      </c>
      <c r="C936" s="49">
        <f>GewinnDaten!E936</f>
        <v>0</v>
      </c>
      <c r="D936" s="49">
        <f>GewinnDaten!H936</f>
        <v>0</v>
      </c>
      <c r="E936" s="40">
        <f t="shared" si="75"/>
        <v>0</v>
      </c>
      <c r="F936" s="58">
        <f t="shared" si="76"/>
        <v>45164</v>
      </c>
      <c r="G936" s="49">
        <f>SUM(C$7:C936)</f>
        <v>-15.3</v>
      </c>
      <c r="H936" s="49">
        <f>SUM(D$7:D936)</f>
        <v>5</v>
      </c>
      <c r="I936" s="40">
        <f t="shared" si="77"/>
        <v>-10.3</v>
      </c>
      <c r="K936" s="36">
        <f t="shared" si="78"/>
        <v>2023</v>
      </c>
    </row>
    <row r="937" spans="1:11" ht="13">
      <c r="A937" s="39">
        <f>GewinnDaten!A937</f>
        <v>45168</v>
      </c>
      <c r="B937" s="37">
        <f t="shared" si="74"/>
        <v>4</v>
      </c>
      <c r="C937" s="49">
        <f>GewinnDaten!E937</f>
        <v>0</v>
      </c>
      <c r="D937" s="49">
        <f>GewinnDaten!H937</f>
        <v>0</v>
      </c>
      <c r="E937" s="40">
        <f t="shared" si="75"/>
        <v>0</v>
      </c>
      <c r="F937" s="58">
        <f t="shared" si="76"/>
        <v>45168</v>
      </c>
      <c r="G937" s="49">
        <f>SUM(C$7:C937)</f>
        <v>-15.3</v>
      </c>
      <c r="H937" s="49">
        <f>SUM(D$7:D937)</f>
        <v>5</v>
      </c>
      <c r="I937" s="40">
        <f t="shared" si="77"/>
        <v>-10.3</v>
      </c>
      <c r="K937" s="36">
        <f t="shared" si="78"/>
        <v>2023</v>
      </c>
    </row>
    <row r="938" spans="1:11" ht="13">
      <c r="A938" s="39">
        <f>GewinnDaten!A938</f>
        <v>45171</v>
      </c>
      <c r="B938" s="37">
        <f t="shared" si="74"/>
        <v>7</v>
      </c>
      <c r="C938" s="49">
        <f>GewinnDaten!E938</f>
        <v>0</v>
      </c>
      <c r="D938" s="49">
        <f>GewinnDaten!H938</f>
        <v>0</v>
      </c>
      <c r="E938" s="40">
        <f t="shared" si="75"/>
        <v>0</v>
      </c>
      <c r="F938" s="58">
        <f t="shared" si="76"/>
        <v>45171</v>
      </c>
      <c r="G938" s="49">
        <f>SUM(C$7:C938)</f>
        <v>-15.3</v>
      </c>
      <c r="H938" s="49">
        <f>SUM(D$7:D938)</f>
        <v>5</v>
      </c>
      <c r="I938" s="40">
        <f t="shared" si="77"/>
        <v>-10.3</v>
      </c>
      <c r="K938" s="36">
        <f t="shared" si="78"/>
        <v>2023</v>
      </c>
    </row>
    <row r="939" spans="1:11" ht="13">
      <c r="A939" s="39">
        <f>GewinnDaten!A939</f>
        <v>45175</v>
      </c>
      <c r="B939" s="37">
        <f t="shared" si="74"/>
        <v>4</v>
      </c>
      <c r="C939" s="49">
        <f>GewinnDaten!E939</f>
        <v>0</v>
      </c>
      <c r="D939" s="49">
        <f>GewinnDaten!H939</f>
        <v>0</v>
      </c>
      <c r="E939" s="40">
        <f t="shared" si="75"/>
        <v>0</v>
      </c>
      <c r="F939" s="58">
        <f t="shared" si="76"/>
        <v>45175</v>
      </c>
      <c r="G939" s="49">
        <f>SUM(C$7:C939)</f>
        <v>-15.3</v>
      </c>
      <c r="H939" s="49">
        <f>SUM(D$7:D939)</f>
        <v>5</v>
      </c>
      <c r="I939" s="40">
        <f t="shared" si="77"/>
        <v>-10.3</v>
      </c>
      <c r="K939" s="36">
        <f t="shared" si="78"/>
        <v>2023</v>
      </c>
    </row>
    <row r="940" spans="1:11" ht="13">
      <c r="A940" s="39">
        <f>GewinnDaten!A940</f>
        <v>45178</v>
      </c>
      <c r="B940" s="37">
        <f t="shared" si="74"/>
        <v>7</v>
      </c>
      <c r="C940" s="49">
        <f>GewinnDaten!E940</f>
        <v>0</v>
      </c>
      <c r="D940" s="49">
        <f>GewinnDaten!H940</f>
        <v>0</v>
      </c>
      <c r="E940" s="40">
        <f t="shared" si="75"/>
        <v>0</v>
      </c>
      <c r="F940" s="58">
        <f t="shared" si="76"/>
        <v>45178</v>
      </c>
      <c r="G940" s="49">
        <f>SUM(C$7:C940)</f>
        <v>-15.3</v>
      </c>
      <c r="H940" s="49">
        <f>SUM(D$7:D940)</f>
        <v>5</v>
      </c>
      <c r="I940" s="40">
        <f t="shared" si="77"/>
        <v>-10.3</v>
      </c>
      <c r="K940" s="36">
        <f t="shared" si="78"/>
        <v>2023</v>
      </c>
    </row>
    <row r="941" spans="1:11" ht="13">
      <c r="A941" s="39">
        <f>GewinnDaten!A941</f>
        <v>45182</v>
      </c>
      <c r="B941" s="37">
        <f t="shared" si="74"/>
        <v>4</v>
      </c>
      <c r="C941" s="49">
        <f>GewinnDaten!E941</f>
        <v>0</v>
      </c>
      <c r="D941" s="49">
        <f>GewinnDaten!H941</f>
        <v>0</v>
      </c>
      <c r="E941" s="40">
        <f t="shared" si="75"/>
        <v>0</v>
      </c>
      <c r="F941" s="58">
        <f t="shared" si="76"/>
        <v>45182</v>
      </c>
      <c r="G941" s="49">
        <f>SUM(C$7:C941)</f>
        <v>-15.3</v>
      </c>
      <c r="H941" s="49">
        <f>SUM(D$7:D941)</f>
        <v>5</v>
      </c>
      <c r="I941" s="40">
        <f t="shared" si="77"/>
        <v>-10.3</v>
      </c>
      <c r="K941" s="36">
        <f t="shared" si="78"/>
        <v>2023</v>
      </c>
    </row>
    <row r="942" spans="1:11" ht="13">
      <c r="A942" s="39">
        <f>GewinnDaten!A942</f>
        <v>45185</v>
      </c>
      <c r="B942" s="37">
        <f t="shared" si="74"/>
        <v>7</v>
      </c>
      <c r="C942" s="49">
        <f>GewinnDaten!E942</f>
        <v>0</v>
      </c>
      <c r="D942" s="49">
        <f>GewinnDaten!H942</f>
        <v>0</v>
      </c>
      <c r="E942" s="40">
        <f t="shared" si="75"/>
        <v>0</v>
      </c>
      <c r="F942" s="58">
        <f t="shared" si="76"/>
        <v>45185</v>
      </c>
      <c r="G942" s="49">
        <f>SUM(C$7:C942)</f>
        <v>-15.3</v>
      </c>
      <c r="H942" s="49">
        <f>SUM(D$7:D942)</f>
        <v>5</v>
      </c>
      <c r="I942" s="40">
        <f t="shared" si="77"/>
        <v>-10.3</v>
      </c>
      <c r="K942" s="36">
        <f t="shared" si="78"/>
        <v>2023</v>
      </c>
    </row>
    <row r="943" spans="1:11" ht="13">
      <c r="A943" s="39">
        <f>GewinnDaten!A943</f>
        <v>45189</v>
      </c>
      <c r="B943" s="37">
        <f t="shared" si="74"/>
        <v>4</v>
      </c>
      <c r="C943" s="49">
        <f>GewinnDaten!E943</f>
        <v>0</v>
      </c>
      <c r="D943" s="49">
        <f>GewinnDaten!H943</f>
        <v>0</v>
      </c>
      <c r="E943" s="40">
        <f t="shared" si="75"/>
        <v>0</v>
      </c>
      <c r="F943" s="58">
        <f t="shared" si="76"/>
        <v>45189</v>
      </c>
      <c r="G943" s="49">
        <f>SUM(C$7:C943)</f>
        <v>-15.3</v>
      </c>
      <c r="H943" s="49">
        <f>SUM(D$7:D943)</f>
        <v>5</v>
      </c>
      <c r="I943" s="40">
        <f t="shared" si="77"/>
        <v>-10.3</v>
      </c>
      <c r="K943" s="36">
        <f t="shared" si="78"/>
        <v>2023</v>
      </c>
    </row>
    <row r="944" spans="1:11" ht="13">
      <c r="A944" s="39">
        <f>GewinnDaten!A944</f>
        <v>45192</v>
      </c>
      <c r="B944" s="37">
        <f t="shared" si="74"/>
        <v>7</v>
      </c>
      <c r="C944" s="49">
        <f>GewinnDaten!E944</f>
        <v>0</v>
      </c>
      <c r="D944" s="49">
        <f>GewinnDaten!H944</f>
        <v>0</v>
      </c>
      <c r="E944" s="40">
        <f t="shared" si="75"/>
        <v>0</v>
      </c>
      <c r="F944" s="58">
        <f t="shared" si="76"/>
        <v>45192</v>
      </c>
      <c r="G944" s="49">
        <f>SUM(C$7:C944)</f>
        <v>-15.3</v>
      </c>
      <c r="H944" s="49">
        <f>SUM(D$7:D944)</f>
        <v>5</v>
      </c>
      <c r="I944" s="40">
        <f t="shared" si="77"/>
        <v>-10.3</v>
      </c>
      <c r="K944" s="36">
        <f t="shared" si="78"/>
        <v>2023</v>
      </c>
    </row>
    <row r="945" spans="1:11" ht="13">
      <c r="A945" s="39">
        <f>GewinnDaten!A945</f>
        <v>45196</v>
      </c>
      <c r="B945" s="37">
        <f t="shared" si="74"/>
        <v>4</v>
      </c>
      <c r="C945" s="49">
        <f>GewinnDaten!E945</f>
        <v>0</v>
      </c>
      <c r="D945" s="49">
        <f>GewinnDaten!H945</f>
        <v>0</v>
      </c>
      <c r="E945" s="40">
        <f t="shared" si="75"/>
        <v>0</v>
      </c>
      <c r="F945" s="58">
        <f t="shared" si="76"/>
        <v>45196</v>
      </c>
      <c r="G945" s="49">
        <f>SUM(C$7:C945)</f>
        <v>-15.3</v>
      </c>
      <c r="H945" s="49">
        <f>SUM(D$7:D945)</f>
        <v>5</v>
      </c>
      <c r="I945" s="40">
        <f t="shared" si="77"/>
        <v>-10.3</v>
      </c>
      <c r="K945" s="36">
        <f t="shared" si="78"/>
        <v>2023</v>
      </c>
    </row>
    <row r="946" spans="1:11" ht="13">
      <c r="A946" s="39">
        <f>GewinnDaten!A946</f>
        <v>45199</v>
      </c>
      <c r="B946" s="37">
        <f t="shared" si="74"/>
        <v>7</v>
      </c>
      <c r="C946" s="49">
        <f>GewinnDaten!E946</f>
        <v>0</v>
      </c>
      <c r="D946" s="49">
        <f>GewinnDaten!H946</f>
        <v>0</v>
      </c>
      <c r="E946" s="40">
        <f t="shared" si="75"/>
        <v>0</v>
      </c>
      <c r="F946" s="58">
        <f t="shared" si="76"/>
        <v>45199</v>
      </c>
      <c r="G946" s="49">
        <f>SUM(C$7:C946)</f>
        <v>-15.3</v>
      </c>
      <c r="H946" s="49">
        <f>SUM(D$7:D946)</f>
        <v>5</v>
      </c>
      <c r="I946" s="40">
        <f t="shared" si="77"/>
        <v>-10.3</v>
      </c>
      <c r="K946" s="36">
        <f t="shared" si="78"/>
        <v>2023</v>
      </c>
    </row>
    <row r="947" spans="1:11" ht="13">
      <c r="A947" s="39">
        <f>GewinnDaten!A947</f>
        <v>45203</v>
      </c>
      <c r="B947" s="37">
        <f t="shared" si="74"/>
        <v>4</v>
      </c>
      <c r="C947" s="49">
        <f>GewinnDaten!E947</f>
        <v>0</v>
      </c>
      <c r="D947" s="49">
        <f>GewinnDaten!H947</f>
        <v>0</v>
      </c>
      <c r="E947" s="40">
        <f t="shared" si="75"/>
        <v>0</v>
      </c>
      <c r="F947" s="58">
        <f t="shared" si="76"/>
        <v>45203</v>
      </c>
      <c r="G947" s="49">
        <f>SUM(C$7:C947)</f>
        <v>-15.3</v>
      </c>
      <c r="H947" s="49">
        <f>SUM(D$7:D947)</f>
        <v>5</v>
      </c>
      <c r="I947" s="40">
        <f t="shared" si="77"/>
        <v>-10.3</v>
      </c>
      <c r="K947" s="36">
        <f t="shared" si="78"/>
        <v>2023</v>
      </c>
    </row>
    <row r="948" spans="1:11" ht="13">
      <c r="A948" s="39">
        <f>GewinnDaten!A948</f>
        <v>45206</v>
      </c>
      <c r="B948" s="37">
        <f t="shared" si="74"/>
        <v>7</v>
      </c>
      <c r="C948" s="49">
        <f>GewinnDaten!E948</f>
        <v>0</v>
      </c>
      <c r="D948" s="49">
        <f>GewinnDaten!H948</f>
        <v>0</v>
      </c>
      <c r="E948" s="40">
        <f t="shared" si="75"/>
        <v>0</v>
      </c>
      <c r="F948" s="58">
        <f t="shared" si="76"/>
        <v>45206</v>
      </c>
      <c r="G948" s="49">
        <f>SUM(C$7:C948)</f>
        <v>-15.3</v>
      </c>
      <c r="H948" s="49">
        <f>SUM(D$7:D948)</f>
        <v>5</v>
      </c>
      <c r="I948" s="40">
        <f t="shared" si="77"/>
        <v>-10.3</v>
      </c>
      <c r="K948" s="36">
        <f t="shared" si="78"/>
        <v>2023</v>
      </c>
    </row>
    <row r="949" spans="1:11" ht="13">
      <c r="A949" s="39">
        <f>GewinnDaten!A949</f>
        <v>45210</v>
      </c>
      <c r="B949" s="37">
        <f t="shared" si="74"/>
        <v>4</v>
      </c>
      <c r="C949" s="49">
        <f>GewinnDaten!E949</f>
        <v>0</v>
      </c>
      <c r="D949" s="49">
        <f>GewinnDaten!H949</f>
        <v>0</v>
      </c>
      <c r="E949" s="40">
        <f t="shared" si="75"/>
        <v>0</v>
      </c>
      <c r="F949" s="58">
        <f t="shared" si="76"/>
        <v>45210</v>
      </c>
      <c r="G949" s="49">
        <f>SUM(C$7:C949)</f>
        <v>-15.3</v>
      </c>
      <c r="H949" s="49">
        <f>SUM(D$7:D949)</f>
        <v>5</v>
      </c>
      <c r="I949" s="40">
        <f t="shared" si="77"/>
        <v>-10.3</v>
      </c>
      <c r="K949" s="36">
        <f t="shared" si="78"/>
        <v>2023</v>
      </c>
    </row>
    <row r="950" spans="1:11" ht="13">
      <c r="A950" s="39">
        <f>GewinnDaten!A950</f>
        <v>45213</v>
      </c>
      <c r="B950" s="37">
        <f t="shared" si="74"/>
        <v>7</v>
      </c>
      <c r="C950" s="49">
        <f>GewinnDaten!E950</f>
        <v>0</v>
      </c>
      <c r="D950" s="49">
        <f>GewinnDaten!H950</f>
        <v>0</v>
      </c>
      <c r="E950" s="40">
        <f t="shared" si="75"/>
        <v>0</v>
      </c>
      <c r="F950" s="58">
        <f t="shared" si="76"/>
        <v>45213</v>
      </c>
      <c r="G950" s="49">
        <f>SUM(C$7:C950)</f>
        <v>-15.3</v>
      </c>
      <c r="H950" s="49">
        <f>SUM(D$7:D950)</f>
        <v>5</v>
      </c>
      <c r="I950" s="40">
        <f t="shared" si="77"/>
        <v>-10.3</v>
      </c>
      <c r="K950" s="36">
        <f t="shared" si="78"/>
        <v>2023</v>
      </c>
    </row>
    <row r="951" spans="1:11" ht="13">
      <c r="A951" s="39">
        <f>GewinnDaten!A951</f>
        <v>45217</v>
      </c>
      <c r="B951" s="37">
        <f t="shared" si="74"/>
        <v>4</v>
      </c>
      <c r="C951" s="49">
        <f>GewinnDaten!E951</f>
        <v>0</v>
      </c>
      <c r="D951" s="49">
        <f>GewinnDaten!H951</f>
        <v>0</v>
      </c>
      <c r="E951" s="40">
        <f t="shared" si="75"/>
        <v>0</v>
      </c>
      <c r="F951" s="58">
        <f t="shared" si="76"/>
        <v>45217</v>
      </c>
      <c r="G951" s="49">
        <f>SUM(C$7:C951)</f>
        <v>-15.3</v>
      </c>
      <c r="H951" s="49">
        <f>SUM(D$7:D951)</f>
        <v>5</v>
      </c>
      <c r="I951" s="40">
        <f t="shared" si="77"/>
        <v>-10.3</v>
      </c>
      <c r="K951" s="36">
        <f t="shared" si="78"/>
        <v>2023</v>
      </c>
    </row>
    <row r="952" spans="1:11" ht="13">
      <c r="A952" s="39">
        <f>GewinnDaten!A952</f>
        <v>45220</v>
      </c>
      <c r="B952" s="37">
        <f t="shared" si="74"/>
        <v>7</v>
      </c>
      <c r="C952" s="49">
        <f>GewinnDaten!E952</f>
        <v>0</v>
      </c>
      <c r="D952" s="49">
        <f>GewinnDaten!H952</f>
        <v>0</v>
      </c>
      <c r="E952" s="40">
        <f t="shared" si="75"/>
        <v>0</v>
      </c>
      <c r="F952" s="58">
        <f t="shared" si="76"/>
        <v>45220</v>
      </c>
      <c r="G952" s="49">
        <f>SUM(C$7:C952)</f>
        <v>-15.3</v>
      </c>
      <c r="H952" s="49">
        <f>SUM(D$7:D952)</f>
        <v>5</v>
      </c>
      <c r="I952" s="40">
        <f t="shared" si="77"/>
        <v>-10.3</v>
      </c>
      <c r="K952" s="36">
        <f t="shared" si="78"/>
        <v>2023</v>
      </c>
    </row>
    <row r="953" spans="1:11" ht="13">
      <c r="A953" s="39">
        <f>GewinnDaten!A953</f>
        <v>45224</v>
      </c>
      <c r="B953" s="37">
        <f t="shared" si="74"/>
        <v>4</v>
      </c>
      <c r="C953" s="49">
        <f>GewinnDaten!E953</f>
        <v>0</v>
      </c>
      <c r="D953" s="49">
        <f>GewinnDaten!H953</f>
        <v>0</v>
      </c>
      <c r="E953" s="40">
        <f t="shared" si="75"/>
        <v>0</v>
      </c>
      <c r="F953" s="58">
        <f t="shared" si="76"/>
        <v>45224</v>
      </c>
      <c r="G953" s="49">
        <f>SUM(C$7:C953)</f>
        <v>-15.3</v>
      </c>
      <c r="H953" s="49">
        <f>SUM(D$7:D953)</f>
        <v>5</v>
      </c>
      <c r="I953" s="40">
        <f t="shared" si="77"/>
        <v>-10.3</v>
      </c>
      <c r="K953" s="36">
        <f t="shared" si="78"/>
        <v>2023</v>
      </c>
    </row>
    <row r="954" spans="1:11" ht="13">
      <c r="A954" s="39">
        <f>GewinnDaten!A954</f>
        <v>45227</v>
      </c>
      <c r="B954" s="37">
        <f t="shared" si="74"/>
        <v>7</v>
      </c>
      <c r="C954" s="49">
        <f>GewinnDaten!E954</f>
        <v>0</v>
      </c>
      <c r="D954" s="49">
        <f>GewinnDaten!H954</f>
        <v>0</v>
      </c>
      <c r="E954" s="40">
        <f t="shared" si="75"/>
        <v>0</v>
      </c>
      <c r="F954" s="58">
        <f t="shared" si="76"/>
        <v>45227</v>
      </c>
      <c r="G954" s="49">
        <f>SUM(C$7:C954)</f>
        <v>-15.3</v>
      </c>
      <c r="H954" s="49">
        <f>SUM(D$7:D954)</f>
        <v>5</v>
      </c>
      <c r="I954" s="40">
        <f t="shared" si="77"/>
        <v>-10.3</v>
      </c>
      <c r="K954" s="36">
        <f t="shared" si="78"/>
        <v>2023</v>
      </c>
    </row>
    <row r="955" spans="1:11" ht="13">
      <c r="A955" s="39">
        <f>GewinnDaten!A955</f>
        <v>45231</v>
      </c>
      <c r="B955" s="37">
        <f t="shared" si="74"/>
        <v>4</v>
      </c>
      <c r="C955" s="49">
        <f>GewinnDaten!E955</f>
        <v>0</v>
      </c>
      <c r="D955" s="49">
        <f>GewinnDaten!H955</f>
        <v>0</v>
      </c>
      <c r="E955" s="40">
        <f t="shared" si="75"/>
        <v>0</v>
      </c>
      <c r="F955" s="58">
        <f t="shared" si="76"/>
        <v>45231</v>
      </c>
      <c r="G955" s="49">
        <f>SUM(C$7:C955)</f>
        <v>-15.3</v>
      </c>
      <c r="H955" s="49">
        <f>SUM(D$7:D955)</f>
        <v>5</v>
      </c>
      <c r="I955" s="40">
        <f t="shared" si="77"/>
        <v>-10.3</v>
      </c>
      <c r="K955" s="36">
        <f t="shared" si="78"/>
        <v>2023</v>
      </c>
    </row>
    <row r="956" spans="1:11" ht="13">
      <c r="A956" s="39">
        <f>GewinnDaten!A956</f>
        <v>45234</v>
      </c>
      <c r="B956" s="37">
        <f t="shared" si="74"/>
        <v>7</v>
      </c>
      <c r="C956" s="49">
        <f>GewinnDaten!E956</f>
        <v>0</v>
      </c>
      <c r="D956" s="49">
        <f>GewinnDaten!H956</f>
        <v>0</v>
      </c>
      <c r="E956" s="40">
        <f t="shared" si="75"/>
        <v>0</v>
      </c>
      <c r="F956" s="58">
        <f t="shared" si="76"/>
        <v>45234</v>
      </c>
      <c r="G956" s="49">
        <f>SUM(C$7:C956)</f>
        <v>-15.3</v>
      </c>
      <c r="H956" s="49">
        <f>SUM(D$7:D956)</f>
        <v>5</v>
      </c>
      <c r="I956" s="40">
        <f t="shared" si="77"/>
        <v>-10.3</v>
      </c>
      <c r="K956" s="36">
        <f t="shared" si="78"/>
        <v>2023</v>
      </c>
    </row>
    <row r="957" spans="1:11" ht="13">
      <c r="A957" s="39">
        <f>GewinnDaten!A957</f>
        <v>45238</v>
      </c>
      <c r="B957" s="37">
        <f t="shared" si="74"/>
        <v>4</v>
      </c>
      <c r="C957" s="49">
        <f>GewinnDaten!E957</f>
        <v>0</v>
      </c>
      <c r="D957" s="49">
        <f>GewinnDaten!H957</f>
        <v>0</v>
      </c>
      <c r="E957" s="40">
        <f t="shared" si="75"/>
        <v>0</v>
      </c>
      <c r="F957" s="58">
        <f t="shared" si="76"/>
        <v>45238</v>
      </c>
      <c r="G957" s="49">
        <f>SUM(C$7:C957)</f>
        <v>-15.3</v>
      </c>
      <c r="H957" s="49">
        <f>SUM(D$7:D957)</f>
        <v>5</v>
      </c>
      <c r="I957" s="40">
        <f t="shared" si="77"/>
        <v>-10.3</v>
      </c>
      <c r="K957" s="36">
        <f t="shared" si="78"/>
        <v>2023</v>
      </c>
    </row>
    <row r="958" spans="1:11" ht="13">
      <c r="A958" s="39">
        <f>GewinnDaten!A958</f>
        <v>45241</v>
      </c>
      <c r="B958" s="37">
        <f t="shared" si="74"/>
        <v>7</v>
      </c>
      <c r="C958" s="49">
        <f>GewinnDaten!E958</f>
        <v>0</v>
      </c>
      <c r="D958" s="49">
        <f>GewinnDaten!H958</f>
        <v>0</v>
      </c>
      <c r="E958" s="40">
        <f t="shared" si="75"/>
        <v>0</v>
      </c>
      <c r="F958" s="58">
        <f t="shared" si="76"/>
        <v>45241</v>
      </c>
      <c r="G958" s="49">
        <f>SUM(C$7:C958)</f>
        <v>-15.3</v>
      </c>
      <c r="H958" s="49">
        <f>SUM(D$7:D958)</f>
        <v>5</v>
      </c>
      <c r="I958" s="40">
        <f t="shared" si="77"/>
        <v>-10.3</v>
      </c>
      <c r="K958" s="36">
        <f t="shared" si="78"/>
        <v>2023</v>
      </c>
    </row>
    <row r="959" spans="1:11" ht="13">
      <c r="A959" s="39">
        <f>GewinnDaten!A959</f>
        <v>45245</v>
      </c>
      <c r="B959" s="37">
        <f t="shared" si="74"/>
        <v>4</v>
      </c>
      <c r="C959" s="49">
        <f>GewinnDaten!E959</f>
        <v>0</v>
      </c>
      <c r="D959" s="49">
        <f>GewinnDaten!H959</f>
        <v>0</v>
      </c>
      <c r="E959" s="40">
        <f t="shared" si="75"/>
        <v>0</v>
      </c>
      <c r="F959" s="58">
        <f t="shared" si="76"/>
        <v>45245</v>
      </c>
      <c r="G959" s="49">
        <f>SUM(C$7:C959)</f>
        <v>-15.3</v>
      </c>
      <c r="H959" s="49">
        <f>SUM(D$7:D959)</f>
        <v>5</v>
      </c>
      <c r="I959" s="40">
        <f t="shared" si="77"/>
        <v>-10.3</v>
      </c>
      <c r="K959" s="36">
        <f t="shared" si="78"/>
        <v>2023</v>
      </c>
    </row>
    <row r="960" spans="1:11" ht="13">
      <c r="A960" s="39">
        <f>GewinnDaten!A960</f>
        <v>45248</v>
      </c>
      <c r="B960" s="37">
        <f t="shared" si="74"/>
        <v>7</v>
      </c>
      <c r="C960" s="49">
        <f>GewinnDaten!E960</f>
        <v>0</v>
      </c>
      <c r="D960" s="49">
        <f>GewinnDaten!H960</f>
        <v>0</v>
      </c>
      <c r="E960" s="40">
        <f t="shared" si="75"/>
        <v>0</v>
      </c>
      <c r="F960" s="58">
        <f t="shared" si="76"/>
        <v>45248</v>
      </c>
      <c r="G960" s="49">
        <f>SUM(C$7:C960)</f>
        <v>-15.3</v>
      </c>
      <c r="H960" s="49">
        <f>SUM(D$7:D960)</f>
        <v>5</v>
      </c>
      <c r="I960" s="40">
        <f t="shared" si="77"/>
        <v>-10.3</v>
      </c>
      <c r="K960" s="36">
        <f t="shared" si="78"/>
        <v>2023</v>
      </c>
    </row>
    <row r="961" spans="1:11" ht="13">
      <c r="A961" s="39">
        <f>GewinnDaten!A961</f>
        <v>45252</v>
      </c>
      <c r="B961" s="37">
        <f t="shared" si="74"/>
        <v>4</v>
      </c>
      <c r="C961" s="49">
        <f>GewinnDaten!E961</f>
        <v>0</v>
      </c>
      <c r="D961" s="49">
        <f>GewinnDaten!H961</f>
        <v>0</v>
      </c>
      <c r="E961" s="40">
        <f t="shared" si="75"/>
        <v>0</v>
      </c>
      <c r="F961" s="58">
        <f t="shared" si="76"/>
        <v>45252</v>
      </c>
      <c r="G961" s="49">
        <f>SUM(C$7:C961)</f>
        <v>-15.3</v>
      </c>
      <c r="H961" s="49">
        <f>SUM(D$7:D961)</f>
        <v>5</v>
      </c>
      <c r="I961" s="40">
        <f t="shared" si="77"/>
        <v>-10.3</v>
      </c>
      <c r="K961" s="36">
        <f t="shared" si="78"/>
        <v>2023</v>
      </c>
    </row>
    <row r="962" spans="1:11" ht="13">
      <c r="A962" s="39">
        <f>GewinnDaten!A962</f>
        <v>45255</v>
      </c>
      <c r="B962" s="37">
        <f t="shared" si="74"/>
        <v>7</v>
      </c>
      <c r="C962" s="49">
        <f>GewinnDaten!E962</f>
        <v>0</v>
      </c>
      <c r="D962" s="49">
        <f>GewinnDaten!H962</f>
        <v>0</v>
      </c>
      <c r="E962" s="40">
        <f t="shared" si="75"/>
        <v>0</v>
      </c>
      <c r="F962" s="58">
        <f t="shared" si="76"/>
        <v>45255</v>
      </c>
      <c r="G962" s="49">
        <f>SUM(C$7:C962)</f>
        <v>-15.3</v>
      </c>
      <c r="H962" s="49">
        <f>SUM(D$7:D962)</f>
        <v>5</v>
      </c>
      <c r="I962" s="40">
        <f t="shared" si="77"/>
        <v>-10.3</v>
      </c>
      <c r="K962" s="36">
        <f t="shared" si="78"/>
        <v>2023</v>
      </c>
    </row>
    <row r="963" spans="1:11" ht="13">
      <c r="A963" s="39">
        <f>GewinnDaten!A963</f>
        <v>45259</v>
      </c>
      <c r="B963" s="37">
        <f t="shared" si="74"/>
        <v>4</v>
      </c>
      <c r="C963" s="49">
        <f>GewinnDaten!E963</f>
        <v>0</v>
      </c>
      <c r="D963" s="49">
        <f>GewinnDaten!H963</f>
        <v>0</v>
      </c>
      <c r="E963" s="40">
        <f t="shared" si="75"/>
        <v>0</v>
      </c>
      <c r="F963" s="58">
        <f t="shared" si="76"/>
        <v>45259</v>
      </c>
      <c r="G963" s="49">
        <f>SUM(C$7:C963)</f>
        <v>-15.3</v>
      </c>
      <c r="H963" s="49">
        <f>SUM(D$7:D963)</f>
        <v>5</v>
      </c>
      <c r="I963" s="40">
        <f t="shared" si="77"/>
        <v>-10.3</v>
      </c>
      <c r="K963" s="36">
        <f t="shared" si="78"/>
        <v>2023</v>
      </c>
    </row>
    <row r="964" spans="1:11" ht="13">
      <c r="A964" s="39">
        <f>GewinnDaten!A964</f>
        <v>45262</v>
      </c>
      <c r="B964" s="37">
        <f t="shared" si="74"/>
        <v>7</v>
      </c>
      <c r="C964" s="49">
        <f>GewinnDaten!E964</f>
        <v>0</v>
      </c>
      <c r="D964" s="49">
        <f>GewinnDaten!H964</f>
        <v>0</v>
      </c>
      <c r="E964" s="40">
        <f t="shared" si="75"/>
        <v>0</v>
      </c>
      <c r="F964" s="58">
        <f t="shared" si="76"/>
        <v>45262</v>
      </c>
      <c r="G964" s="49">
        <f>SUM(C$7:C964)</f>
        <v>-15.3</v>
      </c>
      <c r="H964" s="49">
        <f>SUM(D$7:D964)</f>
        <v>5</v>
      </c>
      <c r="I964" s="40">
        <f t="shared" si="77"/>
        <v>-10.3</v>
      </c>
      <c r="K964" s="36">
        <f t="shared" si="78"/>
        <v>2023</v>
      </c>
    </row>
    <row r="965" spans="1:11" ht="13">
      <c r="A965" s="39">
        <f>GewinnDaten!A965</f>
        <v>45266</v>
      </c>
      <c r="B965" s="37">
        <f t="shared" si="74"/>
        <v>4</v>
      </c>
      <c r="C965" s="49">
        <f>GewinnDaten!E965</f>
        <v>0</v>
      </c>
      <c r="D965" s="49">
        <f>GewinnDaten!H965</f>
        <v>0</v>
      </c>
      <c r="E965" s="40">
        <f t="shared" si="75"/>
        <v>0</v>
      </c>
      <c r="F965" s="58">
        <f t="shared" si="76"/>
        <v>45266</v>
      </c>
      <c r="G965" s="49">
        <f>SUM(C$7:C965)</f>
        <v>-15.3</v>
      </c>
      <c r="H965" s="49">
        <f>SUM(D$7:D965)</f>
        <v>5</v>
      </c>
      <c r="I965" s="40">
        <f t="shared" si="77"/>
        <v>-10.3</v>
      </c>
      <c r="K965" s="36">
        <f t="shared" si="78"/>
        <v>2023</v>
      </c>
    </row>
    <row r="966" spans="1:11" ht="13">
      <c r="A966" s="39">
        <f>GewinnDaten!A966</f>
        <v>45269</v>
      </c>
      <c r="B966" s="37">
        <f t="shared" si="74"/>
        <v>7</v>
      </c>
      <c r="C966" s="49">
        <f>GewinnDaten!E966</f>
        <v>0</v>
      </c>
      <c r="D966" s="49">
        <f>GewinnDaten!H966</f>
        <v>0</v>
      </c>
      <c r="E966" s="40">
        <f t="shared" si="75"/>
        <v>0</v>
      </c>
      <c r="F966" s="58">
        <f t="shared" si="76"/>
        <v>45269</v>
      </c>
      <c r="G966" s="49">
        <f>SUM(C$7:C966)</f>
        <v>-15.3</v>
      </c>
      <c r="H966" s="49">
        <f>SUM(D$7:D966)</f>
        <v>5</v>
      </c>
      <c r="I966" s="40">
        <f t="shared" si="77"/>
        <v>-10.3</v>
      </c>
      <c r="K966" s="36">
        <f t="shared" si="78"/>
        <v>2023</v>
      </c>
    </row>
    <row r="967" spans="1:11" ht="13">
      <c r="A967" s="39">
        <f>GewinnDaten!A967</f>
        <v>45273</v>
      </c>
      <c r="B967" s="37">
        <f t="shared" si="74"/>
        <v>4</v>
      </c>
      <c r="C967" s="49">
        <f>GewinnDaten!E967</f>
        <v>0</v>
      </c>
      <c r="D967" s="49">
        <f>GewinnDaten!H967</f>
        <v>0</v>
      </c>
      <c r="E967" s="40">
        <f t="shared" si="75"/>
        <v>0</v>
      </c>
      <c r="F967" s="58">
        <f t="shared" si="76"/>
        <v>45273</v>
      </c>
      <c r="G967" s="49">
        <f>SUM(C$7:C967)</f>
        <v>-15.3</v>
      </c>
      <c r="H967" s="49">
        <f>SUM(D$7:D967)</f>
        <v>5</v>
      </c>
      <c r="I967" s="40">
        <f t="shared" si="77"/>
        <v>-10.3</v>
      </c>
      <c r="K967" s="36">
        <f t="shared" si="78"/>
        <v>2023</v>
      </c>
    </row>
    <row r="968" spans="1:11" ht="13">
      <c r="A968" s="39">
        <f>GewinnDaten!A968</f>
        <v>45276</v>
      </c>
      <c r="B968" s="37">
        <f t="shared" ref="B968:B1000" si="79">WEEKDAY(A968)</f>
        <v>7</v>
      </c>
      <c r="C968" s="49">
        <f>GewinnDaten!E968</f>
        <v>0</v>
      </c>
      <c r="D968" s="49">
        <f>GewinnDaten!H968</f>
        <v>0</v>
      </c>
      <c r="E968" s="40">
        <f t="shared" ref="E968:E1000" si="80">SUM(C968:D968)</f>
        <v>0</v>
      </c>
      <c r="F968" s="58">
        <f t="shared" ref="F968:F1000" si="81">A968</f>
        <v>45276</v>
      </c>
      <c r="G968" s="49">
        <f>SUM(C$7:C968)</f>
        <v>-15.3</v>
      </c>
      <c r="H968" s="49">
        <f>SUM(D$7:D968)</f>
        <v>5</v>
      </c>
      <c r="I968" s="40">
        <f t="shared" ref="I968:I1000" si="82">SUM(G968:H968)</f>
        <v>-10.3</v>
      </c>
      <c r="K968" s="36">
        <f t="shared" ref="K968:K1000" si="83">YEAR(A968)</f>
        <v>2023</v>
      </c>
    </row>
    <row r="969" spans="1:11" ht="13">
      <c r="A969" s="39">
        <f>GewinnDaten!A969</f>
        <v>45280</v>
      </c>
      <c r="B969" s="37">
        <f t="shared" si="79"/>
        <v>4</v>
      </c>
      <c r="C969" s="49">
        <f>GewinnDaten!E969</f>
        <v>0</v>
      </c>
      <c r="D969" s="49">
        <f>GewinnDaten!H969</f>
        <v>0</v>
      </c>
      <c r="E969" s="40">
        <f t="shared" si="80"/>
        <v>0</v>
      </c>
      <c r="F969" s="58">
        <f t="shared" si="81"/>
        <v>45280</v>
      </c>
      <c r="G969" s="49">
        <f>SUM(C$7:C969)</f>
        <v>-15.3</v>
      </c>
      <c r="H969" s="49">
        <f>SUM(D$7:D969)</f>
        <v>5</v>
      </c>
      <c r="I969" s="40">
        <f t="shared" si="82"/>
        <v>-10.3</v>
      </c>
      <c r="K969" s="36">
        <f t="shared" si="83"/>
        <v>2023</v>
      </c>
    </row>
    <row r="970" spans="1:11" ht="13">
      <c r="A970" s="39">
        <f>GewinnDaten!A970</f>
        <v>45283</v>
      </c>
      <c r="B970" s="37">
        <f t="shared" si="79"/>
        <v>7</v>
      </c>
      <c r="C970" s="49">
        <f>GewinnDaten!E970</f>
        <v>0</v>
      </c>
      <c r="D970" s="49">
        <f>GewinnDaten!H970</f>
        <v>0</v>
      </c>
      <c r="E970" s="40">
        <f t="shared" si="80"/>
        <v>0</v>
      </c>
      <c r="F970" s="58">
        <f t="shared" si="81"/>
        <v>45283</v>
      </c>
      <c r="G970" s="49">
        <f>SUM(C$7:C970)</f>
        <v>-15.3</v>
      </c>
      <c r="H970" s="49">
        <f>SUM(D$7:D970)</f>
        <v>5</v>
      </c>
      <c r="I970" s="40">
        <f t="shared" si="82"/>
        <v>-10.3</v>
      </c>
      <c r="K970" s="36">
        <f t="shared" si="83"/>
        <v>2023</v>
      </c>
    </row>
    <row r="971" spans="1:11" ht="13">
      <c r="A971" s="39">
        <f>GewinnDaten!A971</f>
        <v>45287</v>
      </c>
      <c r="B971" s="37">
        <f t="shared" si="79"/>
        <v>4</v>
      </c>
      <c r="C971" s="49">
        <f>GewinnDaten!E971</f>
        <v>0</v>
      </c>
      <c r="D971" s="49">
        <f>GewinnDaten!H971</f>
        <v>0</v>
      </c>
      <c r="E971" s="40">
        <f t="shared" si="80"/>
        <v>0</v>
      </c>
      <c r="F971" s="58">
        <f t="shared" si="81"/>
        <v>45287</v>
      </c>
      <c r="G971" s="49">
        <f>SUM(C$7:C971)</f>
        <v>-15.3</v>
      </c>
      <c r="H971" s="49">
        <f>SUM(D$7:D971)</f>
        <v>5</v>
      </c>
      <c r="I971" s="40">
        <f t="shared" si="82"/>
        <v>-10.3</v>
      </c>
      <c r="K971" s="36">
        <f t="shared" si="83"/>
        <v>2023</v>
      </c>
    </row>
    <row r="972" spans="1:11" ht="13">
      <c r="A972" s="39">
        <f>GewinnDaten!A972</f>
        <v>45290</v>
      </c>
      <c r="B972" s="37">
        <f t="shared" si="79"/>
        <v>7</v>
      </c>
      <c r="C972" s="49">
        <f>GewinnDaten!E972</f>
        <v>0</v>
      </c>
      <c r="D972" s="49">
        <f>GewinnDaten!H972</f>
        <v>0</v>
      </c>
      <c r="E972" s="40">
        <f t="shared" si="80"/>
        <v>0</v>
      </c>
      <c r="F972" s="58">
        <f t="shared" si="81"/>
        <v>45290</v>
      </c>
      <c r="G972" s="49">
        <f>SUM(C$7:C972)</f>
        <v>-15.3</v>
      </c>
      <c r="H972" s="49">
        <f>SUM(D$7:D972)</f>
        <v>5</v>
      </c>
      <c r="I972" s="40">
        <f t="shared" si="82"/>
        <v>-10.3</v>
      </c>
      <c r="K972" s="36">
        <f t="shared" si="83"/>
        <v>2023</v>
      </c>
    </row>
    <row r="973" spans="1:11" ht="13">
      <c r="A973" s="39">
        <f>GewinnDaten!A973</f>
        <v>45294</v>
      </c>
      <c r="B973" s="37">
        <f t="shared" si="79"/>
        <v>4</v>
      </c>
      <c r="C973" s="49">
        <f>GewinnDaten!E973</f>
        <v>0</v>
      </c>
      <c r="D973" s="49">
        <f>GewinnDaten!H973</f>
        <v>0</v>
      </c>
      <c r="E973" s="40">
        <f t="shared" si="80"/>
        <v>0</v>
      </c>
      <c r="F973" s="58">
        <f t="shared" si="81"/>
        <v>45294</v>
      </c>
      <c r="G973" s="49">
        <f>SUM(C$7:C973)</f>
        <v>-15.3</v>
      </c>
      <c r="H973" s="49">
        <f>SUM(D$7:D973)</f>
        <v>5</v>
      </c>
      <c r="I973" s="40">
        <f t="shared" si="82"/>
        <v>-10.3</v>
      </c>
      <c r="K973" s="36">
        <f t="shared" si="83"/>
        <v>2024</v>
      </c>
    </row>
    <row r="974" spans="1:11" ht="13">
      <c r="A974" s="39">
        <f>GewinnDaten!A974</f>
        <v>45297</v>
      </c>
      <c r="B974" s="37">
        <f t="shared" si="79"/>
        <v>7</v>
      </c>
      <c r="C974" s="49">
        <f>GewinnDaten!E974</f>
        <v>0</v>
      </c>
      <c r="D974" s="49">
        <f>GewinnDaten!H974</f>
        <v>0</v>
      </c>
      <c r="E974" s="40">
        <f t="shared" si="80"/>
        <v>0</v>
      </c>
      <c r="F974" s="58">
        <f t="shared" si="81"/>
        <v>45297</v>
      </c>
      <c r="G974" s="49">
        <f>SUM(C$7:C974)</f>
        <v>-15.3</v>
      </c>
      <c r="H974" s="49">
        <f>SUM(D$7:D974)</f>
        <v>5</v>
      </c>
      <c r="I974" s="40">
        <f t="shared" si="82"/>
        <v>-10.3</v>
      </c>
      <c r="K974" s="36">
        <f t="shared" si="83"/>
        <v>2024</v>
      </c>
    </row>
    <row r="975" spans="1:11" ht="13">
      <c r="A975" s="39">
        <f>GewinnDaten!A975</f>
        <v>45301</v>
      </c>
      <c r="B975" s="37">
        <f t="shared" si="79"/>
        <v>4</v>
      </c>
      <c r="C975" s="49">
        <f>GewinnDaten!E975</f>
        <v>0</v>
      </c>
      <c r="D975" s="49">
        <f>GewinnDaten!H975</f>
        <v>0</v>
      </c>
      <c r="E975" s="40">
        <f t="shared" si="80"/>
        <v>0</v>
      </c>
      <c r="F975" s="58">
        <f t="shared" si="81"/>
        <v>45301</v>
      </c>
      <c r="G975" s="49">
        <f>SUM(C$7:C975)</f>
        <v>-15.3</v>
      </c>
      <c r="H975" s="49">
        <f>SUM(D$7:D975)</f>
        <v>5</v>
      </c>
      <c r="I975" s="40">
        <f t="shared" si="82"/>
        <v>-10.3</v>
      </c>
      <c r="K975" s="36">
        <f t="shared" si="83"/>
        <v>2024</v>
      </c>
    </row>
    <row r="976" spans="1:11" ht="13">
      <c r="A976" s="39">
        <f>GewinnDaten!A976</f>
        <v>45304</v>
      </c>
      <c r="B976" s="37">
        <f t="shared" si="79"/>
        <v>7</v>
      </c>
      <c r="C976" s="49">
        <f>GewinnDaten!E976</f>
        <v>0</v>
      </c>
      <c r="D976" s="49">
        <f>GewinnDaten!H976</f>
        <v>0</v>
      </c>
      <c r="E976" s="40">
        <f t="shared" si="80"/>
        <v>0</v>
      </c>
      <c r="F976" s="58">
        <f t="shared" si="81"/>
        <v>45304</v>
      </c>
      <c r="G976" s="49">
        <f>SUM(C$7:C976)</f>
        <v>-15.3</v>
      </c>
      <c r="H976" s="49">
        <f>SUM(D$7:D976)</f>
        <v>5</v>
      </c>
      <c r="I976" s="40">
        <f t="shared" si="82"/>
        <v>-10.3</v>
      </c>
      <c r="K976" s="36">
        <f t="shared" si="83"/>
        <v>2024</v>
      </c>
    </row>
    <row r="977" spans="1:11" ht="13">
      <c r="A977" s="39">
        <f>GewinnDaten!A977</f>
        <v>45308</v>
      </c>
      <c r="B977" s="37">
        <f t="shared" si="79"/>
        <v>4</v>
      </c>
      <c r="C977" s="49">
        <f>GewinnDaten!E977</f>
        <v>0</v>
      </c>
      <c r="D977" s="49">
        <f>GewinnDaten!H977</f>
        <v>0</v>
      </c>
      <c r="E977" s="40">
        <f t="shared" si="80"/>
        <v>0</v>
      </c>
      <c r="F977" s="58">
        <f t="shared" si="81"/>
        <v>45308</v>
      </c>
      <c r="G977" s="49">
        <f>SUM(C$7:C977)</f>
        <v>-15.3</v>
      </c>
      <c r="H977" s="49">
        <f>SUM(D$7:D977)</f>
        <v>5</v>
      </c>
      <c r="I977" s="40">
        <f t="shared" si="82"/>
        <v>-10.3</v>
      </c>
      <c r="K977" s="36">
        <f t="shared" si="83"/>
        <v>2024</v>
      </c>
    </row>
    <row r="978" spans="1:11" ht="13">
      <c r="A978" s="39">
        <f>GewinnDaten!A978</f>
        <v>45311</v>
      </c>
      <c r="B978" s="37">
        <f t="shared" si="79"/>
        <v>7</v>
      </c>
      <c r="C978" s="49">
        <f>GewinnDaten!E978</f>
        <v>0</v>
      </c>
      <c r="D978" s="49">
        <f>GewinnDaten!H978</f>
        <v>0</v>
      </c>
      <c r="E978" s="40">
        <f t="shared" si="80"/>
        <v>0</v>
      </c>
      <c r="F978" s="58">
        <f t="shared" si="81"/>
        <v>45311</v>
      </c>
      <c r="G978" s="49">
        <f>SUM(C$7:C978)</f>
        <v>-15.3</v>
      </c>
      <c r="H978" s="49">
        <f>SUM(D$7:D978)</f>
        <v>5</v>
      </c>
      <c r="I978" s="40">
        <f t="shared" si="82"/>
        <v>-10.3</v>
      </c>
      <c r="K978" s="36">
        <f t="shared" si="83"/>
        <v>2024</v>
      </c>
    </row>
    <row r="979" spans="1:11" ht="13">
      <c r="A979" s="39">
        <f>GewinnDaten!A979</f>
        <v>45315</v>
      </c>
      <c r="B979" s="37">
        <f t="shared" si="79"/>
        <v>4</v>
      </c>
      <c r="C979" s="49">
        <f>GewinnDaten!E979</f>
        <v>0</v>
      </c>
      <c r="D979" s="49">
        <f>GewinnDaten!H979</f>
        <v>0</v>
      </c>
      <c r="E979" s="40">
        <f t="shared" si="80"/>
        <v>0</v>
      </c>
      <c r="F979" s="58">
        <f t="shared" si="81"/>
        <v>45315</v>
      </c>
      <c r="G979" s="49">
        <f>SUM(C$7:C979)</f>
        <v>-15.3</v>
      </c>
      <c r="H979" s="49">
        <f>SUM(D$7:D979)</f>
        <v>5</v>
      </c>
      <c r="I979" s="40">
        <f t="shared" si="82"/>
        <v>-10.3</v>
      </c>
      <c r="K979" s="36">
        <f t="shared" si="83"/>
        <v>2024</v>
      </c>
    </row>
    <row r="980" spans="1:11" ht="13">
      <c r="A980" s="39">
        <f>GewinnDaten!A980</f>
        <v>45318</v>
      </c>
      <c r="B980" s="37">
        <f t="shared" si="79"/>
        <v>7</v>
      </c>
      <c r="C980" s="49">
        <f>GewinnDaten!E980</f>
        <v>0</v>
      </c>
      <c r="D980" s="49">
        <f>GewinnDaten!H980</f>
        <v>0</v>
      </c>
      <c r="E980" s="40">
        <f t="shared" si="80"/>
        <v>0</v>
      </c>
      <c r="F980" s="58">
        <f t="shared" si="81"/>
        <v>45318</v>
      </c>
      <c r="G980" s="49">
        <f>SUM(C$7:C980)</f>
        <v>-15.3</v>
      </c>
      <c r="H980" s="49">
        <f>SUM(D$7:D980)</f>
        <v>5</v>
      </c>
      <c r="I980" s="40">
        <f t="shared" si="82"/>
        <v>-10.3</v>
      </c>
      <c r="K980" s="36">
        <f t="shared" si="83"/>
        <v>2024</v>
      </c>
    </row>
    <row r="981" spans="1:11" ht="13">
      <c r="A981" s="39">
        <f>GewinnDaten!A981</f>
        <v>45322</v>
      </c>
      <c r="B981" s="37">
        <f t="shared" si="79"/>
        <v>4</v>
      </c>
      <c r="C981" s="49">
        <f>GewinnDaten!E981</f>
        <v>0</v>
      </c>
      <c r="D981" s="49">
        <f>GewinnDaten!H981</f>
        <v>0</v>
      </c>
      <c r="E981" s="40">
        <f t="shared" si="80"/>
        <v>0</v>
      </c>
      <c r="F981" s="58">
        <f t="shared" si="81"/>
        <v>45322</v>
      </c>
      <c r="G981" s="49">
        <f>SUM(C$7:C981)</f>
        <v>-15.3</v>
      </c>
      <c r="H981" s="49">
        <f>SUM(D$7:D981)</f>
        <v>5</v>
      </c>
      <c r="I981" s="40">
        <f t="shared" si="82"/>
        <v>-10.3</v>
      </c>
      <c r="K981" s="36">
        <f t="shared" si="83"/>
        <v>2024</v>
      </c>
    </row>
    <row r="982" spans="1:11" ht="13">
      <c r="A982" s="39">
        <f>GewinnDaten!A982</f>
        <v>45325</v>
      </c>
      <c r="B982" s="37">
        <f t="shared" si="79"/>
        <v>7</v>
      </c>
      <c r="C982" s="49">
        <f>GewinnDaten!E982</f>
        <v>0</v>
      </c>
      <c r="D982" s="49">
        <f>GewinnDaten!H982</f>
        <v>0</v>
      </c>
      <c r="E982" s="40">
        <f t="shared" si="80"/>
        <v>0</v>
      </c>
      <c r="F982" s="58">
        <f t="shared" si="81"/>
        <v>45325</v>
      </c>
      <c r="G982" s="49">
        <f>SUM(C$7:C982)</f>
        <v>-15.3</v>
      </c>
      <c r="H982" s="49">
        <f>SUM(D$7:D982)</f>
        <v>5</v>
      </c>
      <c r="I982" s="40">
        <f t="shared" si="82"/>
        <v>-10.3</v>
      </c>
      <c r="K982" s="36">
        <f t="shared" si="83"/>
        <v>2024</v>
      </c>
    </row>
    <row r="983" spans="1:11" ht="13">
      <c r="A983" s="39">
        <f>GewinnDaten!A983</f>
        <v>45329</v>
      </c>
      <c r="B983" s="37">
        <f t="shared" si="79"/>
        <v>4</v>
      </c>
      <c r="C983" s="49">
        <f>GewinnDaten!E983</f>
        <v>0</v>
      </c>
      <c r="D983" s="49">
        <f>GewinnDaten!H983</f>
        <v>0</v>
      </c>
      <c r="E983" s="40">
        <f t="shared" si="80"/>
        <v>0</v>
      </c>
      <c r="F983" s="58">
        <f t="shared" si="81"/>
        <v>45329</v>
      </c>
      <c r="G983" s="49">
        <f>SUM(C$7:C983)</f>
        <v>-15.3</v>
      </c>
      <c r="H983" s="49">
        <f>SUM(D$7:D983)</f>
        <v>5</v>
      </c>
      <c r="I983" s="40">
        <f t="shared" si="82"/>
        <v>-10.3</v>
      </c>
      <c r="K983" s="36">
        <f t="shared" si="83"/>
        <v>2024</v>
      </c>
    </row>
    <row r="984" spans="1:11" ht="13">
      <c r="A984" s="39">
        <f>GewinnDaten!A984</f>
        <v>45332</v>
      </c>
      <c r="B984" s="37">
        <f t="shared" si="79"/>
        <v>7</v>
      </c>
      <c r="C984" s="49">
        <f>GewinnDaten!E984</f>
        <v>0</v>
      </c>
      <c r="D984" s="49">
        <f>GewinnDaten!H984</f>
        <v>0</v>
      </c>
      <c r="E984" s="40">
        <f t="shared" si="80"/>
        <v>0</v>
      </c>
      <c r="F984" s="58">
        <f t="shared" si="81"/>
        <v>45332</v>
      </c>
      <c r="G984" s="49">
        <f>SUM(C$7:C984)</f>
        <v>-15.3</v>
      </c>
      <c r="H984" s="49">
        <f>SUM(D$7:D984)</f>
        <v>5</v>
      </c>
      <c r="I984" s="40">
        <f t="shared" si="82"/>
        <v>-10.3</v>
      </c>
      <c r="K984" s="36">
        <f t="shared" si="83"/>
        <v>2024</v>
      </c>
    </row>
    <row r="985" spans="1:11" ht="13">
      <c r="A985" s="39">
        <f>GewinnDaten!A985</f>
        <v>45336</v>
      </c>
      <c r="B985" s="37">
        <f t="shared" si="79"/>
        <v>4</v>
      </c>
      <c r="C985" s="49">
        <f>GewinnDaten!E985</f>
        <v>0</v>
      </c>
      <c r="D985" s="49">
        <f>GewinnDaten!H985</f>
        <v>0</v>
      </c>
      <c r="E985" s="40">
        <f t="shared" si="80"/>
        <v>0</v>
      </c>
      <c r="F985" s="58">
        <f t="shared" si="81"/>
        <v>45336</v>
      </c>
      <c r="G985" s="49">
        <f>SUM(C$7:C985)</f>
        <v>-15.3</v>
      </c>
      <c r="H985" s="49">
        <f>SUM(D$7:D985)</f>
        <v>5</v>
      </c>
      <c r="I985" s="40">
        <f t="shared" si="82"/>
        <v>-10.3</v>
      </c>
      <c r="K985" s="36">
        <f t="shared" si="83"/>
        <v>2024</v>
      </c>
    </row>
    <row r="986" spans="1:11" ht="13">
      <c r="A986" s="39">
        <f>GewinnDaten!A986</f>
        <v>45339</v>
      </c>
      <c r="B986" s="37">
        <f t="shared" si="79"/>
        <v>7</v>
      </c>
      <c r="C986" s="49">
        <f>GewinnDaten!E986</f>
        <v>0</v>
      </c>
      <c r="D986" s="49">
        <f>GewinnDaten!H986</f>
        <v>0</v>
      </c>
      <c r="E986" s="40">
        <f t="shared" si="80"/>
        <v>0</v>
      </c>
      <c r="F986" s="58">
        <f t="shared" si="81"/>
        <v>45339</v>
      </c>
      <c r="G986" s="49">
        <f>SUM(C$7:C986)</f>
        <v>-15.3</v>
      </c>
      <c r="H986" s="49">
        <f>SUM(D$7:D986)</f>
        <v>5</v>
      </c>
      <c r="I986" s="40">
        <f t="shared" si="82"/>
        <v>-10.3</v>
      </c>
      <c r="K986" s="36">
        <f t="shared" si="83"/>
        <v>2024</v>
      </c>
    </row>
    <row r="987" spans="1:11" ht="13">
      <c r="A987" s="39">
        <f>GewinnDaten!A987</f>
        <v>45343</v>
      </c>
      <c r="B987" s="37">
        <f t="shared" si="79"/>
        <v>4</v>
      </c>
      <c r="C987" s="49">
        <f>GewinnDaten!E987</f>
        <v>0</v>
      </c>
      <c r="D987" s="49">
        <f>GewinnDaten!H987</f>
        <v>0</v>
      </c>
      <c r="E987" s="40">
        <f t="shared" si="80"/>
        <v>0</v>
      </c>
      <c r="F987" s="58">
        <f t="shared" si="81"/>
        <v>45343</v>
      </c>
      <c r="G987" s="49">
        <f>SUM(C$7:C987)</f>
        <v>-15.3</v>
      </c>
      <c r="H987" s="49">
        <f>SUM(D$7:D987)</f>
        <v>5</v>
      </c>
      <c r="I987" s="40">
        <f t="shared" si="82"/>
        <v>-10.3</v>
      </c>
      <c r="K987" s="36">
        <f t="shared" si="83"/>
        <v>2024</v>
      </c>
    </row>
    <row r="988" spans="1:11" ht="13">
      <c r="A988" s="39">
        <f>GewinnDaten!A988</f>
        <v>45346</v>
      </c>
      <c r="B988" s="37">
        <f t="shared" si="79"/>
        <v>7</v>
      </c>
      <c r="C988" s="49">
        <f>GewinnDaten!E988</f>
        <v>0</v>
      </c>
      <c r="D988" s="49">
        <f>GewinnDaten!H988</f>
        <v>0</v>
      </c>
      <c r="E988" s="40">
        <f t="shared" si="80"/>
        <v>0</v>
      </c>
      <c r="F988" s="58">
        <f t="shared" si="81"/>
        <v>45346</v>
      </c>
      <c r="G988" s="49">
        <f>SUM(C$7:C988)</f>
        <v>-15.3</v>
      </c>
      <c r="H988" s="49">
        <f>SUM(D$7:D988)</f>
        <v>5</v>
      </c>
      <c r="I988" s="40">
        <f t="shared" si="82"/>
        <v>-10.3</v>
      </c>
      <c r="K988" s="36">
        <f t="shared" si="83"/>
        <v>2024</v>
      </c>
    </row>
    <row r="989" spans="1:11" ht="13">
      <c r="A989" s="39">
        <f>GewinnDaten!A989</f>
        <v>45350</v>
      </c>
      <c r="B989" s="37">
        <f t="shared" si="79"/>
        <v>4</v>
      </c>
      <c r="C989" s="49">
        <f>GewinnDaten!E989</f>
        <v>0</v>
      </c>
      <c r="D989" s="49">
        <f>GewinnDaten!H989</f>
        <v>0</v>
      </c>
      <c r="E989" s="40">
        <f t="shared" si="80"/>
        <v>0</v>
      </c>
      <c r="F989" s="58">
        <f t="shared" si="81"/>
        <v>45350</v>
      </c>
      <c r="G989" s="49">
        <f>SUM(C$7:C989)</f>
        <v>-15.3</v>
      </c>
      <c r="H989" s="49">
        <f>SUM(D$7:D989)</f>
        <v>5</v>
      </c>
      <c r="I989" s="40">
        <f t="shared" si="82"/>
        <v>-10.3</v>
      </c>
      <c r="K989" s="36">
        <f t="shared" si="83"/>
        <v>2024</v>
      </c>
    </row>
    <row r="990" spans="1:11" ht="13">
      <c r="A990" s="39">
        <f>GewinnDaten!A990</f>
        <v>45353</v>
      </c>
      <c r="B990" s="37">
        <f t="shared" si="79"/>
        <v>7</v>
      </c>
      <c r="C990" s="49">
        <f>GewinnDaten!E990</f>
        <v>0</v>
      </c>
      <c r="D990" s="49">
        <f>GewinnDaten!H990</f>
        <v>0</v>
      </c>
      <c r="E990" s="40">
        <f t="shared" si="80"/>
        <v>0</v>
      </c>
      <c r="F990" s="58">
        <f t="shared" si="81"/>
        <v>45353</v>
      </c>
      <c r="G990" s="49">
        <f>SUM(C$7:C990)</f>
        <v>-15.3</v>
      </c>
      <c r="H990" s="49">
        <f>SUM(D$7:D990)</f>
        <v>5</v>
      </c>
      <c r="I990" s="40">
        <f t="shared" si="82"/>
        <v>-10.3</v>
      </c>
      <c r="K990" s="36">
        <f t="shared" si="83"/>
        <v>2024</v>
      </c>
    </row>
    <row r="991" spans="1:11" ht="13">
      <c r="A991" s="39">
        <f>GewinnDaten!A991</f>
        <v>45357</v>
      </c>
      <c r="B991" s="37">
        <f t="shared" si="79"/>
        <v>4</v>
      </c>
      <c r="C991" s="49">
        <f>GewinnDaten!E991</f>
        <v>0</v>
      </c>
      <c r="D991" s="49">
        <f>GewinnDaten!H991</f>
        <v>0</v>
      </c>
      <c r="E991" s="40">
        <f t="shared" si="80"/>
        <v>0</v>
      </c>
      <c r="F991" s="58">
        <f t="shared" si="81"/>
        <v>45357</v>
      </c>
      <c r="G991" s="49">
        <f>SUM(C$7:C991)</f>
        <v>-15.3</v>
      </c>
      <c r="H991" s="49">
        <f>SUM(D$7:D991)</f>
        <v>5</v>
      </c>
      <c r="I991" s="40">
        <f t="shared" si="82"/>
        <v>-10.3</v>
      </c>
      <c r="K991" s="36">
        <f t="shared" si="83"/>
        <v>2024</v>
      </c>
    </row>
    <row r="992" spans="1:11" ht="13">
      <c r="A992" s="39">
        <f>GewinnDaten!A992</f>
        <v>45360</v>
      </c>
      <c r="B992" s="37">
        <f t="shared" si="79"/>
        <v>7</v>
      </c>
      <c r="C992" s="49">
        <f>GewinnDaten!E992</f>
        <v>0</v>
      </c>
      <c r="D992" s="49">
        <f>GewinnDaten!H992</f>
        <v>0</v>
      </c>
      <c r="E992" s="40">
        <f t="shared" si="80"/>
        <v>0</v>
      </c>
      <c r="F992" s="58">
        <f t="shared" si="81"/>
        <v>45360</v>
      </c>
      <c r="G992" s="49">
        <f>SUM(C$7:C992)</f>
        <v>-15.3</v>
      </c>
      <c r="H992" s="49">
        <f>SUM(D$7:D992)</f>
        <v>5</v>
      </c>
      <c r="I992" s="40">
        <f t="shared" si="82"/>
        <v>-10.3</v>
      </c>
      <c r="K992" s="36">
        <f t="shared" si="83"/>
        <v>2024</v>
      </c>
    </row>
    <row r="993" spans="1:11" ht="13">
      <c r="A993" s="39">
        <f>GewinnDaten!A993</f>
        <v>45364</v>
      </c>
      <c r="B993" s="37">
        <f t="shared" si="79"/>
        <v>4</v>
      </c>
      <c r="C993" s="49">
        <f>GewinnDaten!E993</f>
        <v>0</v>
      </c>
      <c r="D993" s="49">
        <f>GewinnDaten!H993</f>
        <v>0</v>
      </c>
      <c r="E993" s="40">
        <f t="shared" si="80"/>
        <v>0</v>
      </c>
      <c r="F993" s="58">
        <f t="shared" si="81"/>
        <v>45364</v>
      </c>
      <c r="G993" s="49">
        <f>SUM(C$7:C993)</f>
        <v>-15.3</v>
      </c>
      <c r="H993" s="49">
        <f>SUM(D$7:D993)</f>
        <v>5</v>
      </c>
      <c r="I993" s="40">
        <f t="shared" si="82"/>
        <v>-10.3</v>
      </c>
      <c r="K993" s="36">
        <f t="shared" si="83"/>
        <v>2024</v>
      </c>
    </row>
    <row r="994" spans="1:11" ht="13">
      <c r="A994" s="39">
        <f>GewinnDaten!A994</f>
        <v>45367</v>
      </c>
      <c r="B994" s="37">
        <f t="shared" si="79"/>
        <v>7</v>
      </c>
      <c r="C994" s="49">
        <f>GewinnDaten!E994</f>
        <v>0</v>
      </c>
      <c r="D994" s="49">
        <f>GewinnDaten!H994</f>
        <v>0</v>
      </c>
      <c r="E994" s="40">
        <f t="shared" si="80"/>
        <v>0</v>
      </c>
      <c r="F994" s="58">
        <f t="shared" si="81"/>
        <v>45367</v>
      </c>
      <c r="G994" s="49">
        <f>SUM(C$7:C994)</f>
        <v>-15.3</v>
      </c>
      <c r="H994" s="49">
        <f>SUM(D$7:D994)</f>
        <v>5</v>
      </c>
      <c r="I994" s="40">
        <f t="shared" si="82"/>
        <v>-10.3</v>
      </c>
      <c r="K994" s="36">
        <f t="shared" si="83"/>
        <v>2024</v>
      </c>
    </row>
    <row r="995" spans="1:11" ht="13">
      <c r="A995" s="39">
        <f>GewinnDaten!A995</f>
        <v>45371</v>
      </c>
      <c r="B995" s="37">
        <f t="shared" si="79"/>
        <v>4</v>
      </c>
      <c r="C995" s="49">
        <f>GewinnDaten!E995</f>
        <v>0</v>
      </c>
      <c r="D995" s="49">
        <f>GewinnDaten!H995</f>
        <v>0</v>
      </c>
      <c r="E995" s="40">
        <f t="shared" si="80"/>
        <v>0</v>
      </c>
      <c r="F995" s="58">
        <f t="shared" si="81"/>
        <v>45371</v>
      </c>
      <c r="G995" s="49">
        <f>SUM(C$7:C995)</f>
        <v>-15.3</v>
      </c>
      <c r="H995" s="49">
        <f>SUM(D$7:D995)</f>
        <v>5</v>
      </c>
      <c r="I995" s="40">
        <f t="shared" si="82"/>
        <v>-10.3</v>
      </c>
      <c r="K995" s="36">
        <f t="shared" si="83"/>
        <v>2024</v>
      </c>
    </row>
    <row r="996" spans="1:11" ht="13">
      <c r="A996" s="39">
        <f>GewinnDaten!A996</f>
        <v>45374</v>
      </c>
      <c r="B996" s="37">
        <f t="shared" si="79"/>
        <v>7</v>
      </c>
      <c r="C996" s="49">
        <f>GewinnDaten!E996</f>
        <v>0</v>
      </c>
      <c r="D996" s="49">
        <f>GewinnDaten!H996</f>
        <v>0</v>
      </c>
      <c r="E996" s="40">
        <f t="shared" si="80"/>
        <v>0</v>
      </c>
      <c r="F996" s="58">
        <f t="shared" si="81"/>
        <v>45374</v>
      </c>
      <c r="G996" s="49">
        <f>SUM(C$7:C996)</f>
        <v>-15.3</v>
      </c>
      <c r="H996" s="49">
        <f>SUM(D$7:D996)</f>
        <v>5</v>
      </c>
      <c r="I996" s="40">
        <f t="shared" si="82"/>
        <v>-10.3</v>
      </c>
      <c r="K996" s="36">
        <f t="shared" si="83"/>
        <v>2024</v>
      </c>
    </row>
    <row r="997" spans="1:11" ht="13">
      <c r="A997" s="39">
        <f>GewinnDaten!A997</f>
        <v>45378</v>
      </c>
      <c r="B997" s="37">
        <f t="shared" si="79"/>
        <v>4</v>
      </c>
      <c r="C997" s="49">
        <f>GewinnDaten!E997</f>
        <v>0</v>
      </c>
      <c r="D997" s="49">
        <f>GewinnDaten!H997</f>
        <v>0</v>
      </c>
      <c r="E997" s="40">
        <f t="shared" si="80"/>
        <v>0</v>
      </c>
      <c r="F997" s="58">
        <f t="shared" si="81"/>
        <v>45378</v>
      </c>
      <c r="G997" s="49">
        <f>SUM(C$7:C997)</f>
        <v>-15.3</v>
      </c>
      <c r="H997" s="49">
        <f>SUM(D$7:D997)</f>
        <v>5</v>
      </c>
      <c r="I997" s="40">
        <f t="shared" si="82"/>
        <v>-10.3</v>
      </c>
      <c r="K997" s="36">
        <f t="shared" si="83"/>
        <v>2024</v>
      </c>
    </row>
    <row r="998" spans="1:11" ht="13">
      <c r="A998" s="39">
        <f>GewinnDaten!A998</f>
        <v>45381</v>
      </c>
      <c r="B998" s="37">
        <f t="shared" si="79"/>
        <v>7</v>
      </c>
      <c r="C998" s="49">
        <f>GewinnDaten!E998</f>
        <v>0</v>
      </c>
      <c r="D998" s="49">
        <f>GewinnDaten!H998</f>
        <v>0</v>
      </c>
      <c r="E998" s="40">
        <f t="shared" si="80"/>
        <v>0</v>
      </c>
      <c r="F998" s="58">
        <f t="shared" si="81"/>
        <v>45381</v>
      </c>
      <c r="G998" s="49">
        <f>SUM(C$7:C998)</f>
        <v>-15.3</v>
      </c>
      <c r="H998" s="49">
        <f>SUM(D$7:D998)</f>
        <v>5</v>
      </c>
      <c r="I998" s="40">
        <f t="shared" si="82"/>
        <v>-10.3</v>
      </c>
      <c r="K998" s="36">
        <f t="shared" si="83"/>
        <v>2024</v>
      </c>
    </row>
    <row r="999" spans="1:11" ht="13">
      <c r="A999" s="39">
        <f>GewinnDaten!A999</f>
        <v>45385</v>
      </c>
      <c r="B999" s="37">
        <f t="shared" si="79"/>
        <v>4</v>
      </c>
      <c r="C999" s="49">
        <f>GewinnDaten!E999</f>
        <v>0</v>
      </c>
      <c r="D999" s="49">
        <f>GewinnDaten!H999</f>
        <v>0</v>
      </c>
      <c r="E999" s="40">
        <f t="shared" si="80"/>
        <v>0</v>
      </c>
      <c r="F999" s="58">
        <f t="shared" si="81"/>
        <v>45385</v>
      </c>
      <c r="G999" s="49">
        <f>SUM(C$7:C999)</f>
        <v>-15.3</v>
      </c>
      <c r="H999" s="49">
        <f>SUM(D$7:D999)</f>
        <v>5</v>
      </c>
      <c r="I999" s="40">
        <f t="shared" si="82"/>
        <v>-10.3</v>
      </c>
      <c r="K999" s="36">
        <f t="shared" si="83"/>
        <v>2024</v>
      </c>
    </row>
    <row r="1000" spans="1:11" ht="13">
      <c r="A1000" s="39">
        <f>GewinnDaten!A1000</f>
        <v>45388</v>
      </c>
      <c r="B1000" s="37">
        <f t="shared" si="79"/>
        <v>7</v>
      </c>
      <c r="C1000" s="49">
        <f>GewinnDaten!E1000</f>
        <v>0</v>
      </c>
      <c r="D1000" s="49">
        <f>GewinnDaten!H1000</f>
        <v>0</v>
      </c>
      <c r="E1000" s="40">
        <f t="shared" si="80"/>
        <v>0</v>
      </c>
      <c r="F1000" s="58">
        <f t="shared" si="81"/>
        <v>45388</v>
      </c>
      <c r="G1000" s="49">
        <f>SUM(C$7:C1000)</f>
        <v>-15.3</v>
      </c>
      <c r="H1000" s="49">
        <f>SUM(D$7:D1000)</f>
        <v>5</v>
      </c>
      <c r="I1000" s="40">
        <f t="shared" si="82"/>
        <v>-10.3</v>
      </c>
      <c r="K1000" s="36">
        <f t="shared" si="83"/>
        <v>2024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E182"/>
  <sheetViews>
    <sheetView showGridLines="0" zoomScale="85" workbookViewId="0">
      <selection activeCell="D27" sqref="D27"/>
    </sheetView>
  </sheetViews>
  <sheetFormatPr baseColWidth="10" defaultColWidth="10.08984375" defaultRowHeight="13"/>
  <cols>
    <col min="1" max="1" width="33.7265625" style="113" customWidth="1"/>
    <col min="2" max="2" width="13.36328125" style="114" customWidth="1"/>
    <col min="3" max="3" width="1.36328125" style="114" customWidth="1"/>
    <col min="4" max="4" width="75" style="113" customWidth="1"/>
    <col min="5" max="5" width="19.26953125" style="115" customWidth="1"/>
    <col min="6" max="16384" width="10.08984375" style="113"/>
  </cols>
  <sheetData>
    <row r="1" spans="1:5" ht="35.5" thickBot="1">
      <c r="A1" s="108" t="s">
        <v>153</v>
      </c>
      <c r="B1" s="109"/>
      <c r="C1" s="110" t="s">
        <v>105</v>
      </c>
      <c r="D1" s="111"/>
      <c r="E1" s="112" t="str">
        <f>WELCOME!A3</f>
        <v>LottoChecker</v>
      </c>
    </row>
    <row r="2" spans="1:5" ht="13.5" thickBot="1"/>
    <row r="3" spans="1:5" ht="31.5" customHeight="1">
      <c r="A3" s="116" t="s">
        <v>106</v>
      </c>
      <c r="B3" s="117" t="s">
        <v>107</v>
      </c>
      <c r="C3" s="117"/>
      <c r="D3" s="116" t="s">
        <v>108</v>
      </c>
      <c r="E3" s="139" t="s">
        <v>109</v>
      </c>
    </row>
    <row r="4" spans="1:5" ht="51.65" customHeight="1">
      <c r="A4" s="127" t="s">
        <v>110</v>
      </c>
      <c r="B4" s="128" t="s">
        <v>111</v>
      </c>
      <c r="C4" s="129"/>
      <c r="D4" s="130" t="s">
        <v>112</v>
      </c>
      <c r="E4" s="131" t="s">
        <v>113</v>
      </c>
    </row>
    <row r="5" spans="1:5" ht="51.65" customHeight="1">
      <c r="A5" s="126" t="s">
        <v>134</v>
      </c>
      <c r="B5" s="119" t="s">
        <v>114</v>
      </c>
      <c r="C5" s="120"/>
      <c r="D5" s="121" t="str">
        <f>Daten!A1</f>
        <v>DATENEINGABE</v>
      </c>
      <c r="E5" s="136" t="s">
        <v>113</v>
      </c>
    </row>
    <row r="6" spans="1:5" ht="51.65" customHeight="1">
      <c r="A6" s="126" t="s">
        <v>135</v>
      </c>
      <c r="B6" s="119" t="s">
        <v>114</v>
      </c>
      <c r="C6" s="120"/>
      <c r="D6" s="121" t="str">
        <f>GewinnDaten!A1</f>
        <v>DATENEINGABE EINSATZ und GEWINNE</v>
      </c>
      <c r="E6" s="136" t="s">
        <v>113</v>
      </c>
    </row>
    <row r="7" spans="1:5" ht="51.65" customHeight="1">
      <c r="A7" s="132" t="s">
        <v>136</v>
      </c>
      <c r="B7" s="133" t="s">
        <v>114</v>
      </c>
      <c r="C7" s="134"/>
      <c r="D7" s="135" t="s">
        <v>150</v>
      </c>
      <c r="E7" s="137" t="s">
        <v>113</v>
      </c>
    </row>
    <row r="8" spans="1:5" ht="51.65" customHeight="1">
      <c r="A8" s="132" t="s">
        <v>137</v>
      </c>
      <c r="B8" s="133" t="s">
        <v>114</v>
      </c>
      <c r="C8" s="134"/>
      <c r="D8" s="135" t="s">
        <v>151</v>
      </c>
      <c r="E8" s="137" t="s">
        <v>113</v>
      </c>
    </row>
    <row r="9" spans="1:5" ht="51.65" customHeight="1">
      <c r="A9" s="132" t="s">
        <v>138</v>
      </c>
      <c r="B9" s="133" t="s">
        <v>114</v>
      </c>
      <c r="C9" s="134"/>
      <c r="D9" s="135" t="s">
        <v>152</v>
      </c>
      <c r="E9" s="137" t="s">
        <v>113</v>
      </c>
    </row>
    <row r="10" spans="1:5" ht="51.65" customHeight="1">
      <c r="A10" s="125" t="s">
        <v>139</v>
      </c>
      <c r="B10" s="118" t="s">
        <v>114</v>
      </c>
      <c r="C10" s="122"/>
      <c r="D10" s="123" t="str">
        <f>GesamtJahre!A1</f>
        <v>Gesamtentwicklung pro Jahr</v>
      </c>
      <c r="E10" s="138" t="s">
        <v>113</v>
      </c>
    </row>
    <row r="11" spans="1:5" ht="51.65" customHeight="1">
      <c r="A11" s="125" t="s">
        <v>140</v>
      </c>
      <c r="B11" s="118" t="s">
        <v>114</v>
      </c>
      <c r="C11" s="122"/>
      <c r="D11" s="124" t="str">
        <f>GesamtStatus!A1</f>
        <v>Gesamt Status</v>
      </c>
      <c r="E11" s="138" t="s">
        <v>113</v>
      </c>
    </row>
    <row r="12" spans="1:5" ht="51.65" customHeight="1">
      <c r="A12" s="125" t="s">
        <v>141</v>
      </c>
      <c r="B12" s="118" t="s">
        <v>114</v>
      </c>
      <c r="C12" s="122"/>
      <c r="D12" s="124" t="str">
        <f>LottoJahre!A1</f>
        <v>Lotto-Entwicklung pro Jahr</v>
      </c>
      <c r="E12" s="138" t="s">
        <v>113</v>
      </c>
    </row>
    <row r="13" spans="1:5" ht="51.65" customHeight="1">
      <c r="A13" s="125" t="s">
        <v>142</v>
      </c>
      <c r="B13" s="118" t="s">
        <v>114</v>
      </c>
      <c r="C13" s="122"/>
      <c r="D13" s="123" t="str">
        <f>LottoStatus!A1</f>
        <v>Lotto Status</v>
      </c>
      <c r="E13" s="138" t="s">
        <v>113</v>
      </c>
    </row>
    <row r="14" spans="1:5" ht="51.65" customHeight="1">
      <c r="A14" s="125" t="s">
        <v>143</v>
      </c>
      <c r="B14" s="118" t="s">
        <v>114</v>
      </c>
      <c r="C14" s="122"/>
      <c r="D14" s="123" t="str">
        <f>Spiel77Jahre!A1</f>
        <v>Spiel77-Entwicklung pro Jahr</v>
      </c>
      <c r="E14" s="138" t="s">
        <v>113</v>
      </c>
    </row>
    <row r="15" spans="1:5" ht="51.65" customHeight="1">
      <c r="A15" s="125" t="s">
        <v>144</v>
      </c>
      <c r="B15" s="118" t="s">
        <v>114</v>
      </c>
      <c r="C15" s="122"/>
      <c r="D15" s="123" t="str">
        <f>Spiel77Status!A1</f>
        <v>Spiel77 Status</v>
      </c>
      <c r="E15" s="138" t="s">
        <v>113</v>
      </c>
    </row>
    <row r="16" spans="1:5" ht="51.65" customHeight="1">
      <c r="A16" s="125" t="s">
        <v>145</v>
      </c>
      <c r="B16" s="118" t="s">
        <v>114</v>
      </c>
      <c r="C16" s="122"/>
      <c r="D16" s="123" t="str">
        <f>S6Jahre!A1</f>
        <v>Super6-Entwicklung pro Jahr</v>
      </c>
      <c r="E16" s="138" t="s">
        <v>113</v>
      </c>
    </row>
    <row r="17" spans="1:5" ht="51.65" customHeight="1">
      <c r="A17" s="125" t="s">
        <v>146</v>
      </c>
      <c r="B17" s="118" t="s">
        <v>114</v>
      </c>
      <c r="C17" s="122"/>
      <c r="D17" s="123" t="str">
        <f>S6Status!A1</f>
        <v>Super6 Status</v>
      </c>
      <c r="E17" s="138" t="s">
        <v>113</v>
      </c>
    </row>
    <row r="18" spans="1:5" ht="51.65" customHeight="1">
      <c r="A18" s="125" t="s">
        <v>147</v>
      </c>
      <c r="B18" s="118" t="s">
        <v>114</v>
      </c>
      <c r="C18" s="122"/>
      <c r="D18" s="123" t="str">
        <f>TopGewinne!A1</f>
        <v>TOP Gewinne</v>
      </c>
      <c r="E18" s="138" t="s">
        <v>113</v>
      </c>
    </row>
    <row r="19" spans="1:5" ht="51.65" customHeight="1">
      <c r="A19" s="125" t="s">
        <v>148</v>
      </c>
      <c r="B19" s="118" t="s">
        <v>114</v>
      </c>
      <c r="C19" s="122"/>
      <c r="D19" s="123" t="str">
        <f>AnlageCheck!A5</f>
        <v>Der Anlage-Check:  Spielen oder Sparen?</v>
      </c>
      <c r="E19" s="138" t="s">
        <v>113</v>
      </c>
    </row>
    <row r="20" spans="1:5" ht="25.15" customHeight="1"/>
    <row r="21" spans="1:5" ht="25.15" customHeight="1"/>
    <row r="22" spans="1:5" ht="25.15" customHeight="1"/>
    <row r="23" spans="1:5" ht="25.15" customHeight="1"/>
    <row r="24" spans="1:5" ht="25.15" customHeight="1"/>
    <row r="25" spans="1:5" ht="25.15" customHeight="1"/>
    <row r="26" spans="1:5" ht="25.15" customHeight="1"/>
    <row r="27" spans="1:5" ht="25.15" customHeight="1"/>
    <row r="28" spans="1:5" ht="25.15" customHeight="1"/>
    <row r="29" spans="1:5" ht="25.15" customHeight="1"/>
    <row r="30" spans="1:5" ht="25.15" customHeight="1"/>
    <row r="31" spans="1:5" ht="25.15" customHeight="1"/>
    <row r="32" spans="1:5" ht="25.15" customHeight="1"/>
    <row r="33" ht="25.15" customHeight="1"/>
    <row r="34" ht="25.15" customHeight="1"/>
    <row r="35" ht="25.15" customHeight="1"/>
    <row r="36" ht="25.15" customHeight="1"/>
    <row r="37" ht="25.15" customHeight="1"/>
    <row r="38" ht="25.15" customHeight="1"/>
    <row r="39" ht="25.15" customHeight="1"/>
    <row r="40" ht="25.15" customHeight="1"/>
    <row r="41" ht="25.15" customHeight="1"/>
    <row r="42" ht="25.15" customHeight="1"/>
    <row r="43" ht="25.15" customHeight="1"/>
    <row r="44" ht="25.15" customHeight="1"/>
    <row r="45" ht="25.15" customHeight="1"/>
    <row r="46" ht="25.15" customHeight="1"/>
    <row r="47" ht="25.15" customHeight="1"/>
    <row r="48" ht="25.15" customHeight="1"/>
    <row r="49" ht="25.15" customHeight="1"/>
    <row r="50" ht="25.15" customHeight="1"/>
    <row r="51" ht="25.15" customHeight="1"/>
    <row r="52" ht="25.15" customHeight="1"/>
    <row r="53" ht="25.15" customHeight="1"/>
    <row r="54" ht="25.15" customHeight="1"/>
    <row r="55" ht="25.15" customHeight="1"/>
    <row r="56" ht="25.15" customHeight="1"/>
    <row r="57" ht="25.15" customHeight="1"/>
    <row r="58" ht="25.15" customHeight="1"/>
    <row r="59" ht="25.15" customHeight="1"/>
    <row r="60" ht="25.15" customHeight="1"/>
    <row r="61" ht="25.15" customHeight="1"/>
    <row r="62" ht="25.15" customHeight="1"/>
    <row r="63" ht="25.15" customHeight="1"/>
    <row r="64" ht="25.15" customHeight="1"/>
    <row r="65" ht="25.15" customHeight="1"/>
    <row r="66" ht="25.15" customHeight="1"/>
    <row r="67" ht="25.15" customHeight="1"/>
    <row r="68" ht="25.15" customHeight="1"/>
    <row r="69" ht="25.15" customHeight="1"/>
    <row r="70" ht="25.15" customHeight="1"/>
    <row r="71" ht="25.15" customHeight="1"/>
    <row r="72" ht="25.15" customHeight="1"/>
    <row r="73" ht="25.15" customHeight="1"/>
    <row r="74" ht="25.15" customHeight="1"/>
    <row r="75" ht="25.15" customHeight="1"/>
    <row r="76" ht="25.15" customHeight="1"/>
    <row r="77" ht="25.15" customHeight="1"/>
    <row r="78" ht="25.15" customHeight="1"/>
    <row r="79" ht="25.15" customHeight="1"/>
    <row r="80" ht="25.15" customHeight="1"/>
    <row r="81" ht="25.15" customHeight="1"/>
    <row r="82" ht="25.15" customHeight="1"/>
    <row r="83" ht="25.15" customHeight="1"/>
    <row r="84" ht="25.15" customHeight="1"/>
    <row r="85" ht="25.15" customHeight="1"/>
    <row r="86" ht="25.15" customHeight="1"/>
    <row r="87" ht="25.15" customHeight="1"/>
    <row r="88" ht="25.15" customHeight="1"/>
    <row r="89" ht="25.15" customHeight="1"/>
    <row r="90" ht="25.15" customHeight="1"/>
    <row r="91" ht="25.15" customHeight="1"/>
    <row r="92" ht="25.15" customHeight="1"/>
    <row r="93" ht="25.15" customHeight="1"/>
    <row r="94" ht="25.15" customHeight="1"/>
    <row r="95" ht="25.15" customHeight="1"/>
    <row r="96" ht="25.15" customHeight="1"/>
    <row r="97" ht="25.15" customHeight="1"/>
    <row r="98" ht="25.15" customHeight="1"/>
    <row r="99" ht="25.15" customHeight="1"/>
    <row r="100" ht="25.15" customHeight="1"/>
    <row r="101" ht="25.15" customHeight="1"/>
    <row r="102" ht="25.15" customHeight="1"/>
    <row r="103" ht="25.15" customHeight="1"/>
    <row r="104" ht="25.15" customHeight="1"/>
    <row r="105" ht="25.15" customHeight="1"/>
    <row r="106" ht="25.15" customHeight="1"/>
    <row r="107" ht="25.15" customHeight="1"/>
    <row r="108" ht="25.15" customHeight="1"/>
    <row r="109" ht="25.15" customHeight="1"/>
    <row r="110" ht="25.15" customHeight="1"/>
    <row r="111" ht="25.15" customHeight="1"/>
    <row r="112" ht="25.15" customHeight="1"/>
    <row r="113" ht="25.15" customHeight="1"/>
    <row r="114" ht="25.15" customHeight="1"/>
    <row r="115" ht="25.15" customHeight="1"/>
    <row r="116" ht="25.15" customHeight="1"/>
    <row r="117" ht="25.15" customHeight="1"/>
    <row r="118" ht="25.15" customHeight="1"/>
    <row r="119" ht="25.15" customHeight="1"/>
    <row r="120" ht="25.15" customHeight="1"/>
    <row r="121" ht="25.15" customHeight="1"/>
    <row r="122" ht="25.15" customHeight="1"/>
    <row r="123" ht="25.15" customHeight="1"/>
    <row r="124" ht="25.15" customHeight="1"/>
    <row r="125" ht="25.15" customHeight="1"/>
    <row r="126" ht="25.15" customHeight="1"/>
    <row r="127" ht="25.15" customHeight="1"/>
    <row r="128" ht="25.15" customHeight="1"/>
    <row r="129" ht="25.15" customHeight="1"/>
    <row r="130" ht="25.15" customHeight="1"/>
    <row r="131" ht="25.15" customHeight="1"/>
    <row r="132" ht="25.15" customHeight="1"/>
    <row r="133" ht="25.15" customHeight="1"/>
    <row r="134" ht="25.15" customHeight="1"/>
    <row r="135" ht="25.15" customHeight="1"/>
    <row r="136" ht="25.15" customHeight="1"/>
    <row r="137" ht="25.15" customHeight="1"/>
    <row r="138" ht="25.15" customHeight="1"/>
    <row r="139" ht="25.15" customHeight="1"/>
    <row r="140" ht="25.15" customHeight="1"/>
    <row r="141" ht="25.15" customHeight="1"/>
    <row r="142" ht="25.15" customHeight="1"/>
    <row r="143" ht="25.15" customHeight="1"/>
    <row r="144" ht="25.15" customHeight="1"/>
    <row r="145" ht="25.15" customHeight="1"/>
    <row r="146" ht="25.15" customHeight="1"/>
    <row r="147" ht="25.15" customHeight="1"/>
    <row r="148" ht="25.15" customHeight="1"/>
    <row r="149" ht="25.15" customHeight="1"/>
    <row r="150" ht="25.15" customHeight="1"/>
    <row r="151" ht="25.15" customHeight="1"/>
    <row r="152" ht="25.15" customHeight="1"/>
    <row r="153" ht="25.15" customHeight="1"/>
    <row r="154" ht="25.15" customHeight="1"/>
    <row r="155" ht="25.15" customHeight="1"/>
    <row r="156" ht="25.15" customHeight="1"/>
    <row r="157" ht="25.15" customHeight="1"/>
    <row r="158" ht="25.15" customHeight="1"/>
    <row r="159" ht="25.15" customHeight="1"/>
    <row r="160" ht="25.15" customHeight="1"/>
    <row r="161" ht="25.15" customHeight="1"/>
    <row r="162" ht="25.15" customHeight="1"/>
    <row r="163" ht="25.15" customHeight="1"/>
    <row r="164" ht="25.15" customHeight="1"/>
    <row r="165" ht="25.15" customHeight="1"/>
    <row r="166" ht="25.15" customHeight="1"/>
    <row r="167" ht="25.15" customHeight="1"/>
    <row r="168" ht="25.15" customHeight="1"/>
    <row r="169" ht="25.15" customHeight="1"/>
    <row r="170" ht="25.15" customHeight="1"/>
    <row r="171" ht="25.15" customHeight="1"/>
    <row r="172" ht="25.15" customHeight="1"/>
    <row r="173" ht="25.15" customHeight="1"/>
    <row r="174" ht="25.15" customHeight="1"/>
    <row r="175" ht="25.15" customHeight="1"/>
    <row r="176" ht="25.15" customHeight="1"/>
    <row r="177" ht="25.15" customHeight="1"/>
    <row r="178" ht="25.15" customHeight="1"/>
    <row r="179" ht="25.15" customHeight="1"/>
    <row r="180" ht="25.15" customHeight="1"/>
    <row r="181" ht="25.15" customHeight="1"/>
    <row r="182" ht="25.15" customHeight="1"/>
  </sheetData>
  <hyperlinks>
    <hyperlink ref="E4" location="WELCOME!A1" display="&amp;"/>
    <hyperlink ref="E5" location="Daten!A1" display="&amp;"/>
    <hyperlink ref="E6" location="GewinnDaten!A1" display="&amp;"/>
    <hyperlink ref="E7" location="'Lotto-Check1'!A1" display="&amp;"/>
    <hyperlink ref="E8" location="'Lotto-Check2'!A1" display="&amp;"/>
    <hyperlink ref="E9" location="'Lotto-Check3'!A1" display="&amp;"/>
    <hyperlink ref="E10" location="GesamtJahre!A1" display="&amp;"/>
    <hyperlink ref="E11" location="GesamtStatus!A1" display="&amp;"/>
    <hyperlink ref="E12" location="LottoJahre!A1" display="&amp;"/>
    <hyperlink ref="E13" location="LottoStatus!A1" display="&amp;"/>
    <hyperlink ref="E14" location="Spiel77Jahre!A1" display="&amp;"/>
    <hyperlink ref="E15" location="Spiel77Status!A1" display="&amp;"/>
    <hyperlink ref="E16" location="'S6Jahre'!A1" display="&amp;"/>
    <hyperlink ref="E17" location="'S6Status'!A1" display="&amp;"/>
    <hyperlink ref="E18" location="TopGewinne!A1" display="&amp;"/>
    <hyperlink ref="E19" location="AnlageCheck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000"/>
  <sheetViews>
    <sheetView showGridLines="0" workbookViewId="0">
      <selection activeCell="C12" sqref="C12"/>
    </sheetView>
  </sheetViews>
  <sheetFormatPr baseColWidth="10" defaultRowHeight="12.5"/>
  <cols>
    <col min="2" max="2" width="3.90625" customWidth="1"/>
    <col min="5" max="5" width="11.26953125" customWidth="1"/>
    <col min="6" max="6" width="2" customWidth="1"/>
    <col min="10" max="10" width="1" customWidth="1"/>
  </cols>
  <sheetData>
    <row r="1" spans="1:17" s="51" customFormat="1" ht="13">
      <c r="A1" s="68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7" s="51" customFormat="1" ht="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 s="51" customFormat="1" ht="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7" ht="25">
      <c r="C5" s="36" t="s">
        <v>37</v>
      </c>
      <c r="D5" s="36" t="s">
        <v>38</v>
      </c>
      <c r="E5" s="36" t="s">
        <v>39</v>
      </c>
      <c r="G5" s="42" t="s">
        <v>46</v>
      </c>
      <c r="H5" s="42" t="s">
        <v>47</v>
      </c>
      <c r="I5" s="42" t="s">
        <v>48</v>
      </c>
      <c r="K5" s="36" t="s">
        <v>49</v>
      </c>
    </row>
    <row r="7" spans="1:17" ht="13">
      <c r="A7" s="39">
        <f>GewinnDaten!A7</f>
        <v>41913</v>
      </c>
      <c r="B7" s="37">
        <f>WEEKDAY(A7)</f>
        <v>4</v>
      </c>
      <c r="C7" s="49">
        <f>GewinnDaten!F7</f>
        <v>-1</v>
      </c>
      <c r="D7" s="49">
        <f>GewinnDaten!I7</f>
        <v>5</v>
      </c>
      <c r="E7" s="40">
        <f>SUM(C7:D7)</f>
        <v>4</v>
      </c>
      <c r="F7" s="58">
        <f>A7</f>
        <v>41913</v>
      </c>
      <c r="G7" s="49">
        <f>C7</f>
        <v>-1</v>
      </c>
      <c r="H7" s="49">
        <f>D7</f>
        <v>5</v>
      </c>
      <c r="I7" s="40">
        <f>SUM(G7:H7)</f>
        <v>4</v>
      </c>
      <c r="K7" s="36">
        <f>YEAR(A7)</f>
        <v>2014</v>
      </c>
      <c r="N7">
        <f>K7</f>
        <v>2014</v>
      </c>
      <c r="O7" s="49">
        <f>SUMIF($K$7:$K$1000,$N7,$C$7:$C$1000)</f>
        <v>-1</v>
      </c>
      <c r="P7" s="49">
        <f>SUMIF($K$7:$K$1000,$N7,$D$7:$D$1000)</f>
        <v>5</v>
      </c>
      <c r="Q7" s="49">
        <f>SUM(O7:P7)</f>
        <v>4</v>
      </c>
    </row>
    <row r="8" spans="1:17" ht="13">
      <c r="A8" s="39">
        <f>GewinnDaten!A8</f>
        <v>41916</v>
      </c>
      <c r="B8" s="37">
        <f t="shared" ref="B8:B71" si="0">WEEKDAY(A8)</f>
        <v>7</v>
      </c>
      <c r="C8" s="49">
        <f>GewinnDaten!F8</f>
        <v>0</v>
      </c>
      <c r="D8" s="49">
        <f>GewinnDaten!I8</f>
        <v>0</v>
      </c>
      <c r="E8" s="40">
        <f t="shared" ref="E8:E71" si="1">SUM(C8:D8)</f>
        <v>0</v>
      </c>
      <c r="F8" s="58">
        <f t="shared" ref="F8:F71" si="2">A8</f>
        <v>41916</v>
      </c>
      <c r="G8" s="49">
        <f>SUM(C$7:C8)</f>
        <v>-1</v>
      </c>
      <c r="H8" s="49">
        <f>SUM(D$7:D8)</f>
        <v>5</v>
      </c>
      <c r="I8" s="40">
        <f t="shared" ref="I8:I71" si="3">SUM(G8:H8)</f>
        <v>4</v>
      </c>
      <c r="K8" s="36">
        <f t="shared" ref="K8:K71" si="4">YEAR(A8)</f>
        <v>2014</v>
      </c>
      <c r="N8">
        <f>N7+1</f>
        <v>2015</v>
      </c>
      <c r="O8" s="49">
        <f t="shared" ref="O8:O17" si="5">SUMIF($K$7:$K$1000,$N8,$C$7:$C$1000)</f>
        <v>0</v>
      </c>
      <c r="P8" s="49">
        <f t="shared" ref="P8:P17" si="6">SUMIF($K$7:$K$1000,$N8,$D$7:$D$1000)</f>
        <v>0</v>
      </c>
      <c r="Q8" s="49">
        <f t="shared" ref="Q8:Q17" si="7">SUM(O8:P8)</f>
        <v>0</v>
      </c>
    </row>
    <row r="9" spans="1:17" ht="13">
      <c r="A9" s="39">
        <f>GewinnDaten!A9</f>
        <v>41920</v>
      </c>
      <c r="B9" s="37">
        <f t="shared" si="0"/>
        <v>4</v>
      </c>
      <c r="C9" s="49">
        <f>GewinnDaten!F9</f>
        <v>0</v>
      </c>
      <c r="D9" s="49">
        <f>GewinnDaten!I9</f>
        <v>0</v>
      </c>
      <c r="E9" s="40">
        <f t="shared" si="1"/>
        <v>0</v>
      </c>
      <c r="F9" s="58">
        <f t="shared" si="2"/>
        <v>41920</v>
      </c>
      <c r="G9" s="49">
        <f>SUM(C$7:C9)</f>
        <v>-1</v>
      </c>
      <c r="H9" s="49">
        <f>SUM(D$7:D9)</f>
        <v>5</v>
      </c>
      <c r="I9" s="40">
        <f t="shared" si="3"/>
        <v>4</v>
      </c>
      <c r="K9" s="36">
        <f t="shared" si="4"/>
        <v>2014</v>
      </c>
      <c r="N9">
        <f t="shared" ref="N9:N17" si="8">N8+1</f>
        <v>2016</v>
      </c>
      <c r="O9" s="49">
        <f t="shared" si="5"/>
        <v>0</v>
      </c>
      <c r="P9" s="49">
        <f t="shared" si="6"/>
        <v>0</v>
      </c>
      <c r="Q9" s="49">
        <f t="shared" si="7"/>
        <v>0</v>
      </c>
    </row>
    <row r="10" spans="1:17" ht="13">
      <c r="A10" s="39">
        <f>GewinnDaten!A10</f>
        <v>41923</v>
      </c>
      <c r="B10" s="37">
        <f t="shared" si="0"/>
        <v>7</v>
      </c>
      <c r="C10" s="49">
        <f>GewinnDaten!F10</f>
        <v>0</v>
      </c>
      <c r="D10" s="49">
        <f>GewinnDaten!I10</f>
        <v>0</v>
      </c>
      <c r="E10" s="40">
        <f t="shared" si="1"/>
        <v>0</v>
      </c>
      <c r="F10" s="58">
        <f t="shared" si="2"/>
        <v>41923</v>
      </c>
      <c r="G10" s="49">
        <f>SUM(C$7:C10)</f>
        <v>-1</v>
      </c>
      <c r="H10" s="49">
        <f>SUM(D$7:D10)</f>
        <v>5</v>
      </c>
      <c r="I10" s="40">
        <f t="shared" si="3"/>
        <v>4</v>
      </c>
      <c r="K10" s="36">
        <f t="shared" si="4"/>
        <v>2014</v>
      </c>
      <c r="N10">
        <f t="shared" si="8"/>
        <v>2017</v>
      </c>
      <c r="O10" s="49">
        <f t="shared" si="5"/>
        <v>0</v>
      </c>
      <c r="P10" s="49">
        <f t="shared" si="6"/>
        <v>0</v>
      </c>
      <c r="Q10" s="49">
        <f t="shared" si="7"/>
        <v>0</v>
      </c>
    </row>
    <row r="11" spans="1:17" ht="13">
      <c r="A11" s="39">
        <f>GewinnDaten!A11</f>
        <v>41927</v>
      </c>
      <c r="B11" s="37">
        <f t="shared" si="0"/>
        <v>4</v>
      </c>
      <c r="C11" s="49">
        <f>GewinnDaten!F11</f>
        <v>0</v>
      </c>
      <c r="D11" s="49">
        <f>GewinnDaten!I11</f>
        <v>0</v>
      </c>
      <c r="E11" s="40">
        <f t="shared" si="1"/>
        <v>0</v>
      </c>
      <c r="F11" s="58">
        <f t="shared" si="2"/>
        <v>41927</v>
      </c>
      <c r="G11" s="49">
        <f>SUM(C$7:C11)</f>
        <v>-1</v>
      </c>
      <c r="H11" s="49">
        <f>SUM(D$7:D11)</f>
        <v>5</v>
      </c>
      <c r="I11" s="40">
        <f t="shared" si="3"/>
        <v>4</v>
      </c>
      <c r="K11" s="36">
        <f t="shared" si="4"/>
        <v>2014</v>
      </c>
      <c r="N11">
        <f t="shared" si="8"/>
        <v>2018</v>
      </c>
      <c r="O11" s="49">
        <f t="shared" si="5"/>
        <v>0</v>
      </c>
      <c r="P11" s="49">
        <f t="shared" si="6"/>
        <v>0</v>
      </c>
      <c r="Q11" s="49">
        <f t="shared" si="7"/>
        <v>0</v>
      </c>
    </row>
    <row r="12" spans="1:17" ht="13">
      <c r="A12" s="39">
        <f>GewinnDaten!A12</f>
        <v>41930</v>
      </c>
      <c r="B12" s="37">
        <f t="shared" si="0"/>
        <v>7</v>
      </c>
      <c r="C12" s="49">
        <f>GewinnDaten!F12</f>
        <v>0</v>
      </c>
      <c r="D12" s="49">
        <f>GewinnDaten!I12</f>
        <v>0</v>
      </c>
      <c r="E12" s="40">
        <f t="shared" si="1"/>
        <v>0</v>
      </c>
      <c r="F12" s="58">
        <f t="shared" si="2"/>
        <v>41930</v>
      </c>
      <c r="G12" s="49">
        <f>SUM(C$7:C12)</f>
        <v>-1</v>
      </c>
      <c r="H12" s="49">
        <f>SUM(D$7:D12)</f>
        <v>5</v>
      </c>
      <c r="I12" s="40">
        <f t="shared" si="3"/>
        <v>4</v>
      </c>
      <c r="K12" s="36">
        <f t="shared" si="4"/>
        <v>2014</v>
      </c>
      <c r="N12">
        <f t="shared" si="8"/>
        <v>2019</v>
      </c>
      <c r="O12" s="49">
        <f t="shared" si="5"/>
        <v>0</v>
      </c>
      <c r="P12" s="49">
        <f t="shared" si="6"/>
        <v>0</v>
      </c>
      <c r="Q12" s="49">
        <f t="shared" si="7"/>
        <v>0</v>
      </c>
    </row>
    <row r="13" spans="1:17" ht="13">
      <c r="A13" s="39">
        <f>GewinnDaten!A13</f>
        <v>41934</v>
      </c>
      <c r="B13" s="37">
        <f t="shared" si="0"/>
        <v>4</v>
      </c>
      <c r="C13" s="49">
        <f>GewinnDaten!F13</f>
        <v>0</v>
      </c>
      <c r="D13" s="49">
        <f>GewinnDaten!I13</f>
        <v>0</v>
      </c>
      <c r="E13" s="40">
        <f t="shared" si="1"/>
        <v>0</v>
      </c>
      <c r="F13" s="58">
        <f t="shared" si="2"/>
        <v>41934</v>
      </c>
      <c r="G13" s="49">
        <f>SUM(C$7:C13)</f>
        <v>-1</v>
      </c>
      <c r="H13" s="49">
        <f>SUM(D$7:D13)</f>
        <v>5</v>
      </c>
      <c r="I13" s="40">
        <f t="shared" si="3"/>
        <v>4</v>
      </c>
      <c r="K13" s="36">
        <f t="shared" si="4"/>
        <v>2014</v>
      </c>
      <c r="N13">
        <f t="shared" si="8"/>
        <v>2020</v>
      </c>
      <c r="O13" s="49">
        <f t="shared" si="5"/>
        <v>0</v>
      </c>
      <c r="P13" s="49">
        <f t="shared" si="6"/>
        <v>0</v>
      </c>
      <c r="Q13" s="49">
        <f t="shared" si="7"/>
        <v>0</v>
      </c>
    </row>
    <row r="14" spans="1:17" ht="13">
      <c r="A14" s="39">
        <f>GewinnDaten!A14</f>
        <v>41937</v>
      </c>
      <c r="B14" s="37">
        <f t="shared" si="0"/>
        <v>7</v>
      </c>
      <c r="C14" s="49">
        <f>GewinnDaten!F14</f>
        <v>0</v>
      </c>
      <c r="D14" s="49">
        <f>GewinnDaten!I14</f>
        <v>0</v>
      </c>
      <c r="E14" s="40">
        <f t="shared" si="1"/>
        <v>0</v>
      </c>
      <c r="F14" s="58">
        <f t="shared" si="2"/>
        <v>41937</v>
      </c>
      <c r="G14" s="49">
        <f>SUM(C$7:C14)</f>
        <v>-1</v>
      </c>
      <c r="H14" s="49">
        <f>SUM(D$7:D14)</f>
        <v>5</v>
      </c>
      <c r="I14" s="40">
        <f t="shared" si="3"/>
        <v>4</v>
      </c>
      <c r="K14" s="36">
        <f t="shared" si="4"/>
        <v>2014</v>
      </c>
      <c r="N14">
        <f t="shared" si="8"/>
        <v>2021</v>
      </c>
      <c r="O14" s="49">
        <f t="shared" si="5"/>
        <v>0</v>
      </c>
      <c r="P14" s="49">
        <f t="shared" si="6"/>
        <v>0</v>
      </c>
      <c r="Q14" s="49">
        <f t="shared" si="7"/>
        <v>0</v>
      </c>
    </row>
    <row r="15" spans="1:17" ht="13">
      <c r="A15" s="39">
        <f>GewinnDaten!A15</f>
        <v>41941</v>
      </c>
      <c r="B15" s="37">
        <f t="shared" si="0"/>
        <v>4</v>
      </c>
      <c r="C15" s="49">
        <f>GewinnDaten!F15</f>
        <v>0</v>
      </c>
      <c r="D15" s="49">
        <f>GewinnDaten!I15</f>
        <v>0</v>
      </c>
      <c r="E15" s="40">
        <f t="shared" si="1"/>
        <v>0</v>
      </c>
      <c r="F15" s="58">
        <f t="shared" si="2"/>
        <v>41941</v>
      </c>
      <c r="G15" s="49">
        <f>SUM(C$7:C15)</f>
        <v>-1</v>
      </c>
      <c r="H15" s="49">
        <f>SUM(D$7:D15)</f>
        <v>5</v>
      </c>
      <c r="I15" s="40">
        <f t="shared" si="3"/>
        <v>4</v>
      </c>
      <c r="K15" s="36">
        <f t="shared" si="4"/>
        <v>2014</v>
      </c>
      <c r="N15">
        <f t="shared" si="8"/>
        <v>2022</v>
      </c>
      <c r="O15" s="49">
        <f t="shared" si="5"/>
        <v>0</v>
      </c>
      <c r="P15" s="49">
        <f t="shared" si="6"/>
        <v>0</v>
      </c>
      <c r="Q15" s="49">
        <f t="shared" si="7"/>
        <v>0</v>
      </c>
    </row>
    <row r="16" spans="1:17" ht="13">
      <c r="A16" s="39">
        <f>GewinnDaten!A16</f>
        <v>41944</v>
      </c>
      <c r="B16" s="37">
        <f t="shared" si="0"/>
        <v>7</v>
      </c>
      <c r="C16" s="49">
        <f>GewinnDaten!F16</f>
        <v>0</v>
      </c>
      <c r="D16" s="49">
        <f>GewinnDaten!I16</f>
        <v>0</v>
      </c>
      <c r="E16" s="40">
        <f t="shared" si="1"/>
        <v>0</v>
      </c>
      <c r="F16" s="58">
        <f t="shared" si="2"/>
        <v>41944</v>
      </c>
      <c r="G16" s="49">
        <f>SUM(C$7:C16)</f>
        <v>-1</v>
      </c>
      <c r="H16" s="49">
        <f>SUM(D$7:D16)</f>
        <v>5</v>
      </c>
      <c r="I16" s="40">
        <f t="shared" si="3"/>
        <v>4</v>
      </c>
      <c r="K16" s="36">
        <f t="shared" si="4"/>
        <v>2014</v>
      </c>
      <c r="N16">
        <f t="shared" si="8"/>
        <v>2023</v>
      </c>
      <c r="O16" s="49">
        <f t="shared" si="5"/>
        <v>0</v>
      </c>
      <c r="P16" s="49">
        <f t="shared" si="6"/>
        <v>0</v>
      </c>
      <c r="Q16" s="49">
        <f t="shared" si="7"/>
        <v>0</v>
      </c>
    </row>
    <row r="17" spans="1:17" ht="13">
      <c r="A17" s="39">
        <f>GewinnDaten!A17</f>
        <v>41948</v>
      </c>
      <c r="B17" s="37">
        <f t="shared" si="0"/>
        <v>4</v>
      </c>
      <c r="C17" s="49">
        <f>GewinnDaten!F17</f>
        <v>0</v>
      </c>
      <c r="D17" s="49">
        <f>GewinnDaten!I17</f>
        <v>0</v>
      </c>
      <c r="E17" s="40">
        <f t="shared" si="1"/>
        <v>0</v>
      </c>
      <c r="F17" s="58">
        <f t="shared" si="2"/>
        <v>41948</v>
      </c>
      <c r="G17" s="49">
        <f>SUM(C$7:C17)</f>
        <v>-1</v>
      </c>
      <c r="H17" s="49">
        <f>SUM(D$7:D17)</f>
        <v>5</v>
      </c>
      <c r="I17" s="40">
        <f t="shared" si="3"/>
        <v>4</v>
      </c>
      <c r="K17" s="36">
        <f t="shared" si="4"/>
        <v>2014</v>
      </c>
      <c r="N17">
        <f t="shared" si="8"/>
        <v>2024</v>
      </c>
      <c r="O17" s="49">
        <f t="shared" si="5"/>
        <v>0</v>
      </c>
      <c r="P17" s="49">
        <f t="shared" si="6"/>
        <v>0</v>
      </c>
      <c r="Q17" s="49">
        <f t="shared" si="7"/>
        <v>0</v>
      </c>
    </row>
    <row r="18" spans="1:17" ht="13">
      <c r="A18" s="39">
        <f>GewinnDaten!A18</f>
        <v>41951</v>
      </c>
      <c r="B18" s="37">
        <f t="shared" si="0"/>
        <v>7</v>
      </c>
      <c r="C18" s="49">
        <f>GewinnDaten!F18</f>
        <v>0</v>
      </c>
      <c r="D18" s="49">
        <f>GewinnDaten!I18</f>
        <v>0</v>
      </c>
      <c r="E18" s="40">
        <f t="shared" si="1"/>
        <v>0</v>
      </c>
      <c r="F18" s="58">
        <f t="shared" si="2"/>
        <v>41951</v>
      </c>
      <c r="G18" s="49">
        <f>SUM(C$7:C18)</f>
        <v>-1</v>
      </c>
      <c r="H18" s="49">
        <f>SUM(D$7:D18)</f>
        <v>5</v>
      </c>
      <c r="I18" s="40">
        <f t="shared" si="3"/>
        <v>4</v>
      </c>
      <c r="K18" s="36">
        <f t="shared" si="4"/>
        <v>2014</v>
      </c>
    </row>
    <row r="19" spans="1:17" ht="13">
      <c r="A19" s="39">
        <f>GewinnDaten!A19</f>
        <v>41955</v>
      </c>
      <c r="B19" s="37">
        <f t="shared" si="0"/>
        <v>4</v>
      </c>
      <c r="C19" s="49">
        <f>GewinnDaten!F19</f>
        <v>0</v>
      </c>
      <c r="D19" s="49">
        <f>GewinnDaten!I19</f>
        <v>0</v>
      </c>
      <c r="E19" s="40">
        <f t="shared" si="1"/>
        <v>0</v>
      </c>
      <c r="F19" s="58">
        <f t="shared" si="2"/>
        <v>41955</v>
      </c>
      <c r="G19" s="49">
        <f>SUM(C$7:C19)</f>
        <v>-1</v>
      </c>
      <c r="H19" s="49">
        <f>SUM(D$7:D19)</f>
        <v>5</v>
      </c>
      <c r="I19" s="40">
        <f t="shared" si="3"/>
        <v>4</v>
      </c>
      <c r="K19" s="36">
        <f t="shared" si="4"/>
        <v>2014</v>
      </c>
    </row>
    <row r="20" spans="1:17" ht="13">
      <c r="A20" s="39">
        <f>GewinnDaten!A20</f>
        <v>41958</v>
      </c>
      <c r="B20" s="37">
        <f t="shared" si="0"/>
        <v>7</v>
      </c>
      <c r="C20" s="49">
        <f>GewinnDaten!F20</f>
        <v>0</v>
      </c>
      <c r="D20" s="49">
        <f>GewinnDaten!I20</f>
        <v>0</v>
      </c>
      <c r="E20" s="40">
        <f t="shared" si="1"/>
        <v>0</v>
      </c>
      <c r="F20" s="58">
        <f t="shared" si="2"/>
        <v>41958</v>
      </c>
      <c r="G20" s="49">
        <f>SUM(C$7:C20)</f>
        <v>-1</v>
      </c>
      <c r="H20" s="49">
        <f>SUM(D$7:D20)</f>
        <v>5</v>
      </c>
      <c r="I20" s="40">
        <f t="shared" si="3"/>
        <v>4</v>
      </c>
      <c r="K20" s="36">
        <f t="shared" si="4"/>
        <v>2014</v>
      </c>
    </row>
    <row r="21" spans="1:17" ht="13">
      <c r="A21" s="39">
        <f>GewinnDaten!A21</f>
        <v>41962</v>
      </c>
      <c r="B21" s="37">
        <f t="shared" si="0"/>
        <v>4</v>
      </c>
      <c r="C21" s="49">
        <f>GewinnDaten!F21</f>
        <v>0</v>
      </c>
      <c r="D21" s="49">
        <f>GewinnDaten!I21</f>
        <v>0</v>
      </c>
      <c r="E21" s="40">
        <f t="shared" si="1"/>
        <v>0</v>
      </c>
      <c r="F21" s="58">
        <f t="shared" si="2"/>
        <v>41962</v>
      </c>
      <c r="G21" s="49">
        <f>SUM(C$7:C21)</f>
        <v>-1</v>
      </c>
      <c r="H21" s="49">
        <f>SUM(D$7:D21)</f>
        <v>5</v>
      </c>
      <c r="I21" s="40">
        <f t="shared" si="3"/>
        <v>4</v>
      </c>
      <c r="K21" s="36">
        <f t="shared" si="4"/>
        <v>2014</v>
      </c>
      <c r="N21" s="32" t="s">
        <v>57</v>
      </c>
      <c r="O21" s="49">
        <f>MAX(D7:D1000)</f>
        <v>5</v>
      </c>
      <c r="P21" s="39">
        <f>IF(O21=0,"",VLOOKUP(O21,D7:F1000,3,0))</f>
        <v>41913</v>
      </c>
    </row>
    <row r="22" spans="1:17" ht="13">
      <c r="A22" s="39">
        <f>GewinnDaten!A22</f>
        <v>41965</v>
      </c>
      <c r="B22" s="37">
        <f t="shared" si="0"/>
        <v>7</v>
      </c>
      <c r="C22" s="49">
        <f>GewinnDaten!F22</f>
        <v>0</v>
      </c>
      <c r="D22" s="49">
        <f>GewinnDaten!I22</f>
        <v>0</v>
      </c>
      <c r="E22" s="40">
        <f t="shared" si="1"/>
        <v>0</v>
      </c>
      <c r="F22" s="58">
        <f t="shared" si="2"/>
        <v>41965</v>
      </c>
      <c r="G22" s="49">
        <f>SUM(C$7:C22)</f>
        <v>-1</v>
      </c>
      <c r="H22" s="49">
        <f>SUM(D$7:D22)</f>
        <v>5</v>
      </c>
      <c r="I22" s="40">
        <f t="shared" si="3"/>
        <v>4</v>
      </c>
      <c r="K22" s="36">
        <f t="shared" si="4"/>
        <v>2014</v>
      </c>
    </row>
    <row r="23" spans="1:17" ht="13">
      <c r="A23" s="39">
        <f>GewinnDaten!A23</f>
        <v>41969</v>
      </c>
      <c r="B23" s="37">
        <f t="shared" si="0"/>
        <v>4</v>
      </c>
      <c r="C23" s="49">
        <f>GewinnDaten!F23</f>
        <v>0</v>
      </c>
      <c r="D23" s="49">
        <f>GewinnDaten!I23</f>
        <v>0</v>
      </c>
      <c r="E23" s="40">
        <f t="shared" si="1"/>
        <v>0</v>
      </c>
      <c r="F23" s="58">
        <f t="shared" si="2"/>
        <v>41969</v>
      </c>
      <c r="G23" s="49">
        <f>SUM(C$7:C23)</f>
        <v>-1</v>
      </c>
      <c r="H23" s="49">
        <f>SUM(D$7:D23)</f>
        <v>5</v>
      </c>
      <c r="I23" s="40">
        <f t="shared" si="3"/>
        <v>4</v>
      </c>
      <c r="K23" s="36">
        <f t="shared" si="4"/>
        <v>2014</v>
      </c>
    </row>
    <row r="24" spans="1:17" ht="13">
      <c r="A24" s="39">
        <f>GewinnDaten!A24</f>
        <v>41972</v>
      </c>
      <c r="B24" s="37">
        <f t="shared" si="0"/>
        <v>7</v>
      </c>
      <c r="C24" s="49">
        <f>GewinnDaten!F24</f>
        <v>0</v>
      </c>
      <c r="D24" s="49">
        <f>GewinnDaten!I24</f>
        <v>0</v>
      </c>
      <c r="E24" s="40">
        <f t="shared" si="1"/>
        <v>0</v>
      </c>
      <c r="F24" s="58">
        <f t="shared" si="2"/>
        <v>41972</v>
      </c>
      <c r="G24" s="49">
        <f>SUM(C$7:C24)</f>
        <v>-1</v>
      </c>
      <c r="H24" s="49">
        <f>SUM(D$7:D24)</f>
        <v>5</v>
      </c>
      <c r="I24" s="40">
        <f t="shared" si="3"/>
        <v>4</v>
      </c>
      <c r="K24" s="36">
        <f t="shared" si="4"/>
        <v>2014</v>
      </c>
    </row>
    <row r="25" spans="1:17" ht="13">
      <c r="A25" s="39">
        <f>GewinnDaten!A25</f>
        <v>41976</v>
      </c>
      <c r="B25" s="37">
        <f t="shared" si="0"/>
        <v>4</v>
      </c>
      <c r="C25" s="49">
        <f>GewinnDaten!F25</f>
        <v>0</v>
      </c>
      <c r="D25" s="49">
        <f>GewinnDaten!I25</f>
        <v>0</v>
      </c>
      <c r="E25" s="40">
        <f t="shared" si="1"/>
        <v>0</v>
      </c>
      <c r="F25" s="58">
        <f t="shared" si="2"/>
        <v>41976</v>
      </c>
      <c r="G25" s="49">
        <f>SUM(C$7:C25)</f>
        <v>-1</v>
      </c>
      <c r="H25" s="49">
        <f>SUM(D$7:D25)</f>
        <v>5</v>
      </c>
      <c r="I25" s="40">
        <f t="shared" si="3"/>
        <v>4</v>
      </c>
      <c r="K25" s="36">
        <f t="shared" si="4"/>
        <v>2014</v>
      </c>
    </row>
    <row r="26" spans="1:17" ht="13">
      <c r="A26" s="39">
        <f>GewinnDaten!A26</f>
        <v>41979</v>
      </c>
      <c r="B26" s="37">
        <f t="shared" si="0"/>
        <v>7</v>
      </c>
      <c r="C26" s="49">
        <f>GewinnDaten!F26</f>
        <v>0</v>
      </c>
      <c r="D26" s="49">
        <f>GewinnDaten!I26</f>
        <v>0</v>
      </c>
      <c r="E26" s="40">
        <f t="shared" si="1"/>
        <v>0</v>
      </c>
      <c r="F26" s="58">
        <f t="shared" si="2"/>
        <v>41979</v>
      </c>
      <c r="G26" s="49">
        <f>SUM(C$7:C26)</f>
        <v>-1</v>
      </c>
      <c r="H26" s="49">
        <f>SUM(D$7:D26)</f>
        <v>5</v>
      </c>
      <c r="I26" s="40">
        <f t="shared" si="3"/>
        <v>4</v>
      </c>
      <c r="K26" s="36">
        <f t="shared" si="4"/>
        <v>2014</v>
      </c>
    </row>
    <row r="27" spans="1:17" ht="13">
      <c r="A27" s="39">
        <f>GewinnDaten!A27</f>
        <v>41983</v>
      </c>
      <c r="B27" s="37">
        <f t="shared" si="0"/>
        <v>4</v>
      </c>
      <c r="C27" s="49">
        <f>GewinnDaten!F27</f>
        <v>0</v>
      </c>
      <c r="D27" s="49">
        <f>GewinnDaten!I27</f>
        <v>0</v>
      </c>
      <c r="E27" s="40">
        <f t="shared" si="1"/>
        <v>0</v>
      </c>
      <c r="F27" s="58">
        <f t="shared" si="2"/>
        <v>41983</v>
      </c>
      <c r="G27" s="49">
        <f>SUM(C$7:C27)</f>
        <v>-1</v>
      </c>
      <c r="H27" s="49">
        <f>SUM(D$7:D27)</f>
        <v>5</v>
      </c>
      <c r="I27" s="40">
        <f t="shared" si="3"/>
        <v>4</v>
      </c>
      <c r="K27" s="36">
        <f t="shared" si="4"/>
        <v>2014</v>
      </c>
    </row>
    <row r="28" spans="1:17" ht="13">
      <c r="A28" s="39">
        <f>GewinnDaten!A28</f>
        <v>41986</v>
      </c>
      <c r="B28" s="37">
        <f t="shared" si="0"/>
        <v>7</v>
      </c>
      <c r="C28" s="49">
        <f>GewinnDaten!F28</f>
        <v>0</v>
      </c>
      <c r="D28" s="49">
        <f>GewinnDaten!I28</f>
        <v>0</v>
      </c>
      <c r="E28" s="40">
        <f t="shared" si="1"/>
        <v>0</v>
      </c>
      <c r="F28" s="58">
        <f t="shared" si="2"/>
        <v>41986</v>
      </c>
      <c r="G28" s="49">
        <f>SUM(C$7:C28)</f>
        <v>-1</v>
      </c>
      <c r="H28" s="49">
        <f>SUM(D$7:D28)</f>
        <v>5</v>
      </c>
      <c r="I28" s="40">
        <f t="shared" si="3"/>
        <v>4</v>
      </c>
      <c r="K28" s="36">
        <f t="shared" si="4"/>
        <v>2014</v>
      </c>
    </row>
    <row r="29" spans="1:17" ht="13">
      <c r="A29" s="39">
        <f>GewinnDaten!A29</f>
        <v>41990</v>
      </c>
      <c r="B29" s="37">
        <f t="shared" si="0"/>
        <v>4</v>
      </c>
      <c r="C29" s="49">
        <f>GewinnDaten!F29</f>
        <v>0</v>
      </c>
      <c r="D29" s="49">
        <f>GewinnDaten!I29</f>
        <v>0</v>
      </c>
      <c r="E29" s="40">
        <f t="shared" si="1"/>
        <v>0</v>
      </c>
      <c r="F29" s="58">
        <f t="shared" si="2"/>
        <v>41990</v>
      </c>
      <c r="G29" s="49">
        <f>SUM(C$7:C29)</f>
        <v>-1</v>
      </c>
      <c r="H29" s="49">
        <f>SUM(D$7:D29)</f>
        <v>5</v>
      </c>
      <c r="I29" s="40">
        <f t="shared" si="3"/>
        <v>4</v>
      </c>
      <c r="K29" s="36">
        <f t="shared" si="4"/>
        <v>2014</v>
      </c>
    </row>
    <row r="30" spans="1:17" ht="13">
      <c r="A30" s="39">
        <f>GewinnDaten!A30</f>
        <v>41993</v>
      </c>
      <c r="B30" s="37">
        <f t="shared" si="0"/>
        <v>7</v>
      </c>
      <c r="C30" s="49">
        <f>GewinnDaten!F30</f>
        <v>0</v>
      </c>
      <c r="D30" s="49">
        <f>GewinnDaten!I30</f>
        <v>0</v>
      </c>
      <c r="E30" s="40">
        <f t="shared" si="1"/>
        <v>0</v>
      </c>
      <c r="F30" s="58">
        <f t="shared" si="2"/>
        <v>41993</v>
      </c>
      <c r="G30" s="49">
        <f>SUM(C$7:C30)</f>
        <v>-1</v>
      </c>
      <c r="H30" s="49">
        <f>SUM(D$7:D30)</f>
        <v>5</v>
      </c>
      <c r="I30" s="40">
        <f t="shared" si="3"/>
        <v>4</v>
      </c>
      <c r="K30" s="36">
        <f t="shared" si="4"/>
        <v>2014</v>
      </c>
    </row>
    <row r="31" spans="1:17" ht="13">
      <c r="A31" s="39">
        <f>GewinnDaten!A31</f>
        <v>41997</v>
      </c>
      <c r="B31" s="37">
        <f t="shared" si="0"/>
        <v>4</v>
      </c>
      <c r="C31" s="49">
        <f>GewinnDaten!F31</f>
        <v>0</v>
      </c>
      <c r="D31" s="49">
        <f>GewinnDaten!I31</f>
        <v>0</v>
      </c>
      <c r="E31" s="40">
        <f t="shared" si="1"/>
        <v>0</v>
      </c>
      <c r="F31" s="58">
        <f t="shared" si="2"/>
        <v>41997</v>
      </c>
      <c r="G31" s="49">
        <f>SUM(C$7:C31)</f>
        <v>-1</v>
      </c>
      <c r="H31" s="49">
        <f>SUM(D$7:D31)</f>
        <v>5</v>
      </c>
      <c r="I31" s="40">
        <f t="shared" si="3"/>
        <v>4</v>
      </c>
      <c r="K31" s="36">
        <f t="shared" si="4"/>
        <v>2014</v>
      </c>
    </row>
    <row r="32" spans="1:17" ht="13">
      <c r="A32" s="39">
        <f>GewinnDaten!A32</f>
        <v>42000</v>
      </c>
      <c r="B32" s="37">
        <f t="shared" si="0"/>
        <v>7</v>
      </c>
      <c r="C32" s="49">
        <f>GewinnDaten!F32</f>
        <v>0</v>
      </c>
      <c r="D32" s="49">
        <f>GewinnDaten!I32</f>
        <v>0</v>
      </c>
      <c r="E32" s="40">
        <f t="shared" si="1"/>
        <v>0</v>
      </c>
      <c r="F32" s="58">
        <f t="shared" si="2"/>
        <v>42000</v>
      </c>
      <c r="G32" s="49">
        <f>SUM(C$7:C32)</f>
        <v>-1</v>
      </c>
      <c r="H32" s="49">
        <f>SUM(D$7:D32)</f>
        <v>5</v>
      </c>
      <c r="I32" s="40">
        <f t="shared" si="3"/>
        <v>4</v>
      </c>
      <c r="K32" s="36">
        <f t="shared" si="4"/>
        <v>2014</v>
      </c>
    </row>
    <row r="33" spans="1:11" ht="13">
      <c r="A33" s="39">
        <f>GewinnDaten!A33</f>
        <v>42004</v>
      </c>
      <c r="B33" s="37">
        <f t="shared" si="0"/>
        <v>4</v>
      </c>
      <c r="C33" s="49">
        <f>GewinnDaten!F33</f>
        <v>0</v>
      </c>
      <c r="D33" s="49">
        <f>GewinnDaten!I33</f>
        <v>0</v>
      </c>
      <c r="E33" s="40">
        <f t="shared" si="1"/>
        <v>0</v>
      </c>
      <c r="F33" s="58">
        <f t="shared" si="2"/>
        <v>42004</v>
      </c>
      <c r="G33" s="49">
        <f>SUM(C$7:C33)</f>
        <v>-1</v>
      </c>
      <c r="H33" s="49">
        <f>SUM(D$7:D33)</f>
        <v>5</v>
      </c>
      <c r="I33" s="40">
        <f t="shared" si="3"/>
        <v>4</v>
      </c>
      <c r="K33" s="36">
        <f t="shared" si="4"/>
        <v>2014</v>
      </c>
    </row>
    <row r="34" spans="1:11" ht="13">
      <c r="A34" s="39">
        <f>GewinnDaten!A34</f>
        <v>42007</v>
      </c>
      <c r="B34" s="37">
        <f t="shared" si="0"/>
        <v>7</v>
      </c>
      <c r="C34" s="49">
        <f>GewinnDaten!F34</f>
        <v>0</v>
      </c>
      <c r="D34" s="49">
        <f>GewinnDaten!I34</f>
        <v>0</v>
      </c>
      <c r="E34" s="40">
        <f t="shared" si="1"/>
        <v>0</v>
      </c>
      <c r="F34" s="58">
        <f t="shared" si="2"/>
        <v>42007</v>
      </c>
      <c r="G34" s="49">
        <f>SUM(C$7:C34)</f>
        <v>-1</v>
      </c>
      <c r="H34" s="49">
        <f>SUM(D$7:D34)</f>
        <v>5</v>
      </c>
      <c r="I34" s="40">
        <f t="shared" si="3"/>
        <v>4</v>
      </c>
      <c r="K34" s="36">
        <f t="shared" si="4"/>
        <v>2015</v>
      </c>
    </row>
    <row r="35" spans="1:11" ht="13">
      <c r="A35" s="39">
        <f>GewinnDaten!A35</f>
        <v>42011</v>
      </c>
      <c r="B35" s="37">
        <f t="shared" si="0"/>
        <v>4</v>
      </c>
      <c r="C35" s="49">
        <f>GewinnDaten!F35</f>
        <v>0</v>
      </c>
      <c r="D35" s="49">
        <f>GewinnDaten!I35</f>
        <v>0</v>
      </c>
      <c r="E35" s="40">
        <f t="shared" si="1"/>
        <v>0</v>
      </c>
      <c r="F35" s="58">
        <f t="shared" si="2"/>
        <v>42011</v>
      </c>
      <c r="G35" s="49">
        <f>SUM(C$7:C35)</f>
        <v>-1</v>
      </c>
      <c r="H35" s="49">
        <f>SUM(D$7:D35)</f>
        <v>5</v>
      </c>
      <c r="I35" s="40">
        <f t="shared" si="3"/>
        <v>4</v>
      </c>
      <c r="K35" s="36">
        <f t="shared" si="4"/>
        <v>2015</v>
      </c>
    </row>
    <row r="36" spans="1:11" ht="13">
      <c r="A36" s="39">
        <f>GewinnDaten!A36</f>
        <v>42014</v>
      </c>
      <c r="B36" s="37">
        <f t="shared" si="0"/>
        <v>7</v>
      </c>
      <c r="C36" s="49">
        <f>GewinnDaten!F36</f>
        <v>0</v>
      </c>
      <c r="D36" s="49">
        <f>GewinnDaten!I36</f>
        <v>0</v>
      </c>
      <c r="E36" s="40">
        <f t="shared" si="1"/>
        <v>0</v>
      </c>
      <c r="F36" s="58">
        <f t="shared" si="2"/>
        <v>42014</v>
      </c>
      <c r="G36" s="49">
        <f>SUM(C$7:C36)</f>
        <v>-1</v>
      </c>
      <c r="H36" s="49">
        <f>SUM(D$7:D36)</f>
        <v>5</v>
      </c>
      <c r="I36" s="40">
        <f t="shared" si="3"/>
        <v>4</v>
      </c>
      <c r="K36" s="36">
        <f t="shared" si="4"/>
        <v>2015</v>
      </c>
    </row>
    <row r="37" spans="1:11" ht="13">
      <c r="A37" s="39">
        <f>GewinnDaten!A37</f>
        <v>42018</v>
      </c>
      <c r="B37" s="37">
        <f t="shared" si="0"/>
        <v>4</v>
      </c>
      <c r="C37" s="49">
        <f>GewinnDaten!F37</f>
        <v>0</v>
      </c>
      <c r="D37" s="49">
        <f>GewinnDaten!I37</f>
        <v>0</v>
      </c>
      <c r="E37" s="40">
        <f t="shared" si="1"/>
        <v>0</v>
      </c>
      <c r="F37" s="58">
        <f t="shared" si="2"/>
        <v>42018</v>
      </c>
      <c r="G37" s="49">
        <f>SUM(C$7:C37)</f>
        <v>-1</v>
      </c>
      <c r="H37" s="49">
        <f>SUM(D$7:D37)</f>
        <v>5</v>
      </c>
      <c r="I37" s="40">
        <f t="shared" si="3"/>
        <v>4</v>
      </c>
      <c r="K37" s="36">
        <f t="shared" si="4"/>
        <v>2015</v>
      </c>
    </row>
    <row r="38" spans="1:11" ht="13">
      <c r="A38" s="39">
        <f>GewinnDaten!A38</f>
        <v>42021</v>
      </c>
      <c r="B38" s="37">
        <f t="shared" si="0"/>
        <v>7</v>
      </c>
      <c r="C38" s="49">
        <f>GewinnDaten!F38</f>
        <v>0</v>
      </c>
      <c r="D38" s="49">
        <f>GewinnDaten!I38</f>
        <v>0</v>
      </c>
      <c r="E38" s="40">
        <f t="shared" si="1"/>
        <v>0</v>
      </c>
      <c r="F38" s="58">
        <f t="shared" si="2"/>
        <v>42021</v>
      </c>
      <c r="G38" s="49">
        <f>SUM(C$7:C38)</f>
        <v>-1</v>
      </c>
      <c r="H38" s="49">
        <f>SUM(D$7:D38)</f>
        <v>5</v>
      </c>
      <c r="I38" s="40">
        <f t="shared" si="3"/>
        <v>4</v>
      </c>
      <c r="K38" s="36">
        <f t="shared" si="4"/>
        <v>2015</v>
      </c>
    </row>
    <row r="39" spans="1:11" ht="13">
      <c r="A39" s="39">
        <f>GewinnDaten!A39</f>
        <v>42025</v>
      </c>
      <c r="B39" s="37">
        <f t="shared" si="0"/>
        <v>4</v>
      </c>
      <c r="C39" s="49">
        <f>GewinnDaten!F39</f>
        <v>0</v>
      </c>
      <c r="D39" s="49">
        <f>GewinnDaten!I39</f>
        <v>0</v>
      </c>
      <c r="E39" s="40">
        <f t="shared" si="1"/>
        <v>0</v>
      </c>
      <c r="F39" s="58">
        <f t="shared" si="2"/>
        <v>42025</v>
      </c>
      <c r="G39" s="49">
        <f>SUM(C$7:C39)</f>
        <v>-1</v>
      </c>
      <c r="H39" s="49">
        <f>SUM(D$7:D39)</f>
        <v>5</v>
      </c>
      <c r="I39" s="40">
        <f t="shared" si="3"/>
        <v>4</v>
      </c>
      <c r="K39" s="36">
        <f t="shared" si="4"/>
        <v>2015</v>
      </c>
    </row>
    <row r="40" spans="1:11" ht="13">
      <c r="A40" s="39">
        <f>GewinnDaten!A40</f>
        <v>42028</v>
      </c>
      <c r="B40" s="37">
        <f t="shared" si="0"/>
        <v>7</v>
      </c>
      <c r="C40" s="49">
        <f>GewinnDaten!F40</f>
        <v>0</v>
      </c>
      <c r="D40" s="49">
        <f>GewinnDaten!I40</f>
        <v>0</v>
      </c>
      <c r="E40" s="40">
        <f t="shared" si="1"/>
        <v>0</v>
      </c>
      <c r="F40" s="58">
        <f t="shared" si="2"/>
        <v>42028</v>
      </c>
      <c r="G40" s="49">
        <f>SUM(C$7:C40)</f>
        <v>-1</v>
      </c>
      <c r="H40" s="49">
        <f>SUM(D$7:D40)</f>
        <v>5</v>
      </c>
      <c r="I40" s="40">
        <f t="shared" si="3"/>
        <v>4</v>
      </c>
      <c r="K40" s="36">
        <f t="shared" si="4"/>
        <v>2015</v>
      </c>
    </row>
    <row r="41" spans="1:11" ht="13">
      <c r="A41" s="39">
        <f>GewinnDaten!A41</f>
        <v>42032</v>
      </c>
      <c r="B41" s="37">
        <f t="shared" si="0"/>
        <v>4</v>
      </c>
      <c r="C41" s="49">
        <f>GewinnDaten!F41</f>
        <v>0</v>
      </c>
      <c r="D41" s="49">
        <f>GewinnDaten!I41</f>
        <v>0</v>
      </c>
      <c r="E41" s="40">
        <f t="shared" si="1"/>
        <v>0</v>
      </c>
      <c r="F41" s="58">
        <f t="shared" si="2"/>
        <v>42032</v>
      </c>
      <c r="G41" s="49">
        <f>SUM(C$7:C41)</f>
        <v>-1</v>
      </c>
      <c r="H41" s="49">
        <f>SUM(D$7:D41)</f>
        <v>5</v>
      </c>
      <c r="I41" s="40">
        <f t="shared" si="3"/>
        <v>4</v>
      </c>
      <c r="K41" s="36">
        <f t="shared" si="4"/>
        <v>2015</v>
      </c>
    </row>
    <row r="42" spans="1:11" ht="13">
      <c r="A42" s="39">
        <f>GewinnDaten!A42</f>
        <v>42035</v>
      </c>
      <c r="B42" s="37">
        <f t="shared" si="0"/>
        <v>7</v>
      </c>
      <c r="C42" s="49">
        <f>GewinnDaten!F42</f>
        <v>0</v>
      </c>
      <c r="D42" s="49">
        <f>GewinnDaten!I42</f>
        <v>0</v>
      </c>
      <c r="E42" s="40">
        <f t="shared" si="1"/>
        <v>0</v>
      </c>
      <c r="F42" s="58">
        <f t="shared" si="2"/>
        <v>42035</v>
      </c>
      <c r="G42" s="49">
        <f>SUM(C$7:C42)</f>
        <v>-1</v>
      </c>
      <c r="H42" s="49">
        <f>SUM(D$7:D42)</f>
        <v>5</v>
      </c>
      <c r="I42" s="40">
        <f t="shared" si="3"/>
        <v>4</v>
      </c>
      <c r="K42" s="36">
        <f t="shared" si="4"/>
        <v>2015</v>
      </c>
    </row>
    <row r="43" spans="1:11" ht="13">
      <c r="A43" s="39">
        <f>GewinnDaten!A43</f>
        <v>42039</v>
      </c>
      <c r="B43" s="37">
        <f t="shared" si="0"/>
        <v>4</v>
      </c>
      <c r="C43" s="49">
        <f>GewinnDaten!F43</f>
        <v>0</v>
      </c>
      <c r="D43" s="49">
        <f>GewinnDaten!I43</f>
        <v>0</v>
      </c>
      <c r="E43" s="40">
        <f t="shared" si="1"/>
        <v>0</v>
      </c>
      <c r="F43" s="58">
        <f t="shared" si="2"/>
        <v>42039</v>
      </c>
      <c r="G43" s="49">
        <f>SUM(C$7:C43)</f>
        <v>-1</v>
      </c>
      <c r="H43" s="49">
        <f>SUM(D$7:D43)</f>
        <v>5</v>
      </c>
      <c r="I43" s="40">
        <f t="shared" si="3"/>
        <v>4</v>
      </c>
      <c r="K43" s="36">
        <f t="shared" si="4"/>
        <v>2015</v>
      </c>
    </row>
    <row r="44" spans="1:11" ht="13">
      <c r="A44" s="39">
        <f>GewinnDaten!A44</f>
        <v>42042</v>
      </c>
      <c r="B44" s="37">
        <f t="shared" si="0"/>
        <v>7</v>
      </c>
      <c r="C44" s="49">
        <f>GewinnDaten!F44</f>
        <v>0</v>
      </c>
      <c r="D44" s="49">
        <f>GewinnDaten!I44</f>
        <v>0</v>
      </c>
      <c r="E44" s="40">
        <f t="shared" si="1"/>
        <v>0</v>
      </c>
      <c r="F44" s="58">
        <f t="shared" si="2"/>
        <v>42042</v>
      </c>
      <c r="G44" s="49">
        <f>SUM(C$7:C44)</f>
        <v>-1</v>
      </c>
      <c r="H44" s="49">
        <f>SUM(D$7:D44)</f>
        <v>5</v>
      </c>
      <c r="I44" s="40">
        <f t="shared" si="3"/>
        <v>4</v>
      </c>
      <c r="K44" s="36">
        <f t="shared" si="4"/>
        <v>2015</v>
      </c>
    </row>
    <row r="45" spans="1:11" ht="13">
      <c r="A45" s="39">
        <f>GewinnDaten!A45</f>
        <v>42046</v>
      </c>
      <c r="B45" s="37">
        <f t="shared" si="0"/>
        <v>4</v>
      </c>
      <c r="C45" s="49">
        <f>GewinnDaten!F45</f>
        <v>0</v>
      </c>
      <c r="D45" s="49">
        <f>GewinnDaten!I45</f>
        <v>0</v>
      </c>
      <c r="E45" s="40">
        <f t="shared" si="1"/>
        <v>0</v>
      </c>
      <c r="F45" s="58">
        <f t="shared" si="2"/>
        <v>42046</v>
      </c>
      <c r="G45" s="49">
        <f>SUM(C$7:C45)</f>
        <v>-1</v>
      </c>
      <c r="H45" s="49">
        <f>SUM(D$7:D45)</f>
        <v>5</v>
      </c>
      <c r="I45" s="40">
        <f t="shared" si="3"/>
        <v>4</v>
      </c>
      <c r="K45" s="36">
        <f t="shared" si="4"/>
        <v>2015</v>
      </c>
    </row>
    <row r="46" spans="1:11" ht="13">
      <c r="A46" s="39">
        <f>GewinnDaten!A46</f>
        <v>42049</v>
      </c>
      <c r="B46" s="37">
        <f t="shared" si="0"/>
        <v>7</v>
      </c>
      <c r="C46" s="49">
        <f>GewinnDaten!F46</f>
        <v>0</v>
      </c>
      <c r="D46" s="49">
        <f>GewinnDaten!I46</f>
        <v>0</v>
      </c>
      <c r="E46" s="40">
        <f t="shared" si="1"/>
        <v>0</v>
      </c>
      <c r="F46" s="58">
        <f t="shared" si="2"/>
        <v>42049</v>
      </c>
      <c r="G46" s="49">
        <f>SUM(C$7:C46)</f>
        <v>-1</v>
      </c>
      <c r="H46" s="49">
        <f>SUM(D$7:D46)</f>
        <v>5</v>
      </c>
      <c r="I46" s="40">
        <f t="shared" si="3"/>
        <v>4</v>
      </c>
      <c r="K46" s="36">
        <f t="shared" si="4"/>
        <v>2015</v>
      </c>
    </row>
    <row r="47" spans="1:11" ht="13">
      <c r="A47" s="39">
        <f>GewinnDaten!A47</f>
        <v>42053</v>
      </c>
      <c r="B47" s="37">
        <f t="shared" si="0"/>
        <v>4</v>
      </c>
      <c r="C47" s="49">
        <f>GewinnDaten!F47</f>
        <v>0</v>
      </c>
      <c r="D47" s="49">
        <f>GewinnDaten!I47</f>
        <v>0</v>
      </c>
      <c r="E47" s="40">
        <f t="shared" si="1"/>
        <v>0</v>
      </c>
      <c r="F47" s="58">
        <f t="shared" si="2"/>
        <v>42053</v>
      </c>
      <c r="G47" s="49">
        <f>SUM(C$7:C47)</f>
        <v>-1</v>
      </c>
      <c r="H47" s="49">
        <f>SUM(D$7:D47)</f>
        <v>5</v>
      </c>
      <c r="I47" s="40">
        <f t="shared" si="3"/>
        <v>4</v>
      </c>
      <c r="K47" s="36">
        <f t="shared" si="4"/>
        <v>2015</v>
      </c>
    </row>
    <row r="48" spans="1:11" ht="13">
      <c r="A48" s="39">
        <f>GewinnDaten!A48</f>
        <v>42056</v>
      </c>
      <c r="B48" s="37">
        <f t="shared" si="0"/>
        <v>7</v>
      </c>
      <c r="C48" s="49">
        <f>GewinnDaten!F48</f>
        <v>0</v>
      </c>
      <c r="D48" s="49">
        <f>GewinnDaten!I48</f>
        <v>0</v>
      </c>
      <c r="E48" s="40">
        <f t="shared" si="1"/>
        <v>0</v>
      </c>
      <c r="F48" s="58">
        <f t="shared" si="2"/>
        <v>42056</v>
      </c>
      <c r="G48" s="49">
        <f>SUM(C$7:C48)</f>
        <v>-1</v>
      </c>
      <c r="H48" s="49">
        <f>SUM(D$7:D48)</f>
        <v>5</v>
      </c>
      <c r="I48" s="40">
        <f t="shared" si="3"/>
        <v>4</v>
      </c>
      <c r="K48" s="36">
        <f t="shared" si="4"/>
        <v>2015</v>
      </c>
    </row>
    <row r="49" spans="1:11" ht="13">
      <c r="A49" s="39">
        <f>GewinnDaten!A49</f>
        <v>42060</v>
      </c>
      <c r="B49" s="37">
        <f t="shared" si="0"/>
        <v>4</v>
      </c>
      <c r="C49" s="49">
        <f>GewinnDaten!F49</f>
        <v>0</v>
      </c>
      <c r="D49" s="49">
        <f>GewinnDaten!I49</f>
        <v>0</v>
      </c>
      <c r="E49" s="40">
        <f t="shared" si="1"/>
        <v>0</v>
      </c>
      <c r="F49" s="58">
        <f t="shared" si="2"/>
        <v>42060</v>
      </c>
      <c r="G49" s="49">
        <f>SUM(C$7:C49)</f>
        <v>-1</v>
      </c>
      <c r="H49" s="49">
        <f>SUM(D$7:D49)</f>
        <v>5</v>
      </c>
      <c r="I49" s="40">
        <f t="shared" si="3"/>
        <v>4</v>
      </c>
      <c r="K49" s="36">
        <f t="shared" si="4"/>
        <v>2015</v>
      </c>
    </row>
    <row r="50" spans="1:11" ht="13">
      <c r="A50" s="39">
        <f>GewinnDaten!A50</f>
        <v>42063</v>
      </c>
      <c r="B50" s="37">
        <f t="shared" si="0"/>
        <v>7</v>
      </c>
      <c r="C50" s="49">
        <f>GewinnDaten!F50</f>
        <v>0</v>
      </c>
      <c r="D50" s="49">
        <f>GewinnDaten!I50</f>
        <v>0</v>
      </c>
      <c r="E50" s="40">
        <f t="shared" si="1"/>
        <v>0</v>
      </c>
      <c r="F50" s="58">
        <f t="shared" si="2"/>
        <v>42063</v>
      </c>
      <c r="G50" s="49">
        <f>SUM(C$7:C50)</f>
        <v>-1</v>
      </c>
      <c r="H50" s="49">
        <f>SUM(D$7:D50)</f>
        <v>5</v>
      </c>
      <c r="I50" s="40">
        <f t="shared" si="3"/>
        <v>4</v>
      </c>
      <c r="K50" s="36">
        <f t="shared" si="4"/>
        <v>2015</v>
      </c>
    </row>
    <row r="51" spans="1:11" ht="13">
      <c r="A51" s="39">
        <f>GewinnDaten!A51</f>
        <v>42067</v>
      </c>
      <c r="B51" s="37">
        <f t="shared" si="0"/>
        <v>4</v>
      </c>
      <c r="C51" s="49">
        <f>GewinnDaten!F51</f>
        <v>0</v>
      </c>
      <c r="D51" s="49">
        <f>GewinnDaten!I51</f>
        <v>0</v>
      </c>
      <c r="E51" s="40">
        <f t="shared" si="1"/>
        <v>0</v>
      </c>
      <c r="F51" s="58">
        <f t="shared" si="2"/>
        <v>42067</v>
      </c>
      <c r="G51" s="49">
        <f>SUM(C$7:C51)</f>
        <v>-1</v>
      </c>
      <c r="H51" s="49">
        <f>SUM(D$7:D51)</f>
        <v>5</v>
      </c>
      <c r="I51" s="40">
        <f t="shared" si="3"/>
        <v>4</v>
      </c>
      <c r="K51" s="36">
        <f t="shared" si="4"/>
        <v>2015</v>
      </c>
    </row>
    <row r="52" spans="1:11" ht="13">
      <c r="A52" s="39">
        <f>GewinnDaten!A52</f>
        <v>42070</v>
      </c>
      <c r="B52" s="37">
        <f t="shared" si="0"/>
        <v>7</v>
      </c>
      <c r="C52" s="49">
        <f>GewinnDaten!F52</f>
        <v>0</v>
      </c>
      <c r="D52" s="49">
        <f>GewinnDaten!I52</f>
        <v>0</v>
      </c>
      <c r="E52" s="40">
        <f t="shared" si="1"/>
        <v>0</v>
      </c>
      <c r="F52" s="58">
        <f t="shared" si="2"/>
        <v>42070</v>
      </c>
      <c r="G52" s="49">
        <f>SUM(C$7:C52)</f>
        <v>-1</v>
      </c>
      <c r="H52" s="49">
        <f>SUM(D$7:D52)</f>
        <v>5</v>
      </c>
      <c r="I52" s="40">
        <f t="shared" si="3"/>
        <v>4</v>
      </c>
      <c r="K52" s="36">
        <f t="shared" si="4"/>
        <v>2015</v>
      </c>
    </row>
    <row r="53" spans="1:11" ht="13">
      <c r="A53" s="39">
        <f>GewinnDaten!A53</f>
        <v>42074</v>
      </c>
      <c r="B53" s="37">
        <f t="shared" si="0"/>
        <v>4</v>
      </c>
      <c r="C53" s="49">
        <f>GewinnDaten!F53</f>
        <v>0</v>
      </c>
      <c r="D53" s="49">
        <f>GewinnDaten!I53</f>
        <v>0</v>
      </c>
      <c r="E53" s="40">
        <f t="shared" si="1"/>
        <v>0</v>
      </c>
      <c r="F53" s="58">
        <f t="shared" si="2"/>
        <v>42074</v>
      </c>
      <c r="G53" s="49">
        <f>SUM(C$7:C53)</f>
        <v>-1</v>
      </c>
      <c r="H53" s="49">
        <f>SUM(D$7:D53)</f>
        <v>5</v>
      </c>
      <c r="I53" s="40">
        <f t="shared" si="3"/>
        <v>4</v>
      </c>
      <c r="K53" s="36">
        <f t="shared" si="4"/>
        <v>2015</v>
      </c>
    </row>
    <row r="54" spans="1:11" ht="13">
      <c r="A54" s="39">
        <f>GewinnDaten!A54</f>
        <v>42077</v>
      </c>
      <c r="B54" s="37">
        <f t="shared" si="0"/>
        <v>7</v>
      </c>
      <c r="C54" s="49">
        <f>GewinnDaten!F54</f>
        <v>0</v>
      </c>
      <c r="D54" s="49">
        <f>GewinnDaten!I54</f>
        <v>0</v>
      </c>
      <c r="E54" s="40">
        <f t="shared" si="1"/>
        <v>0</v>
      </c>
      <c r="F54" s="58">
        <f t="shared" si="2"/>
        <v>42077</v>
      </c>
      <c r="G54" s="49">
        <f>SUM(C$7:C54)</f>
        <v>-1</v>
      </c>
      <c r="H54" s="49">
        <f>SUM(D$7:D54)</f>
        <v>5</v>
      </c>
      <c r="I54" s="40">
        <f t="shared" si="3"/>
        <v>4</v>
      </c>
      <c r="K54" s="36">
        <f t="shared" si="4"/>
        <v>2015</v>
      </c>
    </row>
    <row r="55" spans="1:11" ht="13">
      <c r="A55" s="39">
        <f>GewinnDaten!A55</f>
        <v>42081</v>
      </c>
      <c r="B55" s="37">
        <f t="shared" si="0"/>
        <v>4</v>
      </c>
      <c r="C55" s="49">
        <f>GewinnDaten!F55</f>
        <v>0</v>
      </c>
      <c r="D55" s="49">
        <f>GewinnDaten!I55</f>
        <v>0</v>
      </c>
      <c r="E55" s="40">
        <f t="shared" si="1"/>
        <v>0</v>
      </c>
      <c r="F55" s="58">
        <f t="shared" si="2"/>
        <v>42081</v>
      </c>
      <c r="G55" s="49">
        <f>SUM(C$7:C55)</f>
        <v>-1</v>
      </c>
      <c r="H55" s="49">
        <f>SUM(D$7:D55)</f>
        <v>5</v>
      </c>
      <c r="I55" s="40">
        <f t="shared" si="3"/>
        <v>4</v>
      </c>
      <c r="K55" s="36">
        <f t="shared" si="4"/>
        <v>2015</v>
      </c>
    </row>
    <row r="56" spans="1:11" ht="13">
      <c r="A56" s="39">
        <f>GewinnDaten!A56</f>
        <v>42084</v>
      </c>
      <c r="B56" s="37">
        <f t="shared" si="0"/>
        <v>7</v>
      </c>
      <c r="C56" s="49">
        <f>GewinnDaten!F56</f>
        <v>0</v>
      </c>
      <c r="D56" s="49">
        <f>GewinnDaten!I56</f>
        <v>0</v>
      </c>
      <c r="E56" s="40">
        <f t="shared" si="1"/>
        <v>0</v>
      </c>
      <c r="F56" s="58">
        <f t="shared" si="2"/>
        <v>42084</v>
      </c>
      <c r="G56" s="49">
        <f>SUM(C$7:C56)</f>
        <v>-1</v>
      </c>
      <c r="H56" s="49">
        <f>SUM(D$7:D56)</f>
        <v>5</v>
      </c>
      <c r="I56" s="40">
        <f t="shared" si="3"/>
        <v>4</v>
      </c>
      <c r="K56" s="36">
        <f t="shared" si="4"/>
        <v>2015</v>
      </c>
    </row>
    <row r="57" spans="1:11" ht="13">
      <c r="A57" s="39">
        <f>GewinnDaten!A57</f>
        <v>42088</v>
      </c>
      <c r="B57" s="37">
        <f t="shared" si="0"/>
        <v>4</v>
      </c>
      <c r="C57" s="49">
        <f>GewinnDaten!F57</f>
        <v>0</v>
      </c>
      <c r="D57" s="49">
        <f>GewinnDaten!I57</f>
        <v>0</v>
      </c>
      <c r="E57" s="40">
        <f t="shared" si="1"/>
        <v>0</v>
      </c>
      <c r="F57" s="58">
        <f t="shared" si="2"/>
        <v>42088</v>
      </c>
      <c r="G57" s="49">
        <f>SUM(C$7:C57)</f>
        <v>-1</v>
      </c>
      <c r="H57" s="49">
        <f>SUM(D$7:D57)</f>
        <v>5</v>
      </c>
      <c r="I57" s="40">
        <f t="shared" si="3"/>
        <v>4</v>
      </c>
      <c r="K57" s="36">
        <f t="shared" si="4"/>
        <v>2015</v>
      </c>
    </row>
    <row r="58" spans="1:11" ht="13">
      <c r="A58" s="39">
        <f>GewinnDaten!A58</f>
        <v>42091</v>
      </c>
      <c r="B58" s="37">
        <f t="shared" si="0"/>
        <v>7</v>
      </c>
      <c r="C58" s="49">
        <f>GewinnDaten!F58</f>
        <v>0</v>
      </c>
      <c r="D58" s="49">
        <f>GewinnDaten!I58</f>
        <v>0</v>
      </c>
      <c r="E58" s="40">
        <f t="shared" si="1"/>
        <v>0</v>
      </c>
      <c r="F58" s="58">
        <f t="shared" si="2"/>
        <v>42091</v>
      </c>
      <c r="G58" s="49">
        <f>SUM(C$7:C58)</f>
        <v>-1</v>
      </c>
      <c r="H58" s="49">
        <f>SUM(D$7:D58)</f>
        <v>5</v>
      </c>
      <c r="I58" s="40">
        <f t="shared" si="3"/>
        <v>4</v>
      </c>
      <c r="K58" s="36">
        <f t="shared" si="4"/>
        <v>2015</v>
      </c>
    </row>
    <row r="59" spans="1:11" ht="13">
      <c r="A59" s="39">
        <f>GewinnDaten!A59</f>
        <v>42095</v>
      </c>
      <c r="B59" s="37">
        <f t="shared" si="0"/>
        <v>4</v>
      </c>
      <c r="C59" s="49">
        <f>GewinnDaten!F59</f>
        <v>0</v>
      </c>
      <c r="D59" s="49">
        <f>GewinnDaten!I59</f>
        <v>0</v>
      </c>
      <c r="E59" s="40">
        <f t="shared" si="1"/>
        <v>0</v>
      </c>
      <c r="F59" s="58">
        <f t="shared" si="2"/>
        <v>42095</v>
      </c>
      <c r="G59" s="49">
        <f>SUM(C$7:C59)</f>
        <v>-1</v>
      </c>
      <c r="H59" s="49">
        <f>SUM(D$7:D59)</f>
        <v>5</v>
      </c>
      <c r="I59" s="40">
        <f t="shared" si="3"/>
        <v>4</v>
      </c>
      <c r="K59" s="36">
        <f t="shared" si="4"/>
        <v>2015</v>
      </c>
    </row>
    <row r="60" spans="1:11" ht="13">
      <c r="A60" s="39">
        <f>GewinnDaten!A60</f>
        <v>42098</v>
      </c>
      <c r="B60" s="37">
        <f t="shared" si="0"/>
        <v>7</v>
      </c>
      <c r="C60" s="49">
        <f>GewinnDaten!F60</f>
        <v>0</v>
      </c>
      <c r="D60" s="49">
        <f>GewinnDaten!I60</f>
        <v>0</v>
      </c>
      <c r="E60" s="40">
        <f t="shared" si="1"/>
        <v>0</v>
      </c>
      <c r="F60" s="58">
        <f t="shared" si="2"/>
        <v>42098</v>
      </c>
      <c r="G60" s="49">
        <f>SUM(C$7:C60)</f>
        <v>-1</v>
      </c>
      <c r="H60" s="49">
        <f>SUM(D$7:D60)</f>
        <v>5</v>
      </c>
      <c r="I60" s="40">
        <f t="shared" si="3"/>
        <v>4</v>
      </c>
      <c r="K60" s="36">
        <f t="shared" si="4"/>
        <v>2015</v>
      </c>
    </row>
    <row r="61" spans="1:11" ht="13">
      <c r="A61" s="39">
        <f>GewinnDaten!A61</f>
        <v>42102</v>
      </c>
      <c r="B61" s="37">
        <f t="shared" si="0"/>
        <v>4</v>
      </c>
      <c r="C61" s="49">
        <f>GewinnDaten!F61</f>
        <v>0</v>
      </c>
      <c r="D61" s="49">
        <f>GewinnDaten!I61</f>
        <v>0</v>
      </c>
      <c r="E61" s="40">
        <f t="shared" si="1"/>
        <v>0</v>
      </c>
      <c r="F61" s="58">
        <f t="shared" si="2"/>
        <v>42102</v>
      </c>
      <c r="G61" s="49">
        <f>SUM(C$7:C61)</f>
        <v>-1</v>
      </c>
      <c r="H61" s="49">
        <f>SUM(D$7:D61)</f>
        <v>5</v>
      </c>
      <c r="I61" s="40">
        <f t="shared" si="3"/>
        <v>4</v>
      </c>
      <c r="K61" s="36">
        <f t="shared" si="4"/>
        <v>2015</v>
      </c>
    </row>
    <row r="62" spans="1:11" ht="13">
      <c r="A62" s="39">
        <f>GewinnDaten!A62</f>
        <v>42105</v>
      </c>
      <c r="B62" s="37">
        <f t="shared" si="0"/>
        <v>7</v>
      </c>
      <c r="C62" s="49">
        <f>GewinnDaten!F62</f>
        <v>0</v>
      </c>
      <c r="D62" s="49">
        <f>GewinnDaten!I62</f>
        <v>0</v>
      </c>
      <c r="E62" s="40">
        <f t="shared" si="1"/>
        <v>0</v>
      </c>
      <c r="F62" s="58">
        <f t="shared" si="2"/>
        <v>42105</v>
      </c>
      <c r="G62" s="49">
        <f>SUM(C$7:C62)</f>
        <v>-1</v>
      </c>
      <c r="H62" s="49">
        <f>SUM(D$7:D62)</f>
        <v>5</v>
      </c>
      <c r="I62" s="40">
        <f t="shared" si="3"/>
        <v>4</v>
      </c>
      <c r="K62" s="36">
        <f t="shared" si="4"/>
        <v>2015</v>
      </c>
    </row>
    <row r="63" spans="1:11" ht="13">
      <c r="A63" s="39">
        <f>GewinnDaten!A63</f>
        <v>42109</v>
      </c>
      <c r="B63" s="37">
        <f t="shared" si="0"/>
        <v>4</v>
      </c>
      <c r="C63" s="49">
        <f>GewinnDaten!F63</f>
        <v>0</v>
      </c>
      <c r="D63" s="49">
        <f>GewinnDaten!I63</f>
        <v>0</v>
      </c>
      <c r="E63" s="40">
        <f t="shared" si="1"/>
        <v>0</v>
      </c>
      <c r="F63" s="58">
        <f t="shared" si="2"/>
        <v>42109</v>
      </c>
      <c r="G63" s="49">
        <f>SUM(C$7:C63)</f>
        <v>-1</v>
      </c>
      <c r="H63" s="49">
        <f>SUM(D$7:D63)</f>
        <v>5</v>
      </c>
      <c r="I63" s="40">
        <f t="shared" si="3"/>
        <v>4</v>
      </c>
      <c r="K63" s="36">
        <f t="shared" si="4"/>
        <v>2015</v>
      </c>
    </row>
    <row r="64" spans="1:11" ht="13">
      <c r="A64" s="39">
        <f>GewinnDaten!A64</f>
        <v>42112</v>
      </c>
      <c r="B64" s="37">
        <f t="shared" si="0"/>
        <v>7</v>
      </c>
      <c r="C64" s="49">
        <f>GewinnDaten!F64</f>
        <v>0</v>
      </c>
      <c r="D64" s="49">
        <f>GewinnDaten!I64</f>
        <v>0</v>
      </c>
      <c r="E64" s="40">
        <f t="shared" si="1"/>
        <v>0</v>
      </c>
      <c r="F64" s="58">
        <f t="shared" si="2"/>
        <v>42112</v>
      </c>
      <c r="G64" s="49">
        <f>SUM(C$7:C64)</f>
        <v>-1</v>
      </c>
      <c r="H64" s="49">
        <f>SUM(D$7:D64)</f>
        <v>5</v>
      </c>
      <c r="I64" s="40">
        <f t="shared" si="3"/>
        <v>4</v>
      </c>
      <c r="K64" s="36">
        <f t="shared" si="4"/>
        <v>2015</v>
      </c>
    </row>
    <row r="65" spans="1:11" ht="13">
      <c r="A65" s="39">
        <f>GewinnDaten!A65</f>
        <v>42116</v>
      </c>
      <c r="B65" s="37">
        <f t="shared" si="0"/>
        <v>4</v>
      </c>
      <c r="C65" s="49">
        <f>GewinnDaten!F65</f>
        <v>0</v>
      </c>
      <c r="D65" s="49">
        <f>GewinnDaten!I65</f>
        <v>0</v>
      </c>
      <c r="E65" s="40">
        <f t="shared" si="1"/>
        <v>0</v>
      </c>
      <c r="F65" s="58">
        <f t="shared" si="2"/>
        <v>42116</v>
      </c>
      <c r="G65" s="49">
        <f>SUM(C$7:C65)</f>
        <v>-1</v>
      </c>
      <c r="H65" s="49">
        <f>SUM(D$7:D65)</f>
        <v>5</v>
      </c>
      <c r="I65" s="40">
        <f t="shared" si="3"/>
        <v>4</v>
      </c>
      <c r="K65" s="36">
        <f t="shared" si="4"/>
        <v>2015</v>
      </c>
    </row>
    <row r="66" spans="1:11" ht="13">
      <c r="A66" s="39">
        <f>GewinnDaten!A66</f>
        <v>42119</v>
      </c>
      <c r="B66" s="37">
        <f t="shared" si="0"/>
        <v>7</v>
      </c>
      <c r="C66" s="49">
        <f>GewinnDaten!F66</f>
        <v>0</v>
      </c>
      <c r="D66" s="49">
        <f>GewinnDaten!I66</f>
        <v>0</v>
      </c>
      <c r="E66" s="40">
        <f t="shared" si="1"/>
        <v>0</v>
      </c>
      <c r="F66" s="58">
        <f t="shared" si="2"/>
        <v>42119</v>
      </c>
      <c r="G66" s="49">
        <f>SUM(C$7:C66)</f>
        <v>-1</v>
      </c>
      <c r="H66" s="49">
        <f>SUM(D$7:D66)</f>
        <v>5</v>
      </c>
      <c r="I66" s="40">
        <f t="shared" si="3"/>
        <v>4</v>
      </c>
      <c r="K66" s="36">
        <f t="shared" si="4"/>
        <v>2015</v>
      </c>
    </row>
    <row r="67" spans="1:11" ht="13">
      <c r="A67" s="39">
        <f>GewinnDaten!A67</f>
        <v>42123</v>
      </c>
      <c r="B67" s="37">
        <f t="shared" si="0"/>
        <v>4</v>
      </c>
      <c r="C67" s="49">
        <f>GewinnDaten!F67</f>
        <v>0</v>
      </c>
      <c r="D67" s="49">
        <f>GewinnDaten!I67</f>
        <v>0</v>
      </c>
      <c r="E67" s="40">
        <f t="shared" si="1"/>
        <v>0</v>
      </c>
      <c r="F67" s="58">
        <f t="shared" si="2"/>
        <v>42123</v>
      </c>
      <c r="G67" s="49">
        <f>SUM(C$7:C67)</f>
        <v>-1</v>
      </c>
      <c r="H67" s="49">
        <f>SUM(D$7:D67)</f>
        <v>5</v>
      </c>
      <c r="I67" s="40">
        <f t="shared" si="3"/>
        <v>4</v>
      </c>
      <c r="K67" s="36">
        <f t="shared" si="4"/>
        <v>2015</v>
      </c>
    </row>
    <row r="68" spans="1:11" ht="13">
      <c r="A68" s="39">
        <f>GewinnDaten!A68</f>
        <v>42126</v>
      </c>
      <c r="B68" s="37">
        <f t="shared" si="0"/>
        <v>7</v>
      </c>
      <c r="C68" s="49">
        <f>GewinnDaten!F68</f>
        <v>0</v>
      </c>
      <c r="D68" s="49">
        <f>GewinnDaten!I68</f>
        <v>0</v>
      </c>
      <c r="E68" s="40">
        <f t="shared" si="1"/>
        <v>0</v>
      </c>
      <c r="F68" s="58">
        <f t="shared" si="2"/>
        <v>42126</v>
      </c>
      <c r="G68" s="49">
        <f>SUM(C$7:C68)</f>
        <v>-1</v>
      </c>
      <c r="H68" s="49">
        <f>SUM(D$7:D68)</f>
        <v>5</v>
      </c>
      <c r="I68" s="40">
        <f t="shared" si="3"/>
        <v>4</v>
      </c>
      <c r="K68" s="36">
        <f t="shared" si="4"/>
        <v>2015</v>
      </c>
    </row>
    <row r="69" spans="1:11" ht="13">
      <c r="A69" s="39">
        <f>GewinnDaten!A69</f>
        <v>42130</v>
      </c>
      <c r="B69" s="37">
        <f t="shared" si="0"/>
        <v>4</v>
      </c>
      <c r="C69" s="49">
        <f>GewinnDaten!F69</f>
        <v>0</v>
      </c>
      <c r="D69" s="49">
        <f>GewinnDaten!I69</f>
        <v>0</v>
      </c>
      <c r="E69" s="40">
        <f t="shared" si="1"/>
        <v>0</v>
      </c>
      <c r="F69" s="58">
        <f t="shared" si="2"/>
        <v>42130</v>
      </c>
      <c r="G69" s="49">
        <f>SUM(C$7:C69)</f>
        <v>-1</v>
      </c>
      <c r="H69" s="49">
        <f>SUM(D$7:D69)</f>
        <v>5</v>
      </c>
      <c r="I69" s="40">
        <f t="shared" si="3"/>
        <v>4</v>
      </c>
      <c r="K69" s="36">
        <f t="shared" si="4"/>
        <v>2015</v>
      </c>
    </row>
    <row r="70" spans="1:11" ht="13">
      <c r="A70" s="39">
        <f>GewinnDaten!A70</f>
        <v>42133</v>
      </c>
      <c r="B70" s="37">
        <f t="shared" si="0"/>
        <v>7</v>
      </c>
      <c r="C70" s="49">
        <f>GewinnDaten!F70</f>
        <v>0</v>
      </c>
      <c r="D70" s="49">
        <f>GewinnDaten!I70</f>
        <v>0</v>
      </c>
      <c r="E70" s="40">
        <f t="shared" si="1"/>
        <v>0</v>
      </c>
      <c r="F70" s="58">
        <f t="shared" si="2"/>
        <v>42133</v>
      </c>
      <c r="G70" s="49">
        <f>SUM(C$7:C70)</f>
        <v>-1</v>
      </c>
      <c r="H70" s="49">
        <f>SUM(D$7:D70)</f>
        <v>5</v>
      </c>
      <c r="I70" s="40">
        <f t="shared" si="3"/>
        <v>4</v>
      </c>
      <c r="K70" s="36">
        <f t="shared" si="4"/>
        <v>2015</v>
      </c>
    </row>
    <row r="71" spans="1:11" ht="13">
      <c r="A71" s="39">
        <f>GewinnDaten!A71</f>
        <v>42137</v>
      </c>
      <c r="B71" s="37">
        <f t="shared" si="0"/>
        <v>4</v>
      </c>
      <c r="C71" s="49">
        <f>GewinnDaten!F71</f>
        <v>0</v>
      </c>
      <c r="D71" s="49">
        <f>GewinnDaten!I71</f>
        <v>0</v>
      </c>
      <c r="E71" s="40">
        <f t="shared" si="1"/>
        <v>0</v>
      </c>
      <c r="F71" s="58">
        <f t="shared" si="2"/>
        <v>42137</v>
      </c>
      <c r="G71" s="49">
        <f>SUM(C$7:C71)</f>
        <v>-1</v>
      </c>
      <c r="H71" s="49">
        <f>SUM(D$7:D71)</f>
        <v>5</v>
      </c>
      <c r="I71" s="40">
        <f t="shared" si="3"/>
        <v>4</v>
      </c>
      <c r="K71" s="36">
        <f t="shared" si="4"/>
        <v>2015</v>
      </c>
    </row>
    <row r="72" spans="1:11" ht="13">
      <c r="A72" s="39">
        <f>GewinnDaten!A72</f>
        <v>42140</v>
      </c>
      <c r="B72" s="37">
        <f t="shared" ref="B72:B135" si="9">WEEKDAY(A72)</f>
        <v>7</v>
      </c>
      <c r="C72" s="49">
        <f>GewinnDaten!F72</f>
        <v>0</v>
      </c>
      <c r="D72" s="49">
        <f>GewinnDaten!I72</f>
        <v>0</v>
      </c>
      <c r="E72" s="40">
        <f t="shared" ref="E72:E135" si="10">SUM(C72:D72)</f>
        <v>0</v>
      </c>
      <c r="F72" s="58">
        <f t="shared" ref="F72:F135" si="11">A72</f>
        <v>42140</v>
      </c>
      <c r="G72" s="49">
        <f>SUM(C$7:C72)</f>
        <v>-1</v>
      </c>
      <c r="H72" s="49">
        <f>SUM(D$7:D72)</f>
        <v>5</v>
      </c>
      <c r="I72" s="40">
        <f t="shared" ref="I72:I135" si="12">SUM(G72:H72)</f>
        <v>4</v>
      </c>
      <c r="K72" s="36">
        <f t="shared" ref="K72:K135" si="13">YEAR(A72)</f>
        <v>2015</v>
      </c>
    </row>
    <row r="73" spans="1:11" ht="13">
      <c r="A73" s="39">
        <f>GewinnDaten!A73</f>
        <v>42144</v>
      </c>
      <c r="B73" s="37">
        <f t="shared" si="9"/>
        <v>4</v>
      </c>
      <c r="C73" s="49">
        <f>GewinnDaten!F73</f>
        <v>0</v>
      </c>
      <c r="D73" s="49">
        <f>GewinnDaten!I73</f>
        <v>0</v>
      </c>
      <c r="E73" s="40">
        <f t="shared" si="10"/>
        <v>0</v>
      </c>
      <c r="F73" s="58">
        <f t="shared" si="11"/>
        <v>42144</v>
      </c>
      <c r="G73" s="49">
        <f>SUM(C$7:C73)</f>
        <v>-1</v>
      </c>
      <c r="H73" s="49">
        <f>SUM(D$7:D73)</f>
        <v>5</v>
      </c>
      <c r="I73" s="40">
        <f t="shared" si="12"/>
        <v>4</v>
      </c>
      <c r="K73" s="36">
        <f t="shared" si="13"/>
        <v>2015</v>
      </c>
    </row>
    <row r="74" spans="1:11" ht="13">
      <c r="A74" s="39">
        <f>GewinnDaten!A74</f>
        <v>42147</v>
      </c>
      <c r="B74" s="37">
        <f t="shared" si="9"/>
        <v>7</v>
      </c>
      <c r="C74" s="49">
        <f>GewinnDaten!F74</f>
        <v>0</v>
      </c>
      <c r="D74" s="49">
        <f>GewinnDaten!I74</f>
        <v>0</v>
      </c>
      <c r="E74" s="40">
        <f t="shared" si="10"/>
        <v>0</v>
      </c>
      <c r="F74" s="58">
        <f t="shared" si="11"/>
        <v>42147</v>
      </c>
      <c r="G74" s="49">
        <f>SUM(C$7:C74)</f>
        <v>-1</v>
      </c>
      <c r="H74" s="49">
        <f>SUM(D$7:D74)</f>
        <v>5</v>
      </c>
      <c r="I74" s="40">
        <f t="shared" si="12"/>
        <v>4</v>
      </c>
      <c r="K74" s="36">
        <f t="shared" si="13"/>
        <v>2015</v>
      </c>
    </row>
    <row r="75" spans="1:11" ht="13">
      <c r="A75" s="39">
        <f>GewinnDaten!A75</f>
        <v>42151</v>
      </c>
      <c r="B75" s="37">
        <f t="shared" si="9"/>
        <v>4</v>
      </c>
      <c r="C75" s="49">
        <f>GewinnDaten!F75</f>
        <v>0</v>
      </c>
      <c r="D75" s="49">
        <f>GewinnDaten!I75</f>
        <v>0</v>
      </c>
      <c r="E75" s="40">
        <f t="shared" si="10"/>
        <v>0</v>
      </c>
      <c r="F75" s="58">
        <f t="shared" si="11"/>
        <v>42151</v>
      </c>
      <c r="G75" s="49">
        <f>SUM(C$7:C75)</f>
        <v>-1</v>
      </c>
      <c r="H75" s="49">
        <f>SUM(D$7:D75)</f>
        <v>5</v>
      </c>
      <c r="I75" s="40">
        <f t="shared" si="12"/>
        <v>4</v>
      </c>
      <c r="K75" s="36">
        <f t="shared" si="13"/>
        <v>2015</v>
      </c>
    </row>
    <row r="76" spans="1:11" ht="13">
      <c r="A76" s="39">
        <f>GewinnDaten!A76</f>
        <v>42154</v>
      </c>
      <c r="B76" s="37">
        <f t="shared" si="9"/>
        <v>7</v>
      </c>
      <c r="C76" s="49">
        <f>GewinnDaten!F76</f>
        <v>0</v>
      </c>
      <c r="D76" s="49">
        <f>GewinnDaten!I76</f>
        <v>0</v>
      </c>
      <c r="E76" s="40">
        <f t="shared" si="10"/>
        <v>0</v>
      </c>
      <c r="F76" s="58">
        <f t="shared" si="11"/>
        <v>42154</v>
      </c>
      <c r="G76" s="49">
        <f>SUM(C$7:C76)</f>
        <v>-1</v>
      </c>
      <c r="H76" s="49">
        <f>SUM(D$7:D76)</f>
        <v>5</v>
      </c>
      <c r="I76" s="40">
        <f t="shared" si="12"/>
        <v>4</v>
      </c>
      <c r="K76" s="36">
        <f t="shared" si="13"/>
        <v>2015</v>
      </c>
    </row>
    <row r="77" spans="1:11" ht="13">
      <c r="A77" s="39">
        <f>GewinnDaten!A77</f>
        <v>42158</v>
      </c>
      <c r="B77" s="37">
        <f t="shared" si="9"/>
        <v>4</v>
      </c>
      <c r="C77" s="49">
        <f>GewinnDaten!F77</f>
        <v>0</v>
      </c>
      <c r="D77" s="49">
        <f>GewinnDaten!I77</f>
        <v>0</v>
      </c>
      <c r="E77" s="40">
        <f t="shared" si="10"/>
        <v>0</v>
      </c>
      <c r="F77" s="58">
        <f t="shared" si="11"/>
        <v>42158</v>
      </c>
      <c r="G77" s="49">
        <f>SUM(C$7:C77)</f>
        <v>-1</v>
      </c>
      <c r="H77" s="49">
        <f>SUM(D$7:D77)</f>
        <v>5</v>
      </c>
      <c r="I77" s="40">
        <f t="shared" si="12"/>
        <v>4</v>
      </c>
      <c r="K77" s="36">
        <f t="shared" si="13"/>
        <v>2015</v>
      </c>
    </row>
    <row r="78" spans="1:11" ht="13">
      <c r="A78" s="39">
        <f>GewinnDaten!A78</f>
        <v>42161</v>
      </c>
      <c r="B78" s="37">
        <f t="shared" si="9"/>
        <v>7</v>
      </c>
      <c r="C78" s="49">
        <f>GewinnDaten!F78</f>
        <v>0</v>
      </c>
      <c r="D78" s="49">
        <f>GewinnDaten!I78</f>
        <v>0</v>
      </c>
      <c r="E78" s="40">
        <f t="shared" si="10"/>
        <v>0</v>
      </c>
      <c r="F78" s="58">
        <f t="shared" si="11"/>
        <v>42161</v>
      </c>
      <c r="G78" s="49">
        <f>SUM(C$7:C78)</f>
        <v>-1</v>
      </c>
      <c r="H78" s="49">
        <f>SUM(D$7:D78)</f>
        <v>5</v>
      </c>
      <c r="I78" s="40">
        <f t="shared" si="12"/>
        <v>4</v>
      </c>
      <c r="K78" s="36">
        <f t="shared" si="13"/>
        <v>2015</v>
      </c>
    </row>
    <row r="79" spans="1:11" ht="13">
      <c r="A79" s="39">
        <f>GewinnDaten!A79</f>
        <v>42165</v>
      </c>
      <c r="B79" s="37">
        <f t="shared" si="9"/>
        <v>4</v>
      </c>
      <c r="C79" s="49">
        <f>GewinnDaten!F79</f>
        <v>0</v>
      </c>
      <c r="D79" s="49">
        <f>GewinnDaten!I79</f>
        <v>0</v>
      </c>
      <c r="E79" s="40">
        <f t="shared" si="10"/>
        <v>0</v>
      </c>
      <c r="F79" s="58">
        <f t="shared" si="11"/>
        <v>42165</v>
      </c>
      <c r="G79" s="49">
        <f>SUM(C$7:C79)</f>
        <v>-1</v>
      </c>
      <c r="H79" s="49">
        <f>SUM(D$7:D79)</f>
        <v>5</v>
      </c>
      <c r="I79" s="40">
        <f t="shared" si="12"/>
        <v>4</v>
      </c>
      <c r="K79" s="36">
        <f t="shared" si="13"/>
        <v>2015</v>
      </c>
    </row>
    <row r="80" spans="1:11" ht="13">
      <c r="A80" s="39">
        <f>GewinnDaten!A80</f>
        <v>42168</v>
      </c>
      <c r="B80" s="37">
        <f t="shared" si="9"/>
        <v>7</v>
      </c>
      <c r="C80" s="49">
        <f>GewinnDaten!F80</f>
        <v>0</v>
      </c>
      <c r="D80" s="49">
        <f>GewinnDaten!I80</f>
        <v>0</v>
      </c>
      <c r="E80" s="40">
        <f t="shared" si="10"/>
        <v>0</v>
      </c>
      <c r="F80" s="58">
        <f t="shared" si="11"/>
        <v>42168</v>
      </c>
      <c r="G80" s="49">
        <f>SUM(C$7:C80)</f>
        <v>-1</v>
      </c>
      <c r="H80" s="49">
        <f>SUM(D$7:D80)</f>
        <v>5</v>
      </c>
      <c r="I80" s="40">
        <f t="shared" si="12"/>
        <v>4</v>
      </c>
      <c r="K80" s="36">
        <f t="shared" si="13"/>
        <v>2015</v>
      </c>
    </row>
    <row r="81" spans="1:11" ht="13">
      <c r="A81" s="39">
        <f>GewinnDaten!A81</f>
        <v>42172</v>
      </c>
      <c r="B81" s="37">
        <f t="shared" si="9"/>
        <v>4</v>
      </c>
      <c r="C81" s="49">
        <f>GewinnDaten!F81</f>
        <v>0</v>
      </c>
      <c r="D81" s="49">
        <f>GewinnDaten!I81</f>
        <v>0</v>
      </c>
      <c r="E81" s="40">
        <f t="shared" si="10"/>
        <v>0</v>
      </c>
      <c r="F81" s="58">
        <f t="shared" si="11"/>
        <v>42172</v>
      </c>
      <c r="G81" s="49">
        <f>SUM(C$7:C81)</f>
        <v>-1</v>
      </c>
      <c r="H81" s="49">
        <f>SUM(D$7:D81)</f>
        <v>5</v>
      </c>
      <c r="I81" s="40">
        <f t="shared" si="12"/>
        <v>4</v>
      </c>
      <c r="K81" s="36">
        <f t="shared" si="13"/>
        <v>2015</v>
      </c>
    </row>
    <row r="82" spans="1:11" ht="13">
      <c r="A82" s="39">
        <f>GewinnDaten!A82</f>
        <v>42175</v>
      </c>
      <c r="B82" s="37">
        <f t="shared" si="9"/>
        <v>7</v>
      </c>
      <c r="C82" s="49">
        <f>GewinnDaten!F82</f>
        <v>0</v>
      </c>
      <c r="D82" s="49">
        <f>GewinnDaten!I82</f>
        <v>0</v>
      </c>
      <c r="E82" s="40">
        <f t="shared" si="10"/>
        <v>0</v>
      </c>
      <c r="F82" s="58">
        <f t="shared" si="11"/>
        <v>42175</v>
      </c>
      <c r="G82" s="49">
        <f>SUM(C$7:C82)</f>
        <v>-1</v>
      </c>
      <c r="H82" s="49">
        <f>SUM(D$7:D82)</f>
        <v>5</v>
      </c>
      <c r="I82" s="40">
        <f t="shared" si="12"/>
        <v>4</v>
      </c>
      <c r="K82" s="36">
        <f t="shared" si="13"/>
        <v>2015</v>
      </c>
    </row>
    <row r="83" spans="1:11" ht="13">
      <c r="A83" s="39">
        <f>GewinnDaten!A83</f>
        <v>42179</v>
      </c>
      <c r="B83" s="37">
        <f t="shared" si="9"/>
        <v>4</v>
      </c>
      <c r="C83" s="49">
        <f>GewinnDaten!F83</f>
        <v>0</v>
      </c>
      <c r="D83" s="49">
        <f>GewinnDaten!I83</f>
        <v>0</v>
      </c>
      <c r="E83" s="40">
        <f t="shared" si="10"/>
        <v>0</v>
      </c>
      <c r="F83" s="58">
        <f t="shared" si="11"/>
        <v>42179</v>
      </c>
      <c r="G83" s="49">
        <f>SUM(C$7:C83)</f>
        <v>-1</v>
      </c>
      <c r="H83" s="49">
        <f>SUM(D$7:D83)</f>
        <v>5</v>
      </c>
      <c r="I83" s="40">
        <f t="shared" si="12"/>
        <v>4</v>
      </c>
      <c r="K83" s="36">
        <f t="shared" si="13"/>
        <v>2015</v>
      </c>
    </row>
    <row r="84" spans="1:11" ht="13">
      <c r="A84" s="39">
        <f>GewinnDaten!A84</f>
        <v>42182</v>
      </c>
      <c r="B84" s="37">
        <f t="shared" si="9"/>
        <v>7</v>
      </c>
      <c r="C84" s="49">
        <f>GewinnDaten!F84</f>
        <v>0</v>
      </c>
      <c r="D84" s="49">
        <f>GewinnDaten!I84</f>
        <v>0</v>
      </c>
      <c r="E84" s="40">
        <f t="shared" si="10"/>
        <v>0</v>
      </c>
      <c r="F84" s="58">
        <f t="shared" si="11"/>
        <v>42182</v>
      </c>
      <c r="G84" s="49">
        <f>SUM(C$7:C84)</f>
        <v>-1</v>
      </c>
      <c r="H84" s="49">
        <f>SUM(D$7:D84)</f>
        <v>5</v>
      </c>
      <c r="I84" s="40">
        <f t="shared" si="12"/>
        <v>4</v>
      </c>
      <c r="K84" s="36">
        <f t="shared" si="13"/>
        <v>2015</v>
      </c>
    </row>
    <row r="85" spans="1:11" ht="13">
      <c r="A85" s="39">
        <f>GewinnDaten!A85</f>
        <v>42186</v>
      </c>
      <c r="B85" s="37">
        <f t="shared" si="9"/>
        <v>4</v>
      </c>
      <c r="C85" s="49">
        <f>GewinnDaten!F85</f>
        <v>0</v>
      </c>
      <c r="D85" s="49">
        <f>GewinnDaten!I85</f>
        <v>0</v>
      </c>
      <c r="E85" s="40">
        <f t="shared" si="10"/>
        <v>0</v>
      </c>
      <c r="F85" s="58">
        <f t="shared" si="11"/>
        <v>42186</v>
      </c>
      <c r="G85" s="49">
        <f>SUM(C$7:C85)</f>
        <v>-1</v>
      </c>
      <c r="H85" s="49">
        <f>SUM(D$7:D85)</f>
        <v>5</v>
      </c>
      <c r="I85" s="40">
        <f t="shared" si="12"/>
        <v>4</v>
      </c>
      <c r="K85" s="36">
        <f t="shared" si="13"/>
        <v>2015</v>
      </c>
    </row>
    <row r="86" spans="1:11" ht="13">
      <c r="A86" s="39">
        <f>GewinnDaten!A86</f>
        <v>42189</v>
      </c>
      <c r="B86" s="37">
        <f t="shared" si="9"/>
        <v>7</v>
      </c>
      <c r="C86" s="49">
        <f>GewinnDaten!F86</f>
        <v>0</v>
      </c>
      <c r="D86" s="49">
        <f>GewinnDaten!I86</f>
        <v>0</v>
      </c>
      <c r="E86" s="40">
        <f t="shared" si="10"/>
        <v>0</v>
      </c>
      <c r="F86" s="58">
        <f t="shared" si="11"/>
        <v>42189</v>
      </c>
      <c r="G86" s="49">
        <f>SUM(C$7:C86)</f>
        <v>-1</v>
      </c>
      <c r="H86" s="49">
        <f>SUM(D$7:D86)</f>
        <v>5</v>
      </c>
      <c r="I86" s="40">
        <f t="shared" si="12"/>
        <v>4</v>
      </c>
      <c r="K86" s="36">
        <f t="shared" si="13"/>
        <v>2015</v>
      </c>
    </row>
    <row r="87" spans="1:11" ht="13">
      <c r="A87" s="39">
        <f>GewinnDaten!A87</f>
        <v>42193</v>
      </c>
      <c r="B87" s="37">
        <f t="shared" si="9"/>
        <v>4</v>
      </c>
      <c r="C87" s="49">
        <f>GewinnDaten!F87</f>
        <v>0</v>
      </c>
      <c r="D87" s="49">
        <f>GewinnDaten!I87</f>
        <v>0</v>
      </c>
      <c r="E87" s="40">
        <f t="shared" si="10"/>
        <v>0</v>
      </c>
      <c r="F87" s="58">
        <f t="shared" si="11"/>
        <v>42193</v>
      </c>
      <c r="G87" s="49">
        <f>SUM(C$7:C87)</f>
        <v>-1</v>
      </c>
      <c r="H87" s="49">
        <f>SUM(D$7:D87)</f>
        <v>5</v>
      </c>
      <c r="I87" s="40">
        <f t="shared" si="12"/>
        <v>4</v>
      </c>
      <c r="K87" s="36">
        <f t="shared" si="13"/>
        <v>2015</v>
      </c>
    </row>
    <row r="88" spans="1:11" ht="13">
      <c r="A88" s="39">
        <f>GewinnDaten!A88</f>
        <v>42196</v>
      </c>
      <c r="B88" s="37">
        <f t="shared" si="9"/>
        <v>7</v>
      </c>
      <c r="C88" s="49">
        <f>GewinnDaten!F88</f>
        <v>0</v>
      </c>
      <c r="D88" s="49">
        <f>GewinnDaten!I88</f>
        <v>0</v>
      </c>
      <c r="E88" s="40">
        <f t="shared" si="10"/>
        <v>0</v>
      </c>
      <c r="F88" s="58">
        <f t="shared" si="11"/>
        <v>42196</v>
      </c>
      <c r="G88" s="49">
        <f>SUM(C$7:C88)</f>
        <v>-1</v>
      </c>
      <c r="H88" s="49">
        <f>SUM(D$7:D88)</f>
        <v>5</v>
      </c>
      <c r="I88" s="40">
        <f t="shared" si="12"/>
        <v>4</v>
      </c>
      <c r="K88" s="36">
        <f t="shared" si="13"/>
        <v>2015</v>
      </c>
    </row>
    <row r="89" spans="1:11" ht="13">
      <c r="A89" s="39">
        <f>GewinnDaten!A89</f>
        <v>42200</v>
      </c>
      <c r="B89" s="37">
        <f t="shared" si="9"/>
        <v>4</v>
      </c>
      <c r="C89" s="49">
        <f>GewinnDaten!F89</f>
        <v>0</v>
      </c>
      <c r="D89" s="49">
        <f>GewinnDaten!I89</f>
        <v>0</v>
      </c>
      <c r="E89" s="40">
        <f t="shared" si="10"/>
        <v>0</v>
      </c>
      <c r="F89" s="58">
        <f t="shared" si="11"/>
        <v>42200</v>
      </c>
      <c r="G89" s="49">
        <f>SUM(C$7:C89)</f>
        <v>-1</v>
      </c>
      <c r="H89" s="49">
        <f>SUM(D$7:D89)</f>
        <v>5</v>
      </c>
      <c r="I89" s="40">
        <f t="shared" si="12"/>
        <v>4</v>
      </c>
      <c r="K89" s="36">
        <f t="shared" si="13"/>
        <v>2015</v>
      </c>
    </row>
    <row r="90" spans="1:11" ht="13">
      <c r="A90" s="39">
        <f>GewinnDaten!A90</f>
        <v>42203</v>
      </c>
      <c r="B90" s="37">
        <f t="shared" si="9"/>
        <v>7</v>
      </c>
      <c r="C90" s="49">
        <f>GewinnDaten!F90</f>
        <v>0</v>
      </c>
      <c r="D90" s="49">
        <f>GewinnDaten!I90</f>
        <v>0</v>
      </c>
      <c r="E90" s="40">
        <f t="shared" si="10"/>
        <v>0</v>
      </c>
      <c r="F90" s="58">
        <f t="shared" si="11"/>
        <v>42203</v>
      </c>
      <c r="G90" s="49">
        <f>SUM(C$7:C90)</f>
        <v>-1</v>
      </c>
      <c r="H90" s="49">
        <f>SUM(D$7:D90)</f>
        <v>5</v>
      </c>
      <c r="I90" s="40">
        <f t="shared" si="12"/>
        <v>4</v>
      </c>
      <c r="K90" s="36">
        <f t="shared" si="13"/>
        <v>2015</v>
      </c>
    </row>
    <row r="91" spans="1:11" ht="13">
      <c r="A91" s="39">
        <f>GewinnDaten!A91</f>
        <v>42207</v>
      </c>
      <c r="B91" s="37">
        <f t="shared" si="9"/>
        <v>4</v>
      </c>
      <c r="C91" s="49">
        <f>GewinnDaten!F91</f>
        <v>0</v>
      </c>
      <c r="D91" s="49">
        <f>GewinnDaten!I91</f>
        <v>0</v>
      </c>
      <c r="E91" s="40">
        <f t="shared" si="10"/>
        <v>0</v>
      </c>
      <c r="F91" s="58">
        <f t="shared" si="11"/>
        <v>42207</v>
      </c>
      <c r="G91" s="49">
        <f>SUM(C$7:C91)</f>
        <v>-1</v>
      </c>
      <c r="H91" s="49">
        <f>SUM(D$7:D91)</f>
        <v>5</v>
      </c>
      <c r="I91" s="40">
        <f t="shared" si="12"/>
        <v>4</v>
      </c>
      <c r="K91" s="36">
        <f t="shared" si="13"/>
        <v>2015</v>
      </c>
    </row>
    <row r="92" spans="1:11" ht="13">
      <c r="A92" s="39">
        <f>GewinnDaten!A92</f>
        <v>42210</v>
      </c>
      <c r="B92" s="37">
        <f t="shared" si="9"/>
        <v>7</v>
      </c>
      <c r="C92" s="49">
        <f>GewinnDaten!F92</f>
        <v>0</v>
      </c>
      <c r="D92" s="49">
        <f>GewinnDaten!I92</f>
        <v>0</v>
      </c>
      <c r="E92" s="40">
        <f t="shared" si="10"/>
        <v>0</v>
      </c>
      <c r="F92" s="58">
        <f t="shared" si="11"/>
        <v>42210</v>
      </c>
      <c r="G92" s="49">
        <f>SUM(C$7:C92)</f>
        <v>-1</v>
      </c>
      <c r="H92" s="49">
        <f>SUM(D$7:D92)</f>
        <v>5</v>
      </c>
      <c r="I92" s="40">
        <f t="shared" si="12"/>
        <v>4</v>
      </c>
      <c r="K92" s="36">
        <f t="shared" si="13"/>
        <v>2015</v>
      </c>
    </row>
    <row r="93" spans="1:11" ht="13">
      <c r="A93" s="39">
        <f>GewinnDaten!A93</f>
        <v>42214</v>
      </c>
      <c r="B93" s="37">
        <f t="shared" si="9"/>
        <v>4</v>
      </c>
      <c r="C93" s="49">
        <f>GewinnDaten!F93</f>
        <v>0</v>
      </c>
      <c r="D93" s="49">
        <f>GewinnDaten!I93</f>
        <v>0</v>
      </c>
      <c r="E93" s="40">
        <f t="shared" si="10"/>
        <v>0</v>
      </c>
      <c r="F93" s="58">
        <f t="shared" si="11"/>
        <v>42214</v>
      </c>
      <c r="G93" s="49">
        <f>SUM(C$7:C93)</f>
        <v>-1</v>
      </c>
      <c r="H93" s="49">
        <f>SUM(D$7:D93)</f>
        <v>5</v>
      </c>
      <c r="I93" s="40">
        <f t="shared" si="12"/>
        <v>4</v>
      </c>
      <c r="K93" s="36">
        <f t="shared" si="13"/>
        <v>2015</v>
      </c>
    </row>
    <row r="94" spans="1:11" ht="13">
      <c r="A94" s="39">
        <f>GewinnDaten!A94</f>
        <v>42217</v>
      </c>
      <c r="B94" s="37">
        <f t="shared" si="9"/>
        <v>7</v>
      </c>
      <c r="C94" s="49">
        <f>GewinnDaten!F94</f>
        <v>0</v>
      </c>
      <c r="D94" s="49">
        <f>GewinnDaten!I94</f>
        <v>0</v>
      </c>
      <c r="E94" s="40">
        <f t="shared" si="10"/>
        <v>0</v>
      </c>
      <c r="F94" s="58">
        <f t="shared" si="11"/>
        <v>42217</v>
      </c>
      <c r="G94" s="49">
        <f>SUM(C$7:C94)</f>
        <v>-1</v>
      </c>
      <c r="H94" s="49">
        <f>SUM(D$7:D94)</f>
        <v>5</v>
      </c>
      <c r="I94" s="40">
        <f t="shared" si="12"/>
        <v>4</v>
      </c>
      <c r="K94" s="36">
        <f t="shared" si="13"/>
        <v>2015</v>
      </c>
    </row>
    <row r="95" spans="1:11" ht="13">
      <c r="A95" s="39">
        <f>GewinnDaten!A95</f>
        <v>42221</v>
      </c>
      <c r="B95" s="37">
        <f t="shared" si="9"/>
        <v>4</v>
      </c>
      <c r="C95" s="49">
        <f>GewinnDaten!F95</f>
        <v>0</v>
      </c>
      <c r="D95" s="49">
        <f>GewinnDaten!I95</f>
        <v>0</v>
      </c>
      <c r="E95" s="40">
        <f t="shared" si="10"/>
        <v>0</v>
      </c>
      <c r="F95" s="58">
        <f t="shared" si="11"/>
        <v>42221</v>
      </c>
      <c r="G95" s="49">
        <f>SUM(C$7:C95)</f>
        <v>-1</v>
      </c>
      <c r="H95" s="49">
        <f>SUM(D$7:D95)</f>
        <v>5</v>
      </c>
      <c r="I95" s="40">
        <f t="shared" si="12"/>
        <v>4</v>
      </c>
      <c r="K95" s="36">
        <f t="shared" si="13"/>
        <v>2015</v>
      </c>
    </row>
    <row r="96" spans="1:11" ht="13">
      <c r="A96" s="39">
        <f>GewinnDaten!A96</f>
        <v>42224</v>
      </c>
      <c r="B96" s="37">
        <f t="shared" si="9"/>
        <v>7</v>
      </c>
      <c r="C96" s="49">
        <f>GewinnDaten!F96</f>
        <v>0</v>
      </c>
      <c r="D96" s="49">
        <f>GewinnDaten!I96</f>
        <v>0</v>
      </c>
      <c r="E96" s="40">
        <f t="shared" si="10"/>
        <v>0</v>
      </c>
      <c r="F96" s="58">
        <f t="shared" si="11"/>
        <v>42224</v>
      </c>
      <c r="G96" s="49">
        <f>SUM(C$7:C96)</f>
        <v>-1</v>
      </c>
      <c r="H96" s="49">
        <f>SUM(D$7:D96)</f>
        <v>5</v>
      </c>
      <c r="I96" s="40">
        <f t="shared" si="12"/>
        <v>4</v>
      </c>
      <c r="K96" s="36">
        <f t="shared" si="13"/>
        <v>2015</v>
      </c>
    </row>
    <row r="97" spans="1:11" ht="13">
      <c r="A97" s="39">
        <f>GewinnDaten!A97</f>
        <v>42228</v>
      </c>
      <c r="B97" s="37">
        <f t="shared" si="9"/>
        <v>4</v>
      </c>
      <c r="C97" s="49">
        <f>GewinnDaten!F97</f>
        <v>0</v>
      </c>
      <c r="D97" s="49">
        <f>GewinnDaten!I97</f>
        <v>0</v>
      </c>
      <c r="E97" s="40">
        <f t="shared" si="10"/>
        <v>0</v>
      </c>
      <c r="F97" s="58">
        <f t="shared" si="11"/>
        <v>42228</v>
      </c>
      <c r="G97" s="49">
        <f>SUM(C$7:C97)</f>
        <v>-1</v>
      </c>
      <c r="H97" s="49">
        <f>SUM(D$7:D97)</f>
        <v>5</v>
      </c>
      <c r="I97" s="40">
        <f t="shared" si="12"/>
        <v>4</v>
      </c>
      <c r="K97" s="36">
        <f t="shared" si="13"/>
        <v>2015</v>
      </c>
    </row>
    <row r="98" spans="1:11" ht="13">
      <c r="A98" s="39">
        <f>GewinnDaten!A98</f>
        <v>42231</v>
      </c>
      <c r="B98" s="37">
        <f t="shared" si="9"/>
        <v>7</v>
      </c>
      <c r="C98" s="49">
        <f>GewinnDaten!F98</f>
        <v>0</v>
      </c>
      <c r="D98" s="49">
        <f>GewinnDaten!I98</f>
        <v>0</v>
      </c>
      <c r="E98" s="40">
        <f t="shared" si="10"/>
        <v>0</v>
      </c>
      <c r="F98" s="58">
        <f t="shared" si="11"/>
        <v>42231</v>
      </c>
      <c r="G98" s="49">
        <f>SUM(C$7:C98)</f>
        <v>-1</v>
      </c>
      <c r="H98" s="49">
        <f>SUM(D$7:D98)</f>
        <v>5</v>
      </c>
      <c r="I98" s="40">
        <f t="shared" si="12"/>
        <v>4</v>
      </c>
      <c r="K98" s="36">
        <f t="shared" si="13"/>
        <v>2015</v>
      </c>
    </row>
    <row r="99" spans="1:11" ht="13">
      <c r="A99" s="39">
        <f>GewinnDaten!A99</f>
        <v>42235</v>
      </c>
      <c r="B99" s="37">
        <f t="shared" si="9"/>
        <v>4</v>
      </c>
      <c r="C99" s="49">
        <f>GewinnDaten!F99</f>
        <v>0</v>
      </c>
      <c r="D99" s="49">
        <f>GewinnDaten!I99</f>
        <v>0</v>
      </c>
      <c r="E99" s="40">
        <f t="shared" si="10"/>
        <v>0</v>
      </c>
      <c r="F99" s="58">
        <f t="shared" si="11"/>
        <v>42235</v>
      </c>
      <c r="G99" s="49">
        <f>SUM(C$7:C99)</f>
        <v>-1</v>
      </c>
      <c r="H99" s="49">
        <f>SUM(D$7:D99)</f>
        <v>5</v>
      </c>
      <c r="I99" s="40">
        <f t="shared" si="12"/>
        <v>4</v>
      </c>
      <c r="K99" s="36">
        <f t="shared" si="13"/>
        <v>2015</v>
      </c>
    </row>
    <row r="100" spans="1:11" ht="13">
      <c r="A100" s="39">
        <f>GewinnDaten!A100</f>
        <v>42238</v>
      </c>
      <c r="B100" s="37">
        <f t="shared" si="9"/>
        <v>7</v>
      </c>
      <c r="C100" s="49">
        <f>GewinnDaten!F100</f>
        <v>0</v>
      </c>
      <c r="D100" s="49">
        <f>GewinnDaten!I100</f>
        <v>0</v>
      </c>
      <c r="E100" s="40">
        <f t="shared" si="10"/>
        <v>0</v>
      </c>
      <c r="F100" s="58">
        <f t="shared" si="11"/>
        <v>42238</v>
      </c>
      <c r="G100" s="49">
        <f>SUM(C$7:C100)</f>
        <v>-1</v>
      </c>
      <c r="H100" s="49">
        <f>SUM(D$7:D100)</f>
        <v>5</v>
      </c>
      <c r="I100" s="40">
        <f t="shared" si="12"/>
        <v>4</v>
      </c>
      <c r="K100" s="36">
        <f t="shared" si="13"/>
        <v>2015</v>
      </c>
    </row>
    <row r="101" spans="1:11" ht="13">
      <c r="A101" s="39">
        <f>GewinnDaten!A101</f>
        <v>42242</v>
      </c>
      <c r="B101" s="37">
        <f t="shared" si="9"/>
        <v>4</v>
      </c>
      <c r="C101" s="49">
        <f>GewinnDaten!F101</f>
        <v>0</v>
      </c>
      <c r="D101" s="49">
        <f>GewinnDaten!I101</f>
        <v>0</v>
      </c>
      <c r="E101" s="40">
        <f t="shared" si="10"/>
        <v>0</v>
      </c>
      <c r="F101" s="58">
        <f t="shared" si="11"/>
        <v>42242</v>
      </c>
      <c r="G101" s="49">
        <f>SUM(C$7:C101)</f>
        <v>-1</v>
      </c>
      <c r="H101" s="49">
        <f>SUM(D$7:D101)</f>
        <v>5</v>
      </c>
      <c r="I101" s="40">
        <f t="shared" si="12"/>
        <v>4</v>
      </c>
      <c r="K101" s="36">
        <f t="shared" si="13"/>
        <v>2015</v>
      </c>
    </row>
    <row r="102" spans="1:11" ht="13">
      <c r="A102" s="39">
        <f>GewinnDaten!A102</f>
        <v>42245</v>
      </c>
      <c r="B102" s="37">
        <f t="shared" si="9"/>
        <v>7</v>
      </c>
      <c r="C102" s="49">
        <f>GewinnDaten!F102</f>
        <v>0</v>
      </c>
      <c r="D102" s="49">
        <f>GewinnDaten!I102</f>
        <v>0</v>
      </c>
      <c r="E102" s="40">
        <f t="shared" si="10"/>
        <v>0</v>
      </c>
      <c r="F102" s="58">
        <f t="shared" si="11"/>
        <v>42245</v>
      </c>
      <c r="G102" s="49">
        <f>SUM(C$7:C102)</f>
        <v>-1</v>
      </c>
      <c r="H102" s="49">
        <f>SUM(D$7:D102)</f>
        <v>5</v>
      </c>
      <c r="I102" s="40">
        <f t="shared" si="12"/>
        <v>4</v>
      </c>
      <c r="K102" s="36">
        <f t="shared" si="13"/>
        <v>2015</v>
      </c>
    </row>
    <row r="103" spans="1:11" ht="13">
      <c r="A103" s="39">
        <f>GewinnDaten!A103</f>
        <v>42249</v>
      </c>
      <c r="B103" s="37">
        <f t="shared" si="9"/>
        <v>4</v>
      </c>
      <c r="C103" s="49">
        <f>GewinnDaten!F103</f>
        <v>0</v>
      </c>
      <c r="D103" s="49">
        <f>GewinnDaten!I103</f>
        <v>0</v>
      </c>
      <c r="E103" s="40">
        <f t="shared" si="10"/>
        <v>0</v>
      </c>
      <c r="F103" s="58">
        <f t="shared" si="11"/>
        <v>42249</v>
      </c>
      <c r="G103" s="49">
        <f>SUM(C$7:C103)</f>
        <v>-1</v>
      </c>
      <c r="H103" s="49">
        <f>SUM(D$7:D103)</f>
        <v>5</v>
      </c>
      <c r="I103" s="40">
        <f t="shared" si="12"/>
        <v>4</v>
      </c>
      <c r="K103" s="36">
        <f t="shared" si="13"/>
        <v>2015</v>
      </c>
    </row>
    <row r="104" spans="1:11" ht="13">
      <c r="A104" s="39">
        <f>GewinnDaten!A104</f>
        <v>42252</v>
      </c>
      <c r="B104" s="37">
        <f t="shared" si="9"/>
        <v>7</v>
      </c>
      <c r="C104" s="49">
        <f>GewinnDaten!F104</f>
        <v>0</v>
      </c>
      <c r="D104" s="49">
        <f>GewinnDaten!I104</f>
        <v>0</v>
      </c>
      <c r="E104" s="40">
        <f t="shared" si="10"/>
        <v>0</v>
      </c>
      <c r="F104" s="58">
        <f t="shared" si="11"/>
        <v>42252</v>
      </c>
      <c r="G104" s="49">
        <f>SUM(C$7:C104)</f>
        <v>-1</v>
      </c>
      <c r="H104" s="49">
        <f>SUM(D$7:D104)</f>
        <v>5</v>
      </c>
      <c r="I104" s="40">
        <f t="shared" si="12"/>
        <v>4</v>
      </c>
      <c r="K104" s="36">
        <f t="shared" si="13"/>
        <v>2015</v>
      </c>
    </row>
    <row r="105" spans="1:11" ht="13">
      <c r="A105" s="39">
        <f>GewinnDaten!A105</f>
        <v>42256</v>
      </c>
      <c r="B105" s="37">
        <f t="shared" si="9"/>
        <v>4</v>
      </c>
      <c r="C105" s="49">
        <f>GewinnDaten!F105</f>
        <v>0</v>
      </c>
      <c r="D105" s="49">
        <f>GewinnDaten!I105</f>
        <v>0</v>
      </c>
      <c r="E105" s="40">
        <f t="shared" si="10"/>
        <v>0</v>
      </c>
      <c r="F105" s="58">
        <f t="shared" si="11"/>
        <v>42256</v>
      </c>
      <c r="G105" s="49">
        <f>SUM(C$7:C105)</f>
        <v>-1</v>
      </c>
      <c r="H105" s="49">
        <f>SUM(D$7:D105)</f>
        <v>5</v>
      </c>
      <c r="I105" s="40">
        <f t="shared" si="12"/>
        <v>4</v>
      </c>
      <c r="K105" s="36">
        <f t="shared" si="13"/>
        <v>2015</v>
      </c>
    </row>
    <row r="106" spans="1:11" ht="13">
      <c r="A106" s="39">
        <f>GewinnDaten!A106</f>
        <v>42259</v>
      </c>
      <c r="B106" s="37">
        <f t="shared" si="9"/>
        <v>7</v>
      </c>
      <c r="C106" s="49">
        <f>GewinnDaten!F106</f>
        <v>0</v>
      </c>
      <c r="D106" s="49">
        <f>GewinnDaten!I106</f>
        <v>0</v>
      </c>
      <c r="E106" s="40">
        <f t="shared" si="10"/>
        <v>0</v>
      </c>
      <c r="F106" s="58">
        <f t="shared" si="11"/>
        <v>42259</v>
      </c>
      <c r="G106" s="49">
        <f>SUM(C$7:C106)</f>
        <v>-1</v>
      </c>
      <c r="H106" s="49">
        <f>SUM(D$7:D106)</f>
        <v>5</v>
      </c>
      <c r="I106" s="40">
        <f t="shared" si="12"/>
        <v>4</v>
      </c>
      <c r="K106" s="36">
        <f t="shared" si="13"/>
        <v>2015</v>
      </c>
    </row>
    <row r="107" spans="1:11" ht="13">
      <c r="A107" s="39">
        <f>GewinnDaten!A107</f>
        <v>42263</v>
      </c>
      <c r="B107" s="37">
        <f t="shared" si="9"/>
        <v>4</v>
      </c>
      <c r="C107" s="49">
        <f>GewinnDaten!F107</f>
        <v>0</v>
      </c>
      <c r="D107" s="49">
        <f>GewinnDaten!I107</f>
        <v>0</v>
      </c>
      <c r="E107" s="40">
        <f t="shared" si="10"/>
        <v>0</v>
      </c>
      <c r="F107" s="58">
        <f t="shared" si="11"/>
        <v>42263</v>
      </c>
      <c r="G107" s="49">
        <f>SUM(C$7:C107)</f>
        <v>-1</v>
      </c>
      <c r="H107" s="49">
        <f>SUM(D$7:D107)</f>
        <v>5</v>
      </c>
      <c r="I107" s="40">
        <f t="shared" si="12"/>
        <v>4</v>
      </c>
      <c r="K107" s="36">
        <f t="shared" si="13"/>
        <v>2015</v>
      </c>
    </row>
    <row r="108" spans="1:11" ht="13">
      <c r="A108" s="39">
        <f>GewinnDaten!A108</f>
        <v>42266</v>
      </c>
      <c r="B108" s="37">
        <f t="shared" si="9"/>
        <v>7</v>
      </c>
      <c r="C108" s="49">
        <f>GewinnDaten!F108</f>
        <v>0</v>
      </c>
      <c r="D108" s="49">
        <f>GewinnDaten!I108</f>
        <v>0</v>
      </c>
      <c r="E108" s="40">
        <f t="shared" si="10"/>
        <v>0</v>
      </c>
      <c r="F108" s="58">
        <f t="shared" si="11"/>
        <v>42266</v>
      </c>
      <c r="G108" s="49">
        <f>SUM(C$7:C108)</f>
        <v>-1</v>
      </c>
      <c r="H108" s="49">
        <f>SUM(D$7:D108)</f>
        <v>5</v>
      </c>
      <c r="I108" s="40">
        <f t="shared" si="12"/>
        <v>4</v>
      </c>
      <c r="K108" s="36">
        <f t="shared" si="13"/>
        <v>2015</v>
      </c>
    </row>
    <row r="109" spans="1:11" ht="13">
      <c r="A109" s="39">
        <f>GewinnDaten!A109</f>
        <v>42270</v>
      </c>
      <c r="B109" s="37">
        <f t="shared" si="9"/>
        <v>4</v>
      </c>
      <c r="C109" s="49">
        <f>GewinnDaten!F109</f>
        <v>0</v>
      </c>
      <c r="D109" s="49">
        <f>GewinnDaten!I109</f>
        <v>0</v>
      </c>
      <c r="E109" s="40">
        <f t="shared" si="10"/>
        <v>0</v>
      </c>
      <c r="F109" s="58">
        <f t="shared" si="11"/>
        <v>42270</v>
      </c>
      <c r="G109" s="49">
        <f>SUM(C$7:C109)</f>
        <v>-1</v>
      </c>
      <c r="H109" s="49">
        <f>SUM(D$7:D109)</f>
        <v>5</v>
      </c>
      <c r="I109" s="40">
        <f t="shared" si="12"/>
        <v>4</v>
      </c>
      <c r="K109" s="36">
        <f t="shared" si="13"/>
        <v>2015</v>
      </c>
    </row>
    <row r="110" spans="1:11" ht="13">
      <c r="A110" s="39">
        <f>GewinnDaten!A110</f>
        <v>42273</v>
      </c>
      <c r="B110" s="37">
        <f t="shared" si="9"/>
        <v>7</v>
      </c>
      <c r="C110" s="49">
        <f>GewinnDaten!F110</f>
        <v>0</v>
      </c>
      <c r="D110" s="49">
        <f>GewinnDaten!I110</f>
        <v>0</v>
      </c>
      <c r="E110" s="40">
        <f t="shared" si="10"/>
        <v>0</v>
      </c>
      <c r="F110" s="58">
        <f t="shared" si="11"/>
        <v>42273</v>
      </c>
      <c r="G110" s="49">
        <f>SUM(C$7:C110)</f>
        <v>-1</v>
      </c>
      <c r="H110" s="49">
        <f>SUM(D$7:D110)</f>
        <v>5</v>
      </c>
      <c r="I110" s="40">
        <f t="shared" si="12"/>
        <v>4</v>
      </c>
      <c r="K110" s="36">
        <f t="shared" si="13"/>
        <v>2015</v>
      </c>
    </row>
    <row r="111" spans="1:11" ht="13">
      <c r="A111" s="39">
        <f>GewinnDaten!A111</f>
        <v>42277</v>
      </c>
      <c r="B111" s="37">
        <f t="shared" si="9"/>
        <v>4</v>
      </c>
      <c r="C111" s="49">
        <f>GewinnDaten!F111</f>
        <v>0</v>
      </c>
      <c r="D111" s="49">
        <f>GewinnDaten!I111</f>
        <v>0</v>
      </c>
      <c r="E111" s="40">
        <f t="shared" si="10"/>
        <v>0</v>
      </c>
      <c r="F111" s="58">
        <f t="shared" si="11"/>
        <v>42277</v>
      </c>
      <c r="G111" s="49">
        <f>SUM(C$7:C111)</f>
        <v>-1</v>
      </c>
      <c r="H111" s="49">
        <f>SUM(D$7:D111)</f>
        <v>5</v>
      </c>
      <c r="I111" s="40">
        <f t="shared" si="12"/>
        <v>4</v>
      </c>
      <c r="K111" s="36">
        <f t="shared" si="13"/>
        <v>2015</v>
      </c>
    </row>
    <row r="112" spans="1:11" ht="13">
      <c r="A112" s="39">
        <f>GewinnDaten!A112</f>
        <v>42280</v>
      </c>
      <c r="B112" s="37">
        <f t="shared" si="9"/>
        <v>7</v>
      </c>
      <c r="C112" s="49">
        <f>GewinnDaten!F112</f>
        <v>0</v>
      </c>
      <c r="D112" s="49">
        <f>GewinnDaten!I112</f>
        <v>0</v>
      </c>
      <c r="E112" s="40">
        <f t="shared" si="10"/>
        <v>0</v>
      </c>
      <c r="F112" s="58">
        <f t="shared" si="11"/>
        <v>42280</v>
      </c>
      <c r="G112" s="49">
        <f>SUM(C$7:C112)</f>
        <v>-1</v>
      </c>
      <c r="H112" s="49">
        <f>SUM(D$7:D112)</f>
        <v>5</v>
      </c>
      <c r="I112" s="40">
        <f t="shared" si="12"/>
        <v>4</v>
      </c>
      <c r="K112" s="36">
        <f t="shared" si="13"/>
        <v>2015</v>
      </c>
    </row>
    <row r="113" spans="1:11" ht="13">
      <c r="A113" s="39">
        <f>GewinnDaten!A113</f>
        <v>42284</v>
      </c>
      <c r="B113" s="37">
        <f t="shared" si="9"/>
        <v>4</v>
      </c>
      <c r="C113" s="49">
        <f>GewinnDaten!F113</f>
        <v>0</v>
      </c>
      <c r="D113" s="49">
        <f>GewinnDaten!I113</f>
        <v>0</v>
      </c>
      <c r="E113" s="40">
        <f t="shared" si="10"/>
        <v>0</v>
      </c>
      <c r="F113" s="58">
        <f t="shared" si="11"/>
        <v>42284</v>
      </c>
      <c r="G113" s="49">
        <f>SUM(C$7:C113)</f>
        <v>-1</v>
      </c>
      <c r="H113" s="49">
        <f>SUM(D$7:D113)</f>
        <v>5</v>
      </c>
      <c r="I113" s="40">
        <f t="shared" si="12"/>
        <v>4</v>
      </c>
      <c r="K113" s="36">
        <f t="shared" si="13"/>
        <v>2015</v>
      </c>
    </row>
    <row r="114" spans="1:11" ht="13">
      <c r="A114" s="39">
        <f>GewinnDaten!A114</f>
        <v>42287</v>
      </c>
      <c r="B114" s="37">
        <f t="shared" si="9"/>
        <v>7</v>
      </c>
      <c r="C114" s="49">
        <f>GewinnDaten!F114</f>
        <v>0</v>
      </c>
      <c r="D114" s="49">
        <f>GewinnDaten!I114</f>
        <v>0</v>
      </c>
      <c r="E114" s="40">
        <f t="shared" si="10"/>
        <v>0</v>
      </c>
      <c r="F114" s="58">
        <f t="shared" si="11"/>
        <v>42287</v>
      </c>
      <c r="G114" s="49">
        <f>SUM(C$7:C114)</f>
        <v>-1</v>
      </c>
      <c r="H114" s="49">
        <f>SUM(D$7:D114)</f>
        <v>5</v>
      </c>
      <c r="I114" s="40">
        <f t="shared" si="12"/>
        <v>4</v>
      </c>
      <c r="K114" s="36">
        <f t="shared" si="13"/>
        <v>2015</v>
      </c>
    </row>
    <row r="115" spans="1:11" ht="13">
      <c r="A115" s="39">
        <f>GewinnDaten!A115</f>
        <v>42291</v>
      </c>
      <c r="B115" s="37">
        <f t="shared" si="9"/>
        <v>4</v>
      </c>
      <c r="C115" s="49">
        <f>GewinnDaten!F115</f>
        <v>0</v>
      </c>
      <c r="D115" s="49">
        <f>GewinnDaten!I115</f>
        <v>0</v>
      </c>
      <c r="E115" s="40">
        <f t="shared" si="10"/>
        <v>0</v>
      </c>
      <c r="F115" s="58">
        <f t="shared" si="11"/>
        <v>42291</v>
      </c>
      <c r="G115" s="49">
        <f>SUM(C$7:C115)</f>
        <v>-1</v>
      </c>
      <c r="H115" s="49">
        <f>SUM(D$7:D115)</f>
        <v>5</v>
      </c>
      <c r="I115" s="40">
        <f t="shared" si="12"/>
        <v>4</v>
      </c>
      <c r="K115" s="36">
        <f t="shared" si="13"/>
        <v>2015</v>
      </c>
    </row>
    <row r="116" spans="1:11" ht="13">
      <c r="A116" s="39">
        <f>GewinnDaten!A116</f>
        <v>42294</v>
      </c>
      <c r="B116" s="37">
        <f t="shared" si="9"/>
        <v>7</v>
      </c>
      <c r="C116" s="49">
        <f>GewinnDaten!F116</f>
        <v>0</v>
      </c>
      <c r="D116" s="49">
        <f>GewinnDaten!I116</f>
        <v>0</v>
      </c>
      <c r="E116" s="40">
        <f t="shared" si="10"/>
        <v>0</v>
      </c>
      <c r="F116" s="58">
        <f t="shared" si="11"/>
        <v>42294</v>
      </c>
      <c r="G116" s="49">
        <f>SUM(C$7:C116)</f>
        <v>-1</v>
      </c>
      <c r="H116" s="49">
        <f>SUM(D$7:D116)</f>
        <v>5</v>
      </c>
      <c r="I116" s="40">
        <f t="shared" si="12"/>
        <v>4</v>
      </c>
      <c r="K116" s="36">
        <f t="shared" si="13"/>
        <v>2015</v>
      </c>
    </row>
    <row r="117" spans="1:11" ht="13">
      <c r="A117" s="39">
        <f>GewinnDaten!A117</f>
        <v>42298</v>
      </c>
      <c r="B117" s="37">
        <f t="shared" si="9"/>
        <v>4</v>
      </c>
      <c r="C117" s="49">
        <f>GewinnDaten!F117</f>
        <v>0</v>
      </c>
      <c r="D117" s="49">
        <f>GewinnDaten!I117</f>
        <v>0</v>
      </c>
      <c r="E117" s="40">
        <f t="shared" si="10"/>
        <v>0</v>
      </c>
      <c r="F117" s="58">
        <f t="shared" si="11"/>
        <v>42298</v>
      </c>
      <c r="G117" s="49">
        <f>SUM(C$7:C117)</f>
        <v>-1</v>
      </c>
      <c r="H117" s="49">
        <f>SUM(D$7:D117)</f>
        <v>5</v>
      </c>
      <c r="I117" s="40">
        <f t="shared" si="12"/>
        <v>4</v>
      </c>
      <c r="K117" s="36">
        <f t="shared" si="13"/>
        <v>2015</v>
      </c>
    </row>
    <row r="118" spans="1:11" ht="13">
      <c r="A118" s="39">
        <f>GewinnDaten!A118</f>
        <v>42301</v>
      </c>
      <c r="B118" s="37">
        <f t="shared" si="9"/>
        <v>7</v>
      </c>
      <c r="C118" s="49">
        <f>GewinnDaten!F118</f>
        <v>0</v>
      </c>
      <c r="D118" s="49">
        <f>GewinnDaten!I118</f>
        <v>0</v>
      </c>
      <c r="E118" s="40">
        <f t="shared" si="10"/>
        <v>0</v>
      </c>
      <c r="F118" s="58">
        <f t="shared" si="11"/>
        <v>42301</v>
      </c>
      <c r="G118" s="49">
        <f>SUM(C$7:C118)</f>
        <v>-1</v>
      </c>
      <c r="H118" s="49">
        <f>SUM(D$7:D118)</f>
        <v>5</v>
      </c>
      <c r="I118" s="40">
        <f t="shared" si="12"/>
        <v>4</v>
      </c>
      <c r="K118" s="36">
        <f t="shared" si="13"/>
        <v>2015</v>
      </c>
    </row>
    <row r="119" spans="1:11" ht="13">
      <c r="A119" s="39">
        <f>GewinnDaten!A119</f>
        <v>42305</v>
      </c>
      <c r="B119" s="37">
        <f t="shared" si="9"/>
        <v>4</v>
      </c>
      <c r="C119" s="49">
        <f>GewinnDaten!F119</f>
        <v>0</v>
      </c>
      <c r="D119" s="49">
        <f>GewinnDaten!I119</f>
        <v>0</v>
      </c>
      <c r="E119" s="40">
        <f t="shared" si="10"/>
        <v>0</v>
      </c>
      <c r="F119" s="58">
        <f t="shared" si="11"/>
        <v>42305</v>
      </c>
      <c r="G119" s="49">
        <f>SUM(C$7:C119)</f>
        <v>-1</v>
      </c>
      <c r="H119" s="49">
        <f>SUM(D$7:D119)</f>
        <v>5</v>
      </c>
      <c r="I119" s="40">
        <f t="shared" si="12"/>
        <v>4</v>
      </c>
      <c r="K119" s="36">
        <f t="shared" si="13"/>
        <v>2015</v>
      </c>
    </row>
    <row r="120" spans="1:11" ht="13">
      <c r="A120" s="39">
        <f>GewinnDaten!A120</f>
        <v>42308</v>
      </c>
      <c r="B120" s="37">
        <f t="shared" si="9"/>
        <v>7</v>
      </c>
      <c r="C120" s="49">
        <f>GewinnDaten!F120</f>
        <v>0</v>
      </c>
      <c r="D120" s="49">
        <f>GewinnDaten!I120</f>
        <v>0</v>
      </c>
      <c r="E120" s="40">
        <f t="shared" si="10"/>
        <v>0</v>
      </c>
      <c r="F120" s="58">
        <f t="shared" si="11"/>
        <v>42308</v>
      </c>
      <c r="G120" s="49">
        <f>SUM(C$7:C120)</f>
        <v>-1</v>
      </c>
      <c r="H120" s="49">
        <f>SUM(D$7:D120)</f>
        <v>5</v>
      </c>
      <c r="I120" s="40">
        <f t="shared" si="12"/>
        <v>4</v>
      </c>
      <c r="K120" s="36">
        <f t="shared" si="13"/>
        <v>2015</v>
      </c>
    </row>
    <row r="121" spans="1:11" ht="13">
      <c r="A121" s="39">
        <f>GewinnDaten!A121</f>
        <v>42312</v>
      </c>
      <c r="B121" s="37">
        <f t="shared" si="9"/>
        <v>4</v>
      </c>
      <c r="C121" s="49">
        <f>GewinnDaten!F121</f>
        <v>0</v>
      </c>
      <c r="D121" s="49">
        <f>GewinnDaten!I121</f>
        <v>0</v>
      </c>
      <c r="E121" s="40">
        <f t="shared" si="10"/>
        <v>0</v>
      </c>
      <c r="F121" s="58">
        <f t="shared" si="11"/>
        <v>42312</v>
      </c>
      <c r="G121" s="49">
        <f>SUM(C$7:C121)</f>
        <v>-1</v>
      </c>
      <c r="H121" s="49">
        <f>SUM(D$7:D121)</f>
        <v>5</v>
      </c>
      <c r="I121" s="40">
        <f t="shared" si="12"/>
        <v>4</v>
      </c>
      <c r="K121" s="36">
        <f t="shared" si="13"/>
        <v>2015</v>
      </c>
    </row>
    <row r="122" spans="1:11" ht="13">
      <c r="A122" s="39">
        <f>GewinnDaten!A122</f>
        <v>42315</v>
      </c>
      <c r="B122" s="37">
        <f t="shared" si="9"/>
        <v>7</v>
      </c>
      <c r="C122" s="49">
        <f>GewinnDaten!F122</f>
        <v>0</v>
      </c>
      <c r="D122" s="49">
        <f>GewinnDaten!I122</f>
        <v>0</v>
      </c>
      <c r="E122" s="40">
        <f t="shared" si="10"/>
        <v>0</v>
      </c>
      <c r="F122" s="58">
        <f t="shared" si="11"/>
        <v>42315</v>
      </c>
      <c r="G122" s="49">
        <f>SUM(C$7:C122)</f>
        <v>-1</v>
      </c>
      <c r="H122" s="49">
        <f>SUM(D$7:D122)</f>
        <v>5</v>
      </c>
      <c r="I122" s="40">
        <f t="shared" si="12"/>
        <v>4</v>
      </c>
      <c r="K122" s="36">
        <f t="shared" si="13"/>
        <v>2015</v>
      </c>
    </row>
    <row r="123" spans="1:11" ht="13">
      <c r="A123" s="39">
        <f>GewinnDaten!A123</f>
        <v>42319</v>
      </c>
      <c r="B123" s="37">
        <f t="shared" si="9"/>
        <v>4</v>
      </c>
      <c r="C123" s="49">
        <f>GewinnDaten!F123</f>
        <v>0</v>
      </c>
      <c r="D123" s="49">
        <f>GewinnDaten!I123</f>
        <v>0</v>
      </c>
      <c r="E123" s="40">
        <f t="shared" si="10"/>
        <v>0</v>
      </c>
      <c r="F123" s="58">
        <f t="shared" si="11"/>
        <v>42319</v>
      </c>
      <c r="G123" s="49">
        <f>SUM(C$7:C123)</f>
        <v>-1</v>
      </c>
      <c r="H123" s="49">
        <f>SUM(D$7:D123)</f>
        <v>5</v>
      </c>
      <c r="I123" s="40">
        <f t="shared" si="12"/>
        <v>4</v>
      </c>
      <c r="K123" s="36">
        <f t="shared" si="13"/>
        <v>2015</v>
      </c>
    </row>
    <row r="124" spans="1:11" ht="13">
      <c r="A124" s="39">
        <f>GewinnDaten!A124</f>
        <v>42322</v>
      </c>
      <c r="B124" s="37">
        <f t="shared" si="9"/>
        <v>7</v>
      </c>
      <c r="C124" s="49">
        <f>GewinnDaten!F124</f>
        <v>0</v>
      </c>
      <c r="D124" s="49">
        <f>GewinnDaten!I124</f>
        <v>0</v>
      </c>
      <c r="E124" s="40">
        <f t="shared" si="10"/>
        <v>0</v>
      </c>
      <c r="F124" s="58">
        <f t="shared" si="11"/>
        <v>42322</v>
      </c>
      <c r="G124" s="49">
        <f>SUM(C$7:C124)</f>
        <v>-1</v>
      </c>
      <c r="H124" s="49">
        <f>SUM(D$7:D124)</f>
        <v>5</v>
      </c>
      <c r="I124" s="40">
        <f t="shared" si="12"/>
        <v>4</v>
      </c>
      <c r="K124" s="36">
        <f t="shared" si="13"/>
        <v>2015</v>
      </c>
    </row>
    <row r="125" spans="1:11" ht="13">
      <c r="A125" s="39">
        <f>GewinnDaten!A125</f>
        <v>42326</v>
      </c>
      <c r="B125" s="37">
        <f t="shared" si="9"/>
        <v>4</v>
      </c>
      <c r="C125" s="49">
        <f>GewinnDaten!F125</f>
        <v>0</v>
      </c>
      <c r="D125" s="49">
        <f>GewinnDaten!I125</f>
        <v>0</v>
      </c>
      <c r="E125" s="40">
        <f t="shared" si="10"/>
        <v>0</v>
      </c>
      <c r="F125" s="58">
        <f t="shared" si="11"/>
        <v>42326</v>
      </c>
      <c r="G125" s="49">
        <f>SUM(C$7:C125)</f>
        <v>-1</v>
      </c>
      <c r="H125" s="49">
        <f>SUM(D$7:D125)</f>
        <v>5</v>
      </c>
      <c r="I125" s="40">
        <f t="shared" si="12"/>
        <v>4</v>
      </c>
      <c r="K125" s="36">
        <f t="shared" si="13"/>
        <v>2015</v>
      </c>
    </row>
    <row r="126" spans="1:11" ht="13">
      <c r="A126" s="39">
        <f>GewinnDaten!A126</f>
        <v>42329</v>
      </c>
      <c r="B126" s="37">
        <f t="shared" si="9"/>
        <v>7</v>
      </c>
      <c r="C126" s="49">
        <f>GewinnDaten!F126</f>
        <v>0</v>
      </c>
      <c r="D126" s="49">
        <f>GewinnDaten!I126</f>
        <v>0</v>
      </c>
      <c r="E126" s="40">
        <f t="shared" si="10"/>
        <v>0</v>
      </c>
      <c r="F126" s="58">
        <f t="shared" si="11"/>
        <v>42329</v>
      </c>
      <c r="G126" s="49">
        <f>SUM(C$7:C126)</f>
        <v>-1</v>
      </c>
      <c r="H126" s="49">
        <f>SUM(D$7:D126)</f>
        <v>5</v>
      </c>
      <c r="I126" s="40">
        <f t="shared" si="12"/>
        <v>4</v>
      </c>
      <c r="K126" s="36">
        <f t="shared" si="13"/>
        <v>2015</v>
      </c>
    </row>
    <row r="127" spans="1:11" ht="13">
      <c r="A127" s="39">
        <f>GewinnDaten!A127</f>
        <v>42333</v>
      </c>
      <c r="B127" s="37">
        <f t="shared" si="9"/>
        <v>4</v>
      </c>
      <c r="C127" s="49">
        <f>GewinnDaten!F127</f>
        <v>0</v>
      </c>
      <c r="D127" s="49">
        <f>GewinnDaten!I127</f>
        <v>0</v>
      </c>
      <c r="E127" s="40">
        <f t="shared" si="10"/>
        <v>0</v>
      </c>
      <c r="F127" s="58">
        <f t="shared" si="11"/>
        <v>42333</v>
      </c>
      <c r="G127" s="49">
        <f>SUM(C$7:C127)</f>
        <v>-1</v>
      </c>
      <c r="H127" s="49">
        <f>SUM(D$7:D127)</f>
        <v>5</v>
      </c>
      <c r="I127" s="40">
        <f t="shared" si="12"/>
        <v>4</v>
      </c>
      <c r="K127" s="36">
        <f t="shared" si="13"/>
        <v>2015</v>
      </c>
    </row>
    <row r="128" spans="1:11" ht="13">
      <c r="A128" s="39">
        <f>GewinnDaten!A128</f>
        <v>42336</v>
      </c>
      <c r="B128" s="37">
        <f t="shared" si="9"/>
        <v>7</v>
      </c>
      <c r="C128" s="49">
        <f>GewinnDaten!F128</f>
        <v>0</v>
      </c>
      <c r="D128" s="49">
        <f>GewinnDaten!I128</f>
        <v>0</v>
      </c>
      <c r="E128" s="40">
        <f t="shared" si="10"/>
        <v>0</v>
      </c>
      <c r="F128" s="58">
        <f t="shared" si="11"/>
        <v>42336</v>
      </c>
      <c r="G128" s="49">
        <f>SUM(C$7:C128)</f>
        <v>-1</v>
      </c>
      <c r="H128" s="49">
        <f>SUM(D$7:D128)</f>
        <v>5</v>
      </c>
      <c r="I128" s="40">
        <f t="shared" si="12"/>
        <v>4</v>
      </c>
      <c r="K128" s="36">
        <f t="shared" si="13"/>
        <v>2015</v>
      </c>
    </row>
    <row r="129" spans="1:11" ht="13">
      <c r="A129" s="39">
        <f>GewinnDaten!A129</f>
        <v>42340</v>
      </c>
      <c r="B129" s="37">
        <f t="shared" si="9"/>
        <v>4</v>
      </c>
      <c r="C129" s="49">
        <f>GewinnDaten!F129</f>
        <v>0</v>
      </c>
      <c r="D129" s="49">
        <f>GewinnDaten!I129</f>
        <v>0</v>
      </c>
      <c r="E129" s="40">
        <f t="shared" si="10"/>
        <v>0</v>
      </c>
      <c r="F129" s="58">
        <f t="shared" si="11"/>
        <v>42340</v>
      </c>
      <c r="G129" s="49">
        <f>SUM(C$7:C129)</f>
        <v>-1</v>
      </c>
      <c r="H129" s="49">
        <f>SUM(D$7:D129)</f>
        <v>5</v>
      </c>
      <c r="I129" s="40">
        <f t="shared" si="12"/>
        <v>4</v>
      </c>
      <c r="K129" s="36">
        <f t="shared" si="13"/>
        <v>2015</v>
      </c>
    </row>
    <row r="130" spans="1:11" ht="13">
      <c r="A130" s="39">
        <f>GewinnDaten!A130</f>
        <v>42343</v>
      </c>
      <c r="B130" s="37">
        <f t="shared" si="9"/>
        <v>7</v>
      </c>
      <c r="C130" s="49">
        <f>GewinnDaten!F130</f>
        <v>0</v>
      </c>
      <c r="D130" s="49">
        <f>GewinnDaten!I130</f>
        <v>0</v>
      </c>
      <c r="E130" s="40">
        <f t="shared" si="10"/>
        <v>0</v>
      </c>
      <c r="F130" s="58">
        <f t="shared" si="11"/>
        <v>42343</v>
      </c>
      <c r="G130" s="49">
        <f>SUM(C$7:C130)</f>
        <v>-1</v>
      </c>
      <c r="H130" s="49">
        <f>SUM(D$7:D130)</f>
        <v>5</v>
      </c>
      <c r="I130" s="40">
        <f t="shared" si="12"/>
        <v>4</v>
      </c>
      <c r="K130" s="36">
        <f t="shared" si="13"/>
        <v>2015</v>
      </c>
    </row>
    <row r="131" spans="1:11" ht="13">
      <c r="A131" s="39">
        <f>GewinnDaten!A131</f>
        <v>42347</v>
      </c>
      <c r="B131" s="37">
        <f t="shared" si="9"/>
        <v>4</v>
      </c>
      <c r="C131" s="49">
        <f>GewinnDaten!F131</f>
        <v>0</v>
      </c>
      <c r="D131" s="49">
        <f>GewinnDaten!I131</f>
        <v>0</v>
      </c>
      <c r="E131" s="40">
        <f t="shared" si="10"/>
        <v>0</v>
      </c>
      <c r="F131" s="58">
        <f t="shared" si="11"/>
        <v>42347</v>
      </c>
      <c r="G131" s="49">
        <f>SUM(C$7:C131)</f>
        <v>-1</v>
      </c>
      <c r="H131" s="49">
        <f>SUM(D$7:D131)</f>
        <v>5</v>
      </c>
      <c r="I131" s="40">
        <f t="shared" si="12"/>
        <v>4</v>
      </c>
      <c r="K131" s="36">
        <f t="shared" si="13"/>
        <v>2015</v>
      </c>
    </row>
    <row r="132" spans="1:11" ht="13">
      <c r="A132" s="39">
        <f>GewinnDaten!A132</f>
        <v>42350</v>
      </c>
      <c r="B132" s="37">
        <f t="shared" si="9"/>
        <v>7</v>
      </c>
      <c r="C132" s="49">
        <f>GewinnDaten!F132</f>
        <v>0</v>
      </c>
      <c r="D132" s="49">
        <f>GewinnDaten!I132</f>
        <v>0</v>
      </c>
      <c r="E132" s="40">
        <f t="shared" si="10"/>
        <v>0</v>
      </c>
      <c r="F132" s="58">
        <f t="shared" si="11"/>
        <v>42350</v>
      </c>
      <c r="G132" s="49">
        <f>SUM(C$7:C132)</f>
        <v>-1</v>
      </c>
      <c r="H132" s="49">
        <f>SUM(D$7:D132)</f>
        <v>5</v>
      </c>
      <c r="I132" s="40">
        <f t="shared" si="12"/>
        <v>4</v>
      </c>
      <c r="K132" s="36">
        <f t="shared" si="13"/>
        <v>2015</v>
      </c>
    </row>
    <row r="133" spans="1:11" ht="13">
      <c r="A133" s="39">
        <f>GewinnDaten!A133</f>
        <v>42354</v>
      </c>
      <c r="B133" s="37">
        <f t="shared" si="9"/>
        <v>4</v>
      </c>
      <c r="C133" s="49">
        <f>GewinnDaten!F133</f>
        <v>0</v>
      </c>
      <c r="D133" s="49">
        <f>GewinnDaten!I133</f>
        <v>0</v>
      </c>
      <c r="E133" s="40">
        <f t="shared" si="10"/>
        <v>0</v>
      </c>
      <c r="F133" s="58">
        <f t="shared" si="11"/>
        <v>42354</v>
      </c>
      <c r="G133" s="49">
        <f>SUM(C$7:C133)</f>
        <v>-1</v>
      </c>
      <c r="H133" s="49">
        <f>SUM(D$7:D133)</f>
        <v>5</v>
      </c>
      <c r="I133" s="40">
        <f t="shared" si="12"/>
        <v>4</v>
      </c>
      <c r="K133" s="36">
        <f t="shared" si="13"/>
        <v>2015</v>
      </c>
    </row>
    <row r="134" spans="1:11" ht="13">
      <c r="A134" s="39">
        <f>GewinnDaten!A134</f>
        <v>42357</v>
      </c>
      <c r="B134" s="37">
        <f t="shared" si="9"/>
        <v>7</v>
      </c>
      <c r="C134" s="49">
        <f>GewinnDaten!F134</f>
        <v>0</v>
      </c>
      <c r="D134" s="49">
        <f>GewinnDaten!I134</f>
        <v>0</v>
      </c>
      <c r="E134" s="40">
        <f t="shared" si="10"/>
        <v>0</v>
      </c>
      <c r="F134" s="58">
        <f t="shared" si="11"/>
        <v>42357</v>
      </c>
      <c r="G134" s="49">
        <f>SUM(C$7:C134)</f>
        <v>-1</v>
      </c>
      <c r="H134" s="49">
        <f>SUM(D$7:D134)</f>
        <v>5</v>
      </c>
      <c r="I134" s="40">
        <f t="shared" si="12"/>
        <v>4</v>
      </c>
      <c r="K134" s="36">
        <f t="shared" si="13"/>
        <v>2015</v>
      </c>
    </row>
    <row r="135" spans="1:11" ht="13">
      <c r="A135" s="39">
        <f>GewinnDaten!A135</f>
        <v>42361</v>
      </c>
      <c r="B135" s="37">
        <f t="shared" si="9"/>
        <v>4</v>
      </c>
      <c r="C135" s="49">
        <f>GewinnDaten!F135</f>
        <v>0</v>
      </c>
      <c r="D135" s="49">
        <f>GewinnDaten!I135</f>
        <v>0</v>
      </c>
      <c r="E135" s="40">
        <f t="shared" si="10"/>
        <v>0</v>
      </c>
      <c r="F135" s="58">
        <f t="shared" si="11"/>
        <v>42361</v>
      </c>
      <c r="G135" s="49">
        <f>SUM(C$7:C135)</f>
        <v>-1</v>
      </c>
      <c r="H135" s="49">
        <f>SUM(D$7:D135)</f>
        <v>5</v>
      </c>
      <c r="I135" s="40">
        <f t="shared" si="12"/>
        <v>4</v>
      </c>
      <c r="K135" s="36">
        <f t="shared" si="13"/>
        <v>2015</v>
      </c>
    </row>
    <row r="136" spans="1:11" ht="13">
      <c r="A136" s="39">
        <f>GewinnDaten!A136</f>
        <v>42364</v>
      </c>
      <c r="B136" s="37">
        <f t="shared" ref="B136:B199" si="14">WEEKDAY(A136)</f>
        <v>7</v>
      </c>
      <c r="C136" s="49">
        <f>GewinnDaten!F136</f>
        <v>0</v>
      </c>
      <c r="D136" s="49">
        <f>GewinnDaten!I136</f>
        <v>0</v>
      </c>
      <c r="E136" s="40">
        <f t="shared" ref="E136:E199" si="15">SUM(C136:D136)</f>
        <v>0</v>
      </c>
      <c r="F136" s="58">
        <f t="shared" ref="F136:F199" si="16">A136</f>
        <v>42364</v>
      </c>
      <c r="G136" s="49">
        <f>SUM(C$7:C136)</f>
        <v>-1</v>
      </c>
      <c r="H136" s="49">
        <f>SUM(D$7:D136)</f>
        <v>5</v>
      </c>
      <c r="I136" s="40">
        <f t="shared" ref="I136:I199" si="17">SUM(G136:H136)</f>
        <v>4</v>
      </c>
      <c r="K136" s="36">
        <f t="shared" ref="K136:K199" si="18">YEAR(A136)</f>
        <v>2015</v>
      </c>
    </row>
    <row r="137" spans="1:11" ht="13">
      <c r="A137" s="39">
        <f>GewinnDaten!A137</f>
        <v>42368</v>
      </c>
      <c r="B137" s="37">
        <f t="shared" si="14"/>
        <v>4</v>
      </c>
      <c r="C137" s="49">
        <f>GewinnDaten!F137</f>
        <v>0</v>
      </c>
      <c r="D137" s="49">
        <f>GewinnDaten!I137</f>
        <v>0</v>
      </c>
      <c r="E137" s="40">
        <f t="shared" si="15"/>
        <v>0</v>
      </c>
      <c r="F137" s="58">
        <f t="shared" si="16"/>
        <v>42368</v>
      </c>
      <c r="G137" s="49">
        <f>SUM(C$7:C137)</f>
        <v>-1</v>
      </c>
      <c r="H137" s="49">
        <f>SUM(D$7:D137)</f>
        <v>5</v>
      </c>
      <c r="I137" s="40">
        <f t="shared" si="17"/>
        <v>4</v>
      </c>
      <c r="K137" s="36">
        <f t="shared" si="18"/>
        <v>2015</v>
      </c>
    </row>
    <row r="138" spans="1:11" ht="13">
      <c r="A138" s="39">
        <f>GewinnDaten!A138</f>
        <v>42371</v>
      </c>
      <c r="B138" s="37">
        <f t="shared" si="14"/>
        <v>7</v>
      </c>
      <c r="C138" s="49">
        <f>GewinnDaten!F138</f>
        <v>0</v>
      </c>
      <c r="D138" s="49">
        <f>GewinnDaten!I138</f>
        <v>0</v>
      </c>
      <c r="E138" s="40">
        <f t="shared" si="15"/>
        <v>0</v>
      </c>
      <c r="F138" s="58">
        <f t="shared" si="16"/>
        <v>42371</v>
      </c>
      <c r="G138" s="49">
        <f>SUM(C$7:C138)</f>
        <v>-1</v>
      </c>
      <c r="H138" s="49">
        <f>SUM(D$7:D138)</f>
        <v>5</v>
      </c>
      <c r="I138" s="40">
        <f t="shared" si="17"/>
        <v>4</v>
      </c>
      <c r="K138" s="36">
        <f t="shared" si="18"/>
        <v>2016</v>
      </c>
    </row>
    <row r="139" spans="1:11" ht="13">
      <c r="A139" s="39">
        <f>GewinnDaten!A139</f>
        <v>42375</v>
      </c>
      <c r="B139" s="37">
        <f t="shared" si="14"/>
        <v>4</v>
      </c>
      <c r="C139" s="49">
        <f>GewinnDaten!F139</f>
        <v>0</v>
      </c>
      <c r="D139" s="49">
        <f>GewinnDaten!I139</f>
        <v>0</v>
      </c>
      <c r="E139" s="40">
        <f t="shared" si="15"/>
        <v>0</v>
      </c>
      <c r="F139" s="58">
        <f t="shared" si="16"/>
        <v>42375</v>
      </c>
      <c r="G139" s="49">
        <f>SUM(C$7:C139)</f>
        <v>-1</v>
      </c>
      <c r="H139" s="49">
        <f>SUM(D$7:D139)</f>
        <v>5</v>
      </c>
      <c r="I139" s="40">
        <f t="shared" si="17"/>
        <v>4</v>
      </c>
      <c r="K139" s="36">
        <f t="shared" si="18"/>
        <v>2016</v>
      </c>
    </row>
    <row r="140" spans="1:11" ht="13">
      <c r="A140" s="39">
        <f>GewinnDaten!A140</f>
        <v>42378</v>
      </c>
      <c r="B140" s="37">
        <f t="shared" si="14"/>
        <v>7</v>
      </c>
      <c r="C140" s="49">
        <f>GewinnDaten!F140</f>
        <v>0</v>
      </c>
      <c r="D140" s="49">
        <f>GewinnDaten!I140</f>
        <v>0</v>
      </c>
      <c r="E140" s="40">
        <f t="shared" si="15"/>
        <v>0</v>
      </c>
      <c r="F140" s="58">
        <f t="shared" si="16"/>
        <v>42378</v>
      </c>
      <c r="G140" s="49">
        <f>SUM(C$7:C140)</f>
        <v>-1</v>
      </c>
      <c r="H140" s="49">
        <f>SUM(D$7:D140)</f>
        <v>5</v>
      </c>
      <c r="I140" s="40">
        <f t="shared" si="17"/>
        <v>4</v>
      </c>
      <c r="K140" s="36">
        <f t="shared" si="18"/>
        <v>2016</v>
      </c>
    </row>
    <row r="141" spans="1:11" ht="13">
      <c r="A141" s="39">
        <f>GewinnDaten!A141</f>
        <v>42382</v>
      </c>
      <c r="B141" s="37">
        <f t="shared" si="14"/>
        <v>4</v>
      </c>
      <c r="C141" s="49">
        <f>GewinnDaten!F141</f>
        <v>0</v>
      </c>
      <c r="D141" s="49">
        <f>GewinnDaten!I141</f>
        <v>0</v>
      </c>
      <c r="E141" s="40">
        <f t="shared" si="15"/>
        <v>0</v>
      </c>
      <c r="F141" s="58">
        <f t="shared" si="16"/>
        <v>42382</v>
      </c>
      <c r="G141" s="49">
        <f>SUM(C$7:C141)</f>
        <v>-1</v>
      </c>
      <c r="H141" s="49">
        <f>SUM(D$7:D141)</f>
        <v>5</v>
      </c>
      <c r="I141" s="40">
        <f t="shared" si="17"/>
        <v>4</v>
      </c>
      <c r="K141" s="36">
        <f t="shared" si="18"/>
        <v>2016</v>
      </c>
    </row>
    <row r="142" spans="1:11" ht="13">
      <c r="A142" s="39">
        <f>GewinnDaten!A142</f>
        <v>42385</v>
      </c>
      <c r="B142" s="37">
        <f t="shared" si="14"/>
        <v>7</v>
      </c>
      <c r="C142" s="49">
        <f>GewinnDaten!F142</f>
        <v>0</v>
      </c>
      <c r="D142" s="49">
        <f>GewinnDaten!I142</f>
        <v>0</v>
      </c>
      <c r="E142" s="40">
        <f t="shared" si="15"/>
        <v>0</v>
      </c>
      <c r="F142" s="58">
        <f t="shared" si="16"/>
        <v>42385</v>
      </c>
      <c r="G142" s="49">
        <f>SUM(C$7:C142)</f>
        <v>-1</v>
      </c>
      <c r="H142" s="49">
        <f>SUM(D$7:D142)</f>
        <v>5</v>
      </c>
      <c r="I142" s="40">
        <f t="shared" si="17"/>
        <v>4</v>
      </c>
      <c r="K142" s="36">
        <f t="shared" si="18"/>
        <v>2016</v>
      </c>
    </row>
    <row r="143" spans="1:11" ht="13">
      <c r="A143" s="39">
        <f>GewinnDaten!A143</f>
        <v>42389</v>
      </c>
      <c r="B143" s="37">
        <f t="shared" si="14"/>
        <v>4</v>
      </c>
      <c r="C143" s="49">
        <f>GewinnDaten!F143</f>
        <v>0</v>
      </c>
      <c r="D143" s="49">
        <f>GewinnDaten!I143</f>
        <v>0</v>
      </c>
      <c r="E143" s="40">
        <f t="shared" si="15"/>
        <v>0</v>
      </c>
      <c r="F143" s="58">
        <f t="shared" si="16"/>
        <v>42389</v>
      </c>
      <c r="G143" s="49">
        <f>SUM(C$7:C143)</f>
        <v>-1</v>
      </c>
      <c r="H143" s="49">
        <f>SUM(D$7:D143)</f>
        <v>5</v>
      </c>
      <c r="I143" s="40">
        <f t="shared" si="17"/>
        <v>4</v>
      </c>
      <c r="K143" s="36">
        <f t="shared" si="18"/>
        <v>2016</v>
      </c>
    </row>
    <row r="144" spans="1:11" ht="13">
      <c r="A144" s="39">
        <f>GewinnDaten!A144</f>
        <v>42392</v>
      </c>
      <c r="B144" s="37">
        <f t="shared" si="14"/>
        <v>7</v>
      </c>
      <c r="C144" s="49">
        <f>GewinnDaten!F144</f>
        <v>0</v>
      </c>
      <c r="D144" s="49">
        <f>GewinnDaten!I144</f>
        <v>0</v>
      </c>
      <c r="E144" s="40">
        <f t="shared" si="15"/>
        <v>0</v>
      </c>
      <c r="F144" s="58">
        <f t="shared" si="16"/>
        <v>42392</v>
      </c>
      <c r="G144" s="49">
        <f>SUM(C$7:C144)</f>
        <v>-1</v>
      </c>
      <c r="H144" s="49">
        <f>SUM(D$7:D144)</f>
        <v>5</v>
      </c>
      <c r="I144" s="40">
        <f t="shared" si="17"/>
        <v>4</v>
      </c>
      <c r="K144" s="36">
        <f t="shared" si="18"/>
        <v>2016</v>
      </c>
    </row>
    <row r="145" spans="1:11" ht="13">
      <c r="A145" s="39">
        <f>GewinnDaten!A145</f>
        <v>42396</v>
      </c>
      <c r="B145" s="37">
        <f t="shared" si="14"/>
        <v>4</v>
      </c>
      <c r="C145" s="49">
        <f>GewinnDaten!F145</f>
        <v>0</v>
      </c>
      <c r="D145" s="49">
        <f>GewinnDaten!I145</f>
        <v>0</v>
      </c>
      <c r="E145" s="40">
        <f t="shared" si="15"/>
        <v>0</v>
      </c>
      <c r="F145" s="58">
        <f t="shared" si="16"/>
        <v>42396</v>
      </c>
      <c r="G145" s="49">
        <f>SUM(C$7:C145)</f>
        <v>-1</v>
      </c>
      <c r="H145" s="49">
        <f>SUM(D$7:D145)</f>
        <v>5</v>
      </c>
      <c r="I145" s="40">
        <f t="shared" si="17"/>
        <v>4</v>
      </c>
      <c r="K145" s="36">
        <f t="shared" si="18"/>
        <v>2016</v>
      </c>
    </row>
    <row r="146" spans="1:11" ht="13">
      <c r="A146" s="39">
        <f>GewinnDaten!A146</f>
        <v>42399</v>
      </c>
      <c r="B146" s="37">
        <f t="shared" si="14"/>
        <v>7</v>
      </c>
      <c r="C146" s="49">
        <f>GewinnDaten!F146</f>
        <v>0</v>
      </c>
      <c r="D146" s="49">
        <f>GewinnDaten!I146</f>
        <v>0</v>
      </c>
      <c r="E146" s="40">
        <f t="shared" si="15"/>
        <v>0</v>
      </c>
      <c r="F146" s="58">
        <f t="shared" si="16"/>
        <v>42399</v>
      </c>
      <c r="G146" s="49">
        <f>SUM(C$7:C146)</f>
        <v>-1</v>
      </c>
      <c r="H146" s="49">
        <f>SUM(D$7:D146)</f>
        <v>5</v>
      </c>
      <c r="I146" s="40">
        <f t="shared" si="17"/>
        <v>4</v>
      </c>
      <c r="K146" s="36">
        <f t="shared" si="18"/>
        <v>2016</v>
      </c>
    </row>
    <row r="147" spans="1:11" ht="13">
      <c r="A147" s="39">
        <f>GewinnDaten!A147</f>
        <v>42403</v>
      </c>
      <c r="B147" s="37">
        <f t="shared" si="14"/>
        <v>4</v>
      </c>
      <c r="C147" s="49">
        <f>GewinnDaten!F147</f>
        <v>0</v>
      </c>
      <c r="D147" s="49">
        <f>GewinnDaten!I147</f>
        <v>0</v>
      </c>
      <c r="E147" s="40">
        <f t="shared" si="15"/>
        <v>0</v>
      </c>
      <c r="F147" s="58">
        <f t="shared" si="16"/>
        <v>42403</v>
      </c>
      <c r="G147" s="49">
        <f>SUM(C$7:C147)</f>
        <v>-1</v>
      </c>
      <c r="H147" s="49">
        <f>SUM(D$7:D147)</f>
        <v>5</v>
      </c>
      <c r="I147" s="40">
        <f t="shared" si="17"/>
        <v>4</v>
      </c>
      <c r="K147" s="36">
        <f t="shared" si="18"/>
        <v>2016</v>
      </c>
    </row>
    <row r="148" spans="1:11" ht="13">
      <c r="A148" s="39">
        <f>GewinnDaten!A148</f>
        <v>42406</v>
      </c>
      <c r="B148" s="37">
        <f t="shared" si="14"/>
        <v>7</v>
      </c>
      <c r="C148" s="49">
        <f>GewinnDaten!F148</f>
        <v>0</v>
      </c>
      <c r="D148" s="49">
        <f>GewinnDaten!I148</f>
        <v>0</v>
      </c>
      <c r="E148" s="40">
        <f t="shared" si="15"/>
        <v>0</v>
      </c>
      <c r="F148" s="58">
        <f t="shared" si="16"/>
        <v>42406</v>
      </c>
      <c r="G148" s="49">
        <f>SUM(C$7:C148)</f>
        <v>-1</v>
      </c>
      <c r="H148" s="49">
        <f>SUM(D$7:D148)</f>
        <v>5</v>
      </c>
      <c r="I148" s="40">
        <f t="shared" si="17"/>
        <v>4</v>
      </c>
      <c r="K148" s="36">
        <f t="shared" si="18"/>
        <v>2016</v>
      </c>
    </row>
    <row r="149" spans="1:11" ht="13">
      <c r="A149" s="39">
        <f>GewinnDaten!A149</f>
        <v>42410</v>
      </c>
      <c r="B149" s="37">
        <f t="shared" si="14"/>
        <v>4</v>
      </c>
      <c r="C149" s="49">
        <f>GewinnDaten!F149</f>
        <v>0</v>
      </c>
      <c r="D149" s="49">
        <f>GewinnDaten!I149</f>
        <v>0</v>
      </c>
      <c r="E149" s="40">
        <f t="shared" si="15"/>
        <v>0</v>
      </c>
      <c r="F149" s="58">
        <f t="shared" si="16"/>
        <v>42410</v>
      </c>
      <c r="G149" s="49">
        <f>SUM(C$7:C149)</f>
        <v>-1</v>
      </c>
      <c r="H149" s="49">
        <f>SUM(D$7:D149)</f>
        <v>5</v>
      </c>
      <c r="I149" s="40">
        <f t="shared" si="17"/>
        <v>4</v>
      </c>
      <c r="K149" s="36">
        <f t="shared" si="18"/>
        <v>2016</v>
      </c>
    </row>
    <row r="150" spans="1:11" ht="13">
      <c r="A150" s="39">
        <f>GewinnDaten!A150</f>
        <v>42413</v>
      </c>
      <c r="B150" s="37">
        <f t="shared" si="14"/>
        <v>7</v>
      </c>
      <c r="C150" s="49">
        <f>GewinnDaten!F150</f>
        <v>0</v>
      </c>
      <c r="D150" s="49">
        <f>GewinnDaten!I150</f>
        <v>0</v>
      </c>
      <c r="E150" s="40">
        <f t="shared" si="15"/>
        <v>0</v>
      </c>
      <c r="F150" s="58">
        <f t="shared" si="16"/>
        <v>42413</v>
      </c>
      <c r="G150" s="49">
        <f>SUM(C$7:C150)</f>
        <v>-1</v>
      </c>
      <c r="H150" s="49">
        <f>SUM(D$7:D150)</f>
        <v>5</v>
      </c>
      <c r="I150" s="40">
        <f t="shared" si="17"/>
        <v>4</v>
      </c>
      <c r="K150" s="36">
        <f t="shared" si="18"/>
        <v>2016</v>
      </c>
    </row>
    <row r="151" spans="1:11" ht="13">
      <c r="A151" s="39">
        <f>GewinnDaten!A151</f>
        <v>42417</v>
      </c>
      <c r="B151" s="37">
        <f t="shared" si="14"/>
        <v>4</v>
      </c>
      <c r="C151" s="49">
        <f>GewinnDaten!F151</f>
        <v>0</v>
      </c>
      <c r="D151" s="49">
        <f>GewinnDaten!I151</f>
        <v>0</v>
      </c>
      <c r="E151" s="40">
        <f t="shared" si="15"/>
        <v>0</v>
      </c>
      <c r="F151" s="58">
        <f t="shared" si="16"/>
        <v>42417</v>
      </c>
      <c r="G151" s="49">
        <f>SUM(C$7:C151)</f>
        <v>-1</v>
      </c>
      <c r="H151" s="49">
        <f>SUM(D$7:D151)</f>
        <v>5</v>
      </c>
      <c r="I151" s="40">
        <f t="shared" si="17"/>
        <v>4</v>
      </c>
      <c r="K151" s="36">
        <f t="shared" si="18"/>
        <v>2016</v>
      </c>
    </row>
    <row r="152" spans="1:11" ht="13">
      <c r="A152" s="39">
        <f>GewinnDaten!A152</f>
        <v>42420</v>
      </c>
      <c r="B152" s="37">
        <f t="shared" si="14"/>
        <v>7</v>
      </c>
      <c r="C152" s="49">
        <f>GewinnDaten!F152</f>
        <v>0</v>
      </c>
      <c r="D152" s="49">
        <f>GewinnDaten!I152</f>
        <v>0</v>
      </c>
      <c r="E152" s="40">
        <f t="shared" si="15"/>
        <v>0</v>
      </c>
      <c r="F152" s="58">
        <f t="shared" si="16"/>
        <v>42420</v>
      </c>
      <c r="G152" s="49">
        <f>SUM(C$7:C152)</f>
        <v>-1</v>
      </c>
      <c r="H152" s="49">
        <f>SUM(D$7:D152)</f>
        <v>5</v>
      </c>
      <c r="I152" s="40">
        <f t="shared" si="17"/>
        <v>4</v>
      </c>
      <c r="K152" s="36">
        <f t="shared" si="18"/>
        <v>2016</v>
      </c>
    </row>
    <row r="153" spans="1:11" ht="13">
      <c r="A153" s="39">
        <f>GewinnDaten!A153</f>
        <v>42424</v>
      </c>
      <c r="B153" s="37">
        <f t="shared" si="14"/>
        <v>4</v>
      </c>
      <c r="C153" s="49">
        <f>GewinnDaten!F153</f>
        <v>0</v>
      </c>
      <c r="D153" s="49">
        <f>GewinnDaten!I153</f>
        <v>0</v>
      </c>
      <c r="E153" s="40">
        <f t="shared" si="15"/>
        <v>0</v>
      </c>
      <c r="F153" s="58">
        <f t="shared" si="16"/>
        <v>42424</v>
      </c>
      <c r="G153" s="49">
        <f>SUM(C$7:C153)</f>
        <v>-1</v>
      </c>
      <c r="H153" s="49">
        <f>SUM(D$7:D153)</f>
        <v>5</v>
      </c>
      <c r="I153" s="40">
        <f t="shared" si="17"/>
        <v>4</v>
      </c>
      <c r="K153" s="36">
        <f t="shared" si="18"/>
        <v>2016</v>
      </c>
    </row>
    <row r="154" spans="1:11" ht="13">
      <c r="A154" s="39">
        <f>GewinnDaten!A154</f>
        <v>42427</v>
      </c>
      <c r="B154" s="37">
        <f t="shared" si="14"/>
        <v>7</v>
      </c>
      <c r="C154" s="49">
        <f>GewinnDaten!F154</f>
        <v>0</v>
      </c>
      <c r="D154" s="49">
        <f>GewinnDaten!I154</f>
        <v>0</v>
      </c>
      <c r="E154" s="40">
        <f t="shared" si="15"/>
        <v>0</v>
      </c>
      <c r="F154" s="58">
        <f t="shared" si="16"/>
        <v>42427</v>
      </c>
      <c r="G154" s="49">
        <f>SUM(C$7:C154)</f>
        <v>-1</v>
      </c>
      <c r="H154" s="49">
        <f>SUM(D$7:D154)</f>
        <v>5</v>
      </c>
      <c r="I154" s="40">
        <f t="shared" si="17"/>
        <v>4</v>
      </c>
      <c r="K154" s="36">
        <f t="shared" si="18"/>
        <v>2016</v>
      </c>
    </row>
    <row r="155" spans="1:11" ht="13">
      <c r="A155" s="39">
        <f>GewinnDaten!A155</f>
        <v>42431</v>
      </c>
      <c r="B155" s="37">
        <f t="shared" si="14"/>
        <v>4</v>
      </c>
      <c r="C155" s="49">
        <f>GewinnDaten!F155</f>
        <v>0</v>
      </c>
      <c r="D155" s="49">
        <f>GewinnDaten!I155</f>
        <v>0</v>
      </c>
      <c r="E155" s="40">
        <f t="shared" si="15"/>
        <v>0</v>
      </c>
      <c r="F155" s="58">
        <f t="shared" si="16"/>
        <v>42431</v>
      </c>
      <c r="G155" s="49">
        <f>SUM(C$7:C155)</f>
        <v>-1</v>
      </c>
      <c r="H155" s="49">
        <f>SUM(D$7:D155)</f>
        <v>5</v>
      </c>
      <c r="I155" s="40">
        <f t="shared" si="17"/>
        <v>4</v>
      </c>
      <c r="K155" s="36">
        <f t="shared" si="18"/>
        <v>2016</v>
      </c>
    </row>
    <row r="156" spans="1:11" ht="13">
      <c r="A156" s="39">
        <f>GewinnDaten!A156</f>
        <v>42434</v>
      </c>
      <c r="B156" s="37">
        <f t="shared" si="14"/>
        <v>7</v>
      </c>
      <c r="C156" s="49">
        <f>GewinnDaten!F156</f>
        <v>0</v>
      </c>
      <c r="D156" s="49">
        <f>GewinnDaten!I156</f>
        <v>0</v>
      </c>
      <c r="E156" s="40">
        <f t="shared" si="15"/>
        <v>0</v>
      </c>
      <c r="F156" s="58">
        <f t="shared" si="16"/>
        <v>42434</v>
      </c>
      <c r="G156" s="49">
        <f>SUM(C$7:C156)</f>
        <v>-1</v>
      </c>
      <c r="H156" s="49">
        <f>SUM(D$7:D156)</f>
        <v>5</v>
      </c>
      <c r="I156" s="40">
        <f t="shared" si="17"/>
        <v>4</v>
      </c>
      <c r="K156" s="36">
        <f t="shared" si="18"/>
        <v>2016</v>
      </c>
    </row>
    <row r="157" spans="1:11" ht="13">
      <c r="A157" s="39">
        <f>GewinnDaten!A157</f>
        <v>42438</v>
      </c>
      <c r="B157" s="37">
        <f t="shared" si="14"/>
        <v>4</v>
      </c>
      <c r="C157" s="49">
        <f>GewinnDaten!F157</f>
        <v>0</v>
      </c>
      <c r="D157" s="49">
        <f>GewinnDaten!I157</f>
        <v>0</v>
      </c>
      <c r="E157" s="40">
        <f t="shared" si="15"/>
        <v>0</v>
      </c>
      <c r="F157" s="58">
        <f t="shared" si="16"/>
        <v>42438</v>
      </c>
      <c r="G157" s="49">
        <f>SUM(C$7:C157)</f>
        <v>-1</v>
      </c>
      <c r="H157" s="49">
        <f>SUM(D$7:D157)</f>
        <v>5</v>
      </c>
      <c r="I157" s="40">
        <f t="shared" si="17"/>
        <v>4</v>
      </c>
      <c r="K157" s="36">
        <f t="shared" si="18"/>
        <v>2016</v>
      </c>
    </row>
    <row r="158" spans="1:11" ht="13">
      <c r="A158" s="39">
        <f>GewinnDaten!A158</f>
        <v>42441</v>
      </c>
      <c r="B158" s="37">
        <f t="shared" si="14"/>
        <v>7</v>
      </c>
      <c r="C158" s="49">
        <f>GewinnDaten!F158</f>
        <v>0</v>
      </c>
      <c r="D158" s="49">
        <f>GewinnDaten!I158</f>
        <v>0</v>
      </c>
      <c r="E158" s="40">
        <f t="shared" si="15"/>
        <v>0</v>
      </c>
      <c r="F158" s="58">
        <f t="shared" si="16"/>
        <v>42441</v>
      </c>
      <c r="G158" s="49">
        <f>SUM(C$7:C158)</f>
        <v>-1</v>
      </c>
      <c r="H158" s="49">
        <f>SUM(D$7:D158)</f>
        <v>5</v>
      </c>
      <c r="I158" s="40">
        <f t="shared" si="17"/>
        <v>4</v>
      </c>
      <c r="K158" s="36">
        <f t="shared" si="18"/>
        <v>2016</v>
      </c>
    </row>
    <row r="159" spans="1:11" ht="13">
      <c r="A159" s="39">
        <f>GewinnDaten!A159</f>
        <v>42445</v>
      </c>
      <c r="B159" s="37">
        <f t="shared" si="14"/>
        <v>4</v>
      </c>
      <c r="C159" s="49">
        <f>GewinnDaten!F159</f>
        <v>0</v>
      </c>
      <c r="D159" s="49">
        <f>GewinnDaten!I159</f>
        <v>0</v>
      </c>
      <c r="E159" s="40">
        <f t="shared" si="15"/>
        <v>0</v>
      </c>
      <c r="F159" s="58">
        <f t="shared" si="16"/>
        <v>42445</v>
      </c>
      <c r="G159" s="49">
        <f>SUM(C$7:C159)</f>
        <v>-1</v>
      </c>
      <c r="H159" s="49">
        <f>SUM(D$7:D159)</f>
        <v>5</v>
      </c>
      <c r="I159" s="40">
        <f t="shared" si="17"/>
        <v>4</v>
      </c>
      <c r="K159" s="36">
        <f t="shared" si="18"/>
        <v>2016</v>
      </c>
    </row>
    <row r="160" spans="1:11" ht="13">
      <c r="A160" s="39">
        <f>GewinnDaten!A160</f>
        <v>42448</v>
      </c>
      <c r="B160" s="37">
        <f t="shared" si="14"/>
        <v>7</v>
      </c>
      <c r="C160" s="49">
        <f>GewinnDaten!F160</f>
        <v>0</v>
      </c>
      <c r="D160" s="49">
        <f>GewinnDaten!I160</f>
        <v>0</v>
      </c>
      <c r="E160" s="40">
        <f t="shared" si="15"/>
        <v>0</v>
      </c>
      <c r="F160" s="58">
        <f t="shared" si="16"/>
        <v>42448</v>
      </c>
      <c r="G160" s="49">
        <f>SUM(C$7:C160)</f>
        <v>-1</v>
      </c>
      <c r="H160" s="49">
        <f>SUM(D$7:D160)</f>
        <v>5</v>
      </c>
      <c r="I160" s="40">
        <f t="shared" si="17"/>
        <v>4</v>
      </c>
      <c r="K160" s="36">
        <f t="shared" si="18"/>
        <v>2016</v>
      </c>
    </row>
    <row r="161" spans="1:11" ht="13">
      <c r="A161" s="39">
        <f>GewinnDaten!A161</f>
        <v>42452</v>
      </c>
      <c r="B161" s="37">
        <f t="shared" si="14"/>
        <v>4</v>
      </c>
      <c r="C161" s="49">
        <f>GewinnDaten!F161</f>
        <v>0</v>
      </c>
      <c r="D161" s="49">
        <f>GewinnDaten!I161</f>
        <v>0</v>
      </c>
      <c r="E161" s="40">
        <f t="shared" si="15"/>
        <v>0</v>
      </c>
      <c r="F161" s="58">
        <f t="shared" si="16"/>
        <v>42452</v>
      </c>
      <c r="G161" s="49">
        <f>SUM(C$7:C161)</f>
        <v>-1</v>
      </c>
      <c r="H161" s="49">
        <f>SUM(D$7:D161)</f>
        <v>5</v>
      </c>
      <c r="I161" s="40">
        <f t="shared" si="17"/>
        <v>4</v>
      </c>
      <c r="K161" s="36">
        <f t="shared" si="18"/>
        <v>2016</v>
      </c>
    </row>
    <row r="162" spans="1:11" ht="13">
      <c r="A162" s="39">
        <f>GewinnDaten!A162</f>
        <v>42455</v>
      </c>
      <c r="B162" s="37">
        <f t="shared" si="14"/>
        <v>7</v>
      </c>
      <c r="C162" s="49">
        <f>GewinnDaten!F162</f>
        <v>0</v>
      </c>
      <c r="D162" s="49">
        <f>GewinnDaten!I162</f>
        <v>0</v>
      </c>
      <c r="E162" s="40">
        <f t="shared" si="15"/>
        <v>0</v>
      </c>
      <c r="F162" s="58">
        <f t="shared" si="16"/>
        <v>42455</v>
      </c>
      <c r="G162" s="49">
        <f>SUM(C$7:C162)</f>
        <v>-1</v>
      </c>
      <c r="H162" s="49">
        <f>SUM(D$7:D162)</f>
        <v>5</v>
      </c>
      <c r="I162" s="40">
        <f t="shared" si="17"/>
        <v>4</v>
      </c>
      <c r="K162" s="36">
        <f t="shared" si="18"/>
        <v>2016</v>
      </c>
    </row>
    <row r="163" spans="1:11" ht="13">
      <c r="A163" s="39">
        <f>GewinnDaten!A163</f>
        <v>42459</v>
      </c>
      <c r="B163" s="37">
        <f t="shared" si="14"/>
        <v>4</v>
      </c>
      <c r="C163" s="49">
        <f>GewinnDaten!F163</f>
        <v>0</v>
      </c>
      <c r="D163" s="49">
        <f>GewinnDaten!I163</f>
        <v>0</v>
      </c>
      <c r="E163" s="40">
        <f t="shared" si="15"/>
        <v>0</v>
      </c>
      <c r="F163" s="58">
        <f t="shared" si="16"/>
        <v>42459</v>
      </c>
      <c r="G163" s="49">
        <f>SUM(C$7:C163)</f>
        <v>-1</v>
      </c>
      <c r="H163" s="49">
        <f>SUM(D$7:D163)</f>
        <v>5</v>
      </c>
      <c r="I163" s="40">
        <f t="shared" si="17"/>
        <v>4</v>
      </c>
      <c r="K163" s="36">
        <f t="shared" si="18"/>
        <v>2016</v>
      </c>
    </row>
    <row r="164" spans="1:11" ht="13">
      <c r="A164" s="39">
        <f>GewinnDaten!A164</f>
        <v>42462</v>
      </c>
      <c r="B164" s="37">
        <f t="shared" si="14"/>
        <v>7</v>
      </c>
      <c r="C164" s="49">
        <f>GewinnDaten!F164</f>
        <v>0</v>
      </c>
      <c r="D164" s="49">
        <f>GewinnDaten!I164</f>
        <v>0</v>
      </c>
      <c r="E164" s="40">
        <f t="shared" si="15"/>
        <v>0</v>
      </c>
      <c r="F164" s="58">
        <f t="shared" si="16"/>
        <v>42462</v>
      </c>
      <c r="G164" s="49">
        <f>SUM(C$7:C164)</f>
        <v>-1</v>
      </c>
      <c r="H164" s="49">
        <f>SUM(D$7:D164)</f>
        <v>5</v>
      </c>
      <c r="I164" s="40">
        <f t="shared" si="17"/>
        <v>4</v>
      </c>
      <c r="K164" s="36">
        <f t="shared" si="18"/>
        <v>2016</v>
      </c>
    </row>
    <row r="165" spans="1:11" ht="13">
      <c r="A165" s="39">
        <f>GewinnDaten!A165</f>
        <v>42466</v>
      </c>
      <c r="B165" s="37">
        <f t="shared" si="14"/>
        <v>4</v>
      </c>
      <c r="C165" s="49">
        <f>GewinnDaten!F165</f>
        <v>0</v>
      </c>
      <c r="D165" s="49">
        <f>GewinnDaten!I165</f>
        <v>0</v>
      </c>
      <c r="E165" s="40">
        <f t="shared" si="15"/>
        <v>0</v>
      </c>
      <c r="F165" s="58">
        <f t="shared" si="16"/>
        <v>42466</v>
      </c>
      <c r="G165" s="49">
        <f>SUM(C$7:C165)</f>
        <v>-1</v>
      </c>
      <c r="H165" s="49">
        <f>SUM(D$7:D165)</f>
        <v>5</v>
      </c>
      <c r="I165" s="40">
        <f t="shared" si="17"/>
        <v>4</v>
      </c>
      <c r="K165" s="36">
        <f t="shared" si="18"/>
        <v>2016</v>
      </c>
    </row>
    <row r="166" spans="1:11" ht="13">
      <c r="A166" s="39">
        <f>GewinnDaten!A166</f>
        <v>42469</v>
      </c>
      <c r="B166" s="37">
        <f t="shared" si="14"/>
        <v>7</v>
      </c>
      <c r="C166" s="49">
        <f>GewinnDaten!F166</f>
        <v>0</v>
      </c>
      <c r="D166" s="49">
        <f>GewinnDaten!I166</f>
        <v>0</v>
      </c>
      <c r="E166" s="40">
        <f t="shared" si="15"/>
        <v>0</v>
      </c>
      <c r="F166" s="58">
        <f t="shared" si="16"/>
        <v>42469</v>
      </c>
      <c r="G166" s="49">
        <f>SUM(C$7:C166)</f>
        <v>-1</v>
      </c>
      <c r="H166" s="49">
        <f>SUM(D$7:D166)</f>
        <v>5</v>
      </c>
      <c r="I166" s="40">
        <f t="shared" si="17"/>
        <v>4</v>
      </c>
      <c r="K166" s="36">
        <f t="shared" si="18"/>
        <v>2016</v>
      </c>
    </row>
    <row r="167" spans="1:11" ht="13">
      <c r="A167" s="39">
        <f>GewinnDaten!A167</f>
        <v>42473</v>
      </c>
      <c r="B167" s="37">
        <f t="shared" si="14"/>
        <v>4</v>
      </c>
      <c r="C167" s="49">
        <f>GewinnDaten!F167</f>
        <v>0</v>
      </c>
      <c r="D167" s="49">
        <f>GewinnDaten!I167</f>
        <v>0</v>
      </c>
      <c r="E167" s="40">
        <f t="shared" si="15"/>
        <v>0</v>
      </c>
      <c r="F167" s="58">
        <f t="shared" si="16"/>
        <v>42473</v>
      </c>
      <c r="G167" s="49">
        <f>SUM(C$7:C167)</f>
        <v>-1</v>
      </c>
      <c r="H167" s="49">
        <f>SUM(D$7:D167)</f>
        <v>5</v>
      </c>
      <c r="I167" s="40">
        <f t="shared" si="17"/>
        <v>4</v>
      </c>
      <c r="K167" s="36">
        <f t="shared" si="18"/>
        <v>2016</v>
      </c>
    </row>
    <row r="168" spans="1:11" ht="13">
      <c r="A168" s="39">
        <f>GewinnDaten!A168</f>
        <v>42476</v>
      </c>
      <c r="B168" s="37">
        <f t="shared" si="14"/>
        <v>7</v>
      </c>
      <c r="C168" s="49">
        <f>GewinnDaten!F168</f>
        <v>0</v>
      </c>
      <c r="D168" s="49">
        <f>GewinnDaten!I168</f>
        <v>0</v>
      </c>
      <c r="E168" s="40">
        <f t="shared" si="15"/>
        <v>0</v>
      </c>
      <c r="F168" s="58">
        <f t="shared" si="16"/>
        <v>42476</v>
      </c>
      <c r="G168" s="49">
        <f>SUM(C$7:C168)</f>
        <v>-1</v>
      </c>
      <c r="H168" s="49">
        <f>SUM(D$7:D168)</f>
        <v>5</v>
      </c>
      <c r="I168" s="40">
        <f t="shared" si="17"/>
        <v>4</v>
      </c>
      <c r="K168" s="36">
        <f t="shared" si="18"/>
        <v>2016</v>
      </c>
    </row>
    <row r="169" spans="1:11" ht="13">
      <c r="A169" s="39">
        <f>GewinnDaten!A169</f>
        <v>42480</v>
      </c>
      <c r="B169" s="37">
        <f t="shared" si="14"/>
        <v>4</v>
      </c>
      <c r="C169" s="49">
        <f>GewinnDaten!F169</f>
        <v>0</v>
      </c>
      <c r="D169" s="49">
        <f>GewinnDaten!I169</f>
        <v>0</v>
      </c>
      <c r="E169" s="40">
        <f t="shared" si="15"/>
        <v>0</v>
      </c>
      <c r="F169" s="58">
        <f t="shared" si="16"/>
        <v>42480</v>
      </c>
      <c r="G169" s="49">
        <f>SUM(C$7:C169)</f>
        <v>-1</v>
      </c>
      <c r="H169" s="49">
        <f>SUM(D$7:D169)</f>
        <v>5</v>
      </c>
      <c r="I169" s="40">
        <f t="shared" si="17"/>
        <v>4</v>
      </c>
      <c r="K169" s="36">
        <f t="shared" si="18"/>
        <v>2016</v>
      </c>
    </row>
    <row r="170" spans="1:11" ht="13">
      <c r="A170" s="39">
        <f>GewinnDaten!A170</f>
        <v>42483</v>
      </c>
      <c r="B170" s="37">
        <f t="shared" si="14"/>
        <v>7</v>
      </c>
      <c r="C170" s="49">
        <f>GewinnDaten!F170</f>
        <v>0</v>
      </c>
      <c r="D170" s="49">
        <f>GewinnDaten!I170</f>
        <v>0</v>
      </c>
      <c r="E170" s="40">
        <f t="shared" si="15"/>
        <v>0</v>
      </c>
      <c r="F170" s="58">
        <f t="shared" si="16"/>
        <v>42483</v>
      </c>
      <c r="G170" s="49">
        <f>SUM(C$7:C170)</f>
        <v>-1</v>
      </c>
      <c r="H170" s="49">
        <f>SUM(D$7:D170)</f>
        <v>5</v>
      </c>
      <c r="I170" s="40">
        <f t="shared" si="17"/>
        <v>4</v>
      </c>
      <c r="K170" s="36">
        <f t="shared" si="18"/>
        <v>2016</v>
      </c>
    </row>
    <row r="171" spans="1:11" ht="13">
      <c r="A171" s="39">
        <f>GewinnDaten!A171</f>
        <v>42487</v>
      </c>
      <c r="B171" s="37">
        <f t="shared" si="14"/>
        <v>4</v>
      </c>
      <c r="C171" s="49">
        <f>GewinnDaten!F171</f>
        <v>0</v>
      </c>
      <c r="D171" s="49">
        <f>GewinnDaten!I171</f>
        <v>0</v>
      </c>
      <c r="E171" s="40">
        <f t="shared" si="15"/>
        <v>0</v>
      </c>
      <c r="F171" s="58">
        <f t="shared" si="16"/>
        <v>42487</v>
      </c>
      <c r="G171" s="49">
        <f>SUM(C$7:C171)</f>
        <v>-1</v>
      </c>
      <c r="H171" s="49">
        <f>SUM(D$7:D171)</f>
        <v>5</v>
      </c>
      <c r="I171" s="40">
        <f t="shared" si="17"/>
        <v>4</v>
      </c>
      <c r="K171" s="36">
        <f t="shared" si="18"/>
        <v>2016</v>
      </c>
    </row>
    <row r="172" spans="1:11" ht="13">
      <c r="A172" s="39">
        <f>GewinnDaten!A172</f>
        <v>42490</v>
      </c>
      <c r="B172" s="37">
        <f t="shared" si="14"/>
        <v>7</v>
      </c>
      <c r="C172" s="49">
        <f>GewinnDaten!F172</f>
        <v>0</v>
      </c>
      <c r="D172" s="49">
        <f>GewinnDaten!I172</f>
        <v>0</v>
      </c>
      <c r="E172" s="40">
        <f t="shared" si="15"/>
        <v>0</v>
      </c>
      <c r="F172" s="58">
        <f t="shared" si="16"/>
        <v>42490</v>
      </c>
      <c r="G172" s="49">
        <f>SUM(C$7:C172)</f>
        <v>-1</v>
      </c>
      <c r="H172" s="49">
        <f>SUM(D$7:D172)</f>
        <v>5</v>
      </c>
      <c r="I172" s="40">
        <f t="shared" si="17"/>
        <v>4</v>
      </c>
      <c r="K172" s="36">
        <f t="shared" si="18"/>
        <v>2016</v>
      </c>
    </row>
    <row r="173" spans="1:11" ht="13">
      <c r="A173" s="39">
        <f>GewinnDaten!A173</f>
        <v>42494</v>
      </c>
      <c r="B173" s="37">
        <f t="shared" si="14"/>
        <v>4</v>
      </c>
      <c r="C173" s="49">
        <f>GewinnDaten!F173</f>
        <v>0</v>
      </c>
      <c r="D173" s="49">
        <f>GewinnDaten!I173</f>
        <v>0</v>
      </c>
      <c r="E173" s="40">
        <f t="shared" si="15"/>
        <v>0</v>
      </c>
      <c r="F173" s="58">
        <f t="shared" si="16"/>
        <v>42494</v>
      </c>
      <c r="G173" s="49">
        <f>SUM(C$7:C173)</f>
        <v>-1</v>
      </c>
      <c r="H173" s="49">
        <f>SUM(D$7:D173)</f>
        <v>5</v>
      </c>
      <c r="I173" s="40">
        <f t="shared" si="17"/>
        <v>4</v>
      </c>
      <c r="K173" s="36">
        <f t="shared" si="18"/>
        <v>2016</v>
      </c>
    </row>
    <row r="174" spans="1:11" ht="13">
      <c r="A174" s="39">
        <f>GewinnDaten!A174</f>
        <v>42497</v>
      </c>
      <c r="B174" s="37">
        <f t="shared" si="14"/>
        <v>7</v>
      </c>
      <c r="C174" s="49">
        <f>GewinnDaten!F174</f>
        <v>0</v>
      </c>
      <c r="D174" s="49">
        <f>GewinnDaten!I174</f>
        <v>0</v>
      </c>
      <c r="E174" s="40">
        <f t="shared" si="15"/>
        <v>0</v>
      </c>
      <c r="F174" s="58">
        <f t="shared" si="16"/>
        <v>42497</v>
      </c>
      <c r="G174" s="49">
        <f>SUM(C$7:C174)</f>
        <v>-1</v>
      </c>
      <c r="H174" s="49">
        <f>SUM(D$7:D174)</f>
        <v>5</v>
      </c>
      <c r="I174" s="40">
        <f t="shared" si="17"/>
        <v>4</v>
      </c>
      <c r="K174" s="36">
        <f t="shared" si="18"/>
        <v>2016</v>
      </c>
    </row>
    <row r="175" spans="1:11" ht="13">
      <c r="A175" s="39">
        <f>GewinnDaten!A175</f>
        <v>42501</v>
      </c>
      <c r="B175" s="37">
        <f t="shared" si="14"/>
        <v>4</v>
      </c>
      <c r="C175" s="49">
        <f>GewinnDaten!F175</f>
        <v>0</v>
      </c>
      <c r="D175" s="49">
        <f>GewinnDaten!I175</f>
        <v>0</v>
      </c>
      <c r="E175" s="40">
        <f t="shared" si="15"/>
        <v>0</v>
      </c>
      <c r="F175" s="58">
        <f t="shared" si="16"/>
        <v>42501</v>
      </c>
      <c r="G175" s="49">
        <f>SUM(C$7:C175)</f>
        <v>-1</v>
      </c>
      <c r="H175" s="49">
        <f>SUM(D$7:D175)</f>
        <v>5</v>
      </c>
      <c r="I175" s="40">
        <f t="shared" si="17"/>
        <v>4</v>
      </c>
      <c r="K175" s="36">
        <f t="shared" si="18"/>
        <v>2016</v>
      </c>
    </row>
    <row r="176" spans="1:11" ht="13">
      <c r="A176" s="39">
        <f>GewinnDaten!A176</f>
        <v>42504</v>
      </c>
      <c r="B176" s="37">
        <f t="shared" si="14"/>
        <v>7</v>
      </c>
      <c r="C176" s="49">
        <f>GewinnDaten!F176</f>
        <v>0</v>
      </c>
      <c r="D176" s="49">
        <f>GewinnDaten!I176</f>
        <v>0</v>
      </c>
      <c r="E176" s="40">
        <f t="shared" si="15"/>
        <v>0</v>
      </c>
      <c r="F176" s="58">
        <f t="shared" si="16"/>
        <v>42504</v>
      </c>
      <c r="G176" s="49">
        <f>SUM(C$7:C176)</f>
        <v>-1</v>
      </c>
      <c r="H176" s="49">
        <f>SUM(D$7:D176)</f>
        <v>5</v>
      </c>
      <c r="I176" s="40">
        <f t="shared" si="17"/>
        <v>4</v>
      </c>
      <c r="K176" s="36">
        <f t="shared" si="18"/>
        <v>2016</v>
      </c>
    </row>
    <row r="177" spans="1:11" ht="13">
      <c r="A177" s="39">
        <f>GewinnDaten!A177</f>
        <v>42508</v>
      </c>
      <c r="B177" s="37">
        <f t="shared" si="14"/>
        <v>4</v>
      </c>
      <c r="C177" s="49">
        <f>GewinnDaten!F177</f>
        <v>0</v>
      </c>
      <c r="D177" s="49">
        <f>GewinnDaten!I177</f>
        <v>0</v>
      </c>
      <c r="E177" s="40">
        <f t="shared" si="15"/>
        <v>0</v>
      </c>
      <c r="F177" s="58">
        <f t="shared" si="16"/>
        <v>42508</v>
      </c>
      <c r="G177" s="49">
        <f>SUM(C$7:C177)</f>
        <v>-1</v>
      </c>
      <c r="H177" s="49">
        <f>SUM(D$7:D177)</f>
        <v>5</v>
      </c>
      <c r="I177" s="40">
        <f t="shared" si="17"/>
        <v>4</v>
      </c>
      <c r="K177" s="36">
        <f t="shared" si="18"/>
        <v>2016</v>
      </c>
    </row>
    <row r="178" spans="1:11" ht="13">
      <c r="A178" s="39">
        <f>GewinnDaten!A178</f>
        <v>42511</v>
      </c>
      <c r="B178" s="37">
        <f t="shared" si="14"/>
        <v>7</v>
      </c>
      <c r="C178" s="49">
        <f>GewinnDaten!F178</f>
        <v>0</v>
      </c>
      <c r="D178" s="49">
        <f>GewinnDaten!I178</f>
        <v>0</v>
      </c>
      <c r="E178" s="40">
        <f t="shared" si="15"/>
        <v>0</v>
      </c>
      <c r="F178" s="58">
        <f t="shared" si="16"/>
        <v>42511</v>
      </c>
      <c r="G178" s="49">
        <f>SUM(C$7:C178)</f>
        <v>-1</v>
      </c>
      <c r="H178" s="49">
        <f>SUM(D$7:D178)</f>
        <v>5</v>
      </c>
      <c r="I178" s="40">
        <f t="shared" si="17"/>
        <v>4</v>
      </c>
      <c r="K178" s="36">
        <f t="shared" si="18"/>
        <v>2016</v>
      </c>
    </row>
    <row r="179" spans="1:11" ht="13">
      <c r="A179" s="39">
        <f>GewinnDaten!A179</f>
        <v>42515</v>
      </c>
      <c r="B179" s="37">
        <f t="shared" si="14"/>
        <v>4</v>
      </c>
      <c r="C179" s="49">
        <f>GewinnDaten!F179</f>
        <v>0</v>
      </c>
      <c r="D179" s="49">
        <f>GewinnDaten!I179</f>
        <v>0</v>
      </c>
      <c r="E179" s="40">
        <f t="shared" si="15"/>
        <v>0</v>
      </c>
      <c r="F179" s="58">
        <f t="shared" si="16"/>
        <v>42515</v>
      </c>
      <c r="G179" s="49">
        <f>SUM(C$7:C179)</f>
        <v>-1</v>
      </c>
      <c r="H179" s="49">
        <f>SUM(D$7:D179)</f>
        <v>5</v>
      </c>
      <c r="I179" s="40">
        <f t="shared" si="17"/>
        <v>4</v>
      </c>
      <c r="K179" s="36">
        <f t="shared" si="18"/>
        <v>2016</v>
      </c>
    </row>
    <row r="180" spans="1:11" ht="13">
      <c r="A180" s="39">
        <f>GewinnDaten!A180</f>
        <v>42518</v>
      </c>
      <c r="B180" s="37">
        <f t="shared" si="14"/>
        <v>7</v>
      </c>
      <c r="C180" s="49">
        <f>GewinnDaten!F180</f>
        <v>0</v>
      </c>
      <c r="D180" s="49">
        <f>GewinnDaten!I180</f>
        <v>0</v>
      </c>
      <c r="E180" s="40">
        <f t="shared" si="15"/>
        <v>0</v>
      </c>
      <c r="F180" s="58">
        <f t="shared" si="16"/>
        <v>42518</v>
      </c>
      <c r="G180" s="49">
        <f>SUM(C$7:C180)</f>
        <v>-1</v>
      </c>
      <c r="H180" s="49">
        <f>SUM(D$7:D180)</f>
        <v>5</v>
      </c>
      <c r="I180" s="40">
        <f t="shared" si="17"/>
        <v>4</v>
      </c>
      <c r="K180" s="36">
        <f t="shared" si="18"/>
        <v>2016</v>
      </c>
    </row>
    <row r="181" spans="1:11" ht="13">
      <c r="A181" s="39">
        <f>GewinnDaten!A181</f>
        <v>42522</v>
      </c>
      <c r="B181" s="37">
        <f t="shared" si="14"/>
        <v>4</v>
      </c>
      <c r="C181" s="49">
        <f>GewinnDaten!F181</f>
        <v>0</v>
      </c>
      <c r="D181" s="49">
        <f>GewinnDaten!I181</f>
        <v>0</v>
      </c>
      <c r="E181" s="40">
        <f t="shared" si="15"/>
        <v>0</v>
      </c>
      <c r="F181" s="58">
        <f t="shared" si="16"/>
        <v>42522</v>
      </c>
      <c r="G181" s="49">
        <f>SUM(C$7:C181)</f>
        <v>-1</v>
      </c>
      <c r="H181" s="49">
        <f>SUM(D$7:D181)</f>
        <v>5</v>
      </c>
      <c r="I181" s="40">
        <f t="shared" si="17"/>
        <v>4</v>
      </c>
      <c r="K181" s="36">
        <f t="shared" si="18"/>
        <v>2016</v>
      </c>
    </row>
    <row r="182" spans="1:11" ht="13">
      <c r="A182" s="39">
        <f>GewinnDaten!A182</f>
        <v>42525</v>
      </c>
      <c r="B182" s="37">
        <f t="shared" si="14"/>
        <v>7</v>
      </c>
      <c r="C182" s="49">
        <f>GewinnDaten!F182</f>
        <v>0</v>
      </c>
      <c r="D182" s="49">
        <f>GewinnDaten!I182</f>
        <v>0</v>
      </c>
      <c r="E182" s="40">
        <f t="shared" si="15"/>
        <v>0</v>
      </c>
      <c r="F182" s="58">
        <f t="shared" si="16"/>
        <v>42525</v>
      </c>
      <c r="G182" s="49">
        <f>SUM(C$7:C182)</f>
        <v>-1</v>
      </c>
      <c r="H182" s="49">
        <f>SUM(D$7:D182)</f>
        <v>5</v>
      </c>
      <c r="I182" s="40">
        <f t="shared" si="17"/>
        <v>4</v>
      </c>
      <c r="K182" s="36">
        <f t="shared" si="18"/>
        <v>2016</v>
      </c>
    </row>
    <row r="183" spans="1:11" ht="13">
      <c r="A183" s="39">
        <f>GewinnDaten!A183</f>
        <v>42529</v>
      </c>
      <c r="B183" s="37">
        <f t="shared" si="14"/>
        <v>4</v>
      </c>
      <c r="C183" s="49">
        <f>GewinnDaten!F183</f>
        <v>0</v>
      </c>
      <c r="D183" s="49">
        <f>GewinnDaten!I183</f>
        <v>0</v>
      </c>
      <c r="E183" s="40">
        <f t="shared" si="15"/>
        <v>0</v>
      </c>
      <c r="F183" s="58">
        <f t="shared" si="16"/>
        <v>42529</v>
      </c>
      <c r="G183" s="49">
        <f>SUM(C$7:C183)</f>
        <v>-1</v>
      </c>
      <c r="H183" s="49">
        <f>SUM(D$7:D183)</f>
        <v>5</v>
      </c>
      <c r="I183" s="40">
        <f t="shared" si="17"/>
        <v>4</v>
      </c>
      <c r="K183" s="36">
        <f t="shared" si="18"/>
        <v>2016</v>
      </c>
    </row>
    <row r="184" spans="1:11" ht="13">
      <c r="A184" s="39">
        <f>GewinnDaten!A184</f>
        <v>42532</v>
      </c>
      <c r="B184" s="37">
        <f t="shared" si="14"/>
        <v>7</v>
      </c>
      <c r="C184" s="49">
        <f>GewinnDaten!F184</f>
        <v>0</v>
      </c>
      <c r="D184" s="49">
        <f>GewinnDaten!I184</f>
        <v>0</v>
      </c>
      <c r="E184" s="40">
        <f t="shared" si="15"/>
        <v>0</v>
      </c>
      <c r="F184" s="58">
        <f t="shared" si="16"/>
        <v>42532</v>
      </c>
      <c r="G184" s="49">
        <f>SUM(C$7:C184)</f>
        <v>-1</v>
      </c>
      <c r="H184" s="49">
        <f>SUM(D$7:D184)</f>
        <v>5</v>
      </c>
      <c r="I184" s="40">
        <f t="shared" si="17"/>
        <v>4</v>
      </c>
      <c r="K184" s="36">
        <f t="shared" si="18"/>
        <v>2016</v>
      </c>
    </row>
    <row r="185" spans="1:11" ht="13">
      <c r="A185" s="39">
        <f>GewinnDaten!A185</f>
        <v>42536</v>
      </c>
      <c r="B185" s="37">
        <f t="shared" si="14"/>
        <v>4</v>
      </c>
      <c r="C185" s="49">
        <f>GewinnDaten!F185</f>
        <v>0</v>
      </c>
      <c r="D185" s="49">
        <f>GewinnDaten!I185</f>
        <v>0</v>
      </c>
      <c r="E185" s="40">
        <f t="shared" si="15"/>
        <v>0</v>
      </c>
      <c r="F185" s="58">
        <f t="shared" si="16"/>
        <v>42536</v>
      </c>
      <c r="G185" s="49">
        <f>SUM(C$7:C185)</f>
        <v>-1</v>
      </c>
      <c r="H185" s="49">
        <f>SUM(D$7:D185)</f>
        <v>5</v>
      </c>
      <c r="I185" s="40">
        <f t="shared" si="17"/>
        <v>4</v>
      </c>
      <c r="K185" s="36">
        <f t="shared" si="18"/>
        <v>2016</v>
      </c>
    </row>
    <row r="186" spans="1:11" ht="13">
      <c r="A186" s="39">
        <f>GewinnDaten!A186</f>
        <v>42539</v>
      </c>
      <c r="B186" s="37">
        <f t="shared" si="14"/>
        <v>7</v>
      </c>
      <c r="C186" s="49">
        <f>GewinnDaten!F186</f>
        <v>0</v>
      </c>
      <c r="D186" s="49">
        <f>GewinnDaten!I186</f>
        <v>0</v>
      </c>
      <c r="E186" s="40">
        <f t="shared" si="15"/>
        <v>0</v>
      </c>
      <c r="F186" s="58">
        <f t="shared" si="16"/>
        <v>42539</v>
      </c>
      <c r="G186" s="49">
        <f>SUM(C$7:C186)</f>
        <v>-1</v>
      </c>
      <c r="H186" s="49">
        <f>SUM(D$7:D186)</f>
        <v>5</v>
      </c>
      <c r="I186" s="40">
        <f t="shared" si="17"/>
        <v>4</v>
      </c>
      <c r="K186" s="36">
        <f t="shared" si="18"/>
        <v>2016</v>
      </c>
    </row>
    <row r="187" spans="1:11" ht="13">
      <c r="A187" s="39">
        <f>GewinnDaten!A187</f>
        <v>42543</v>
      </c>
      <c r="B187" s="37">
        <f t="shared" si="14"/>
        <v>4</v>
      </c>
      <c r="C187" s="49">
        <f>GewinnDaten!F187</f>
        <v>0</v>
      </c>
      <c r="D187" s="49">
        <f>GewinnDaten!I187</f>
        <v>0</v>
      </c>
      <c r="E187" s="40">
        <f t="shared" si="15"/>
        <v>0</v>
      </c>
      <c r="F187" s="58">
        <f t="shared" si="16"/>
        <v>42543</v>
      </c>
      <c r="G187" s="49">
        <f>SUM(C$7:C187)</f>
        <v>-1</v>
      </c>
      <c r="H187" s="49">
        <f>SUM(D$7:D187)</f>
        <v>5</v>
      </c>
      <c r="I187" s="40">
        <f t="shared" si="17"/>
        <v>4</v>
      </c>
      <c r="K187" s="36">
        <f t="shared" si="18"/>
        <v>2016</v>
      </c>
    </row>
    <row r="188" spans="1:11" ht="13">
      <c r="A188" s="39">
        <f>GewinnDaten!A188</f>
        <v>42546</v>
      </c>
      <c r="B188" s="37">
        <f t="shared" si="14"/>
        <v>7</v>
      </c>
      <c r="C188" s="49">
        <f>GewinnDaten!F188</f>
        <v>0</v>
      </c>
      <c r="D188" s="49">
        <f>GewinnDaten!I188</f>
        <v>0</v>
      </c>
      <c r="E188" s="40">
        <f t="shared" si="15"/>
        <v>0</v>
      </c>
      <c r="F188" s="58">
        <f t="shared" si="16"/>
        <v>42546</v>
      </c>
      <c r="G188" s="49">
        <f>SUM(C$7:C188)</f>
        <v>-1</v>
      </c>
      <c r="H188" s="49">
        <f>SUM(D$7:D188)</f>
        <v>5</v>
      </c>
      <c r="I188" s="40">
        <f t="shared" si="17"/>
        <v>4</v>
      </c>
      <c r="K188" s="36">
        <f t="shared" si="18"/>
        <v>2016</v>
      </c>
    </row>
    <row r="189" spans="1:11" ht="13">
      <c r="A189" s="39">
        <f>GewinnDaten!A189</f>
        <v>42550</v>
      </c>
      <c r="B189" s="37">
        <f t="shared" si="14"/>
        <v>4</v>
      </c>
      <c r="C189" s="49">
        <f>GewinnDaten!F189</f>
        <v>0</v>
      </c>
      <c r="D189" s="49">
        <f>GewinnDaten!I189</f>
        <v>0</v>
      </c>
      <c r="E189" s="40">
        <f t="shared" si="15"/>
        <v>0</v>
      </c>
      <c r="F189" s="58">
        <f t="shared" si="16"/>
        <v>42550</v>
      </c>
      <c r="G189" s="49">
        <f>SUM(C$7:C189)</f>
        <v>-1</v>
      </c>
      <c r="H189" s="49">
        <f>SUM(D$7:D189)</f>
        <v>5</v>
      </c>
      <c r="I189" s="40">
        <f t="shared" si="17"/>
        <v>4</v>
      </c>
      <c r="K189" s="36">
        <f t="shared" si="18"/>
        <v>2016</v>
      </c>
    </row>
    <row r="190" spans="1:11" ht="13">
      <c r="A190" s="39">
        <f>GewinnDaten!A190</f>
        <v>42553</v>
      </c>
      <c r="B190" s="37">
        <f t="shared" si="14"/>
        <v>7</v>
      </c>
      <c r="C190" s="49">
        <f>GewinnDaten!F190</f>
        <v>0</v>
      </c>
      <c r="D190" s="49">
        <f>GewinnDaten!I190</f>
        <v>0</v>
      </c>
      <c r="E190" s="40">
        <f t="shared" si="15"/>
        <v>0</v>
      </c>
      <c r="F190" s="58">
        <f t="shared" si="16"/>
        <v>42553</v>
      </c>
      <c r="G190" s="49">
        <f>SUM(C$7:C190)</f>
        <v>-1</v>
      </c>
      <c r="H190" s="49">
        <f>SUM(D$7:D190)</f>
        <v>5</v>
      </c>
      <c r="I190" s="40">
        <f t="shared" si="17"/>
        <v>4</v>
      </c>
      <c r="K190" s="36">
        <f t="shared" si="18"/>
        <v>2016</v>
      </c>
    </row>
    <row r="191" spans="1:11" ht="13">
      <c r="A191" s="39">
        <f>GewinnDaten!A191</f>
        <v>42557</v>
      </c>
      <c r="B191" s="37">
        <f t="shared" si="14"/>
        <v>4</v>
      </c>
      <c r="C191" s="49">
        <f>GewinnDaten!F191</f>
        <v>0</v>
      </c>
      <c r="D191" s="49">
        <f>GewinnDaten!I191</f>
        <v>0</v>
      </c>
      <c r="E191" s="40">
        <f t="shared" si="15"/>
        <v>0</v>
      </c>
      <c r="F191" s="58">
        <f t="shared" si="16"/>
        <v>42557</v>
      </c>
      <c r="G191" s="49">
        <f>SUM(C$7:C191)</f>
        <v>-1</v>
      </c>
      <c r="H191" s="49">
        <f>SUM(D$7:D191)</f>
        <v>5</v>
      </c>
      <c r="I191" s="40">
        <f t="shared" si="17"/>
        <v>4</v>
      </c>
      <c r="K191" s="36">
        <f t="shared" si="18"/>
        <v>2016</v>
      </c>
    </row>
    <row r="192" spans="1:11" ht="13">
      <c r="A192" s="39">
        <f>GewinnDaten!A192</f>
        <v>42560</v>
      </c>
      <c r="B192" s="37">
        <f t="shared" si="14"/>
        <v>7</v>
      </c>
      <c r="C192" s="49">
        <f>GewinnDaten!F192</f>
        <v>0</v>
      </c>
      <c r="D192" s="49">
        <f>GewinnDaten!I192</f>
        <v>0</v>
      </c>
      <c r="E192" s="40">
        <f t="shared" si="15"/>
        <v>0</v>
      </c>
      <c r="F192" s="58">
        <f t="shared" si="16"/>
        <v>42560</v>
      </c>
      <c r="G192" s="49">
        <f>SUM(C$7:C192)</f>
        <v>-1</v>
      </c>
      <c r="H192" s="49">
        <f>SUM(D$7:D192)</f>
        <v>5</v>
      </c>
      <c r="I192" s="40">
        <f t="shared" si="17"/>
        <v>4</v>
      </c>
      <c r="K192" s="36">
        <f t="shared" si="18"/>
        <v>2016</v>
      </c>
    </row>
    <row r="193" spans="1:11" ht="13">
      <c r="A193" s="39">
        <f>GewinnDaten!A193</f>
        <v>42564</v>
      </c>
      <c r="B193" s="37">
        <f t="shared" si="14"/>
        <v>4</v>
      </c>
      <c r="C193" s="49">
        <f>GewinnDaten!F193</f>
        <v>0</v>
      </c>
      <c r="D193" s="49">
        <f>GewinnDaten!I193</f>
        <v>0</v>
      </c>
      <c r="E193" s="40">
        <f t="shared" si="15"/>
        <v>0</v>
      </c>
      <c r="F193" s="58">
        <f t="shared" si="16"/>
        <v>42564</v>
      </c>
      <c r="G193" s="49">
        <f>SUM(C$7:C193)</f>
        <v>-1</v>
      </c>
      <c r="H193" s="49">
        <f>SUM(D$7:D193)</f>
        <v>5</v>
      </c>
      <c r="I193" s="40">
        <f t="shared" si="17"/>
        <v>4</v>
      </c>
      <c r="K193" s="36">
        <f t="shared" si="18"/>
        <v>2016</v>
      </c>
    </row>
    <row r="194" spans="1:11" ht="13">
      <c r="A194" s="39">
        <f>GewinnDaten!A194</f>
        <v>42567</v>
      </c>
      <c r="B194" s="37">
        <f t="shared" si="14"/>
        <v>7</v>
      </c>
      <c r="C194" s="49">
        <f>GewinnDaten!F194</f>
        <v>0</v>
      </c>
      <c r="D194" s="49">
        <f>GewinnDaten!I194</f>
        <v>0</v>
      </c>
      <c r="E194" s="40">
        <f t="shared" si="15"/>
        <v>0</v>
      </c>
      <c r="F194" s="58">
        <f t="shared" si="16"/>
        <v>42567</v>
      </c>
      <c r="G194" s="49">
        <f>SUM(C$7:C194)</f>
        <v>-1</v>
      </c>
      <c r="H194" s="49">
        <f>SUM(D$7:D194)</f>
        <v>5</v>
      </c>
      <c r="I194" s="40">
        <f t="shared" si="17"/>
        <v>4</v>
      </c>
      <c r="K194" s="36">
        <f t="shared" si="18"/>
        <v>2016</v>
      </c>
    </row>
    <row r="195" spans="1:11" ht="13">
      <c r="A195" s="39">
        <f>GewinnDaten!A195</f>
        <v>42571</v>
      </c>
      <c r="B195" s="37">
        <f t="shared" si="14"/>
        <v>4</v>
      </c>
      <c r="C195" s="49">
        <f>GewinnDaten!F195</f>
        <v>0</v>
      </c>
      <c r="D195" s="49">
        <f>GewinnDaten!I195</f>
        <v>0</v>
      </c>
      <c r="E195" s="40">
        <f t="shared" si="15"/>
        <v>0</v>
      </c>
      <c r="F195" s="58">
        <f t="shared" si="16"/>
        <v>42571</v>
      </c>
      <c r="G195" s="49">
        <f>SUM(C$7:C195)</f>
        <v>-1</v>
      </c>
      <c r="H195" s="49">
        <f>SUM(D$7:D195)</f>
        <v>5</v>
      </c>
      <c r="I195" s="40">
        <f t="shared" si="17"/>
        <v>4</v>
      </c>
      <c r="K195" s="36">
        <f t="shared" si="18"/>
        <v>2016</v>
      </c>
    </row>
    <row r="196" spans="1:11" ht="13">
      <c r="A196" s="39">
        <f>GewinnDaten!A196</f>
        <v>42574</v>
      </c>
      <c r="B196" s="37">
        <f t="shared" si="14"/>
        <v>7</v>
      </c>
      <c r="C196" s="49">
        <f>GewinnDaten!F196</f>
        <v>0</v>
      </c>
      <c r="D196" s="49">
        <f>GewinnDaten!I196</f>
        <v>0</v>
      </c>
      <c r="E196" s="40">
        <f t="shared" si="15"/>
        <v>0</v>
      </c>
      <c r="F196" s="58">
        <f t="shared" si="16"/>
        <v>42574</v>
      </c>
      <c r="G196" s="49">
        <f>SUM(C$7:C196)</f>
        <v>-1</v>
      </c>
      <c r="H196" s="49">
        <f>SUM(D$7:D196)</f>
        <v>5</v>
      </c>
      <c r="I196" s="40">
        <f t="shared" si="17"/>
        <v>4</v>
      </c>
      <c r="K196" s="36">
        <f t="shared" si="18"/>
        <v>2016</v>
      </c>
    </row>
    <row r="197" spans="1:11" ht="13">
      <c r="A197" s="39">
        <f>GewinnDaten!A197</f>
        <v>42578</v>
      </c>
      <c r="B197" s="37">
        <f t="shared" si="14"/>
        <v>4</v>
      </c>
      <c r="C197" s="49">
        <f>GewinnDaten!F197</f>
        <v>0</v>
      </c>
      <c r="D197" s="49">
        <f>GewinnDaten!I197</f>
        <v>0</v>
      </c>
      <c r="E197" s="40">
        <f t="shared" si="15"/>
        <v>0</v>
      </c>
      <c r="F197" s="58">
        <f t="shared" si="16"/>
        <v>42578</v>
      </c>
      <c r="G197" s="49">
        <f>SUM(C$7:C197)</f>
        <v>-1</v>
      </c>
      <c r="H197" s="49">
        <f>SUM(D$7:D197)</f>
        <v>5</v>
      </c>
      <c r="I197" s="40">
        <f t="shared" si="17"/>
        <v>4</v>
      </c>
      <c r="K197" s="36">
        <f t="shared" si="18"/>
        <v>2016</v>
      </c>
    </row>
    <row r="198" spans="1:11" ht="13">
      <c r="A198" s="39">
        <f>GewinnDaten!A198</f>
        <v>42581</v>
      </c>
      <c r="B198" s="37">
        <f t="shared" si="14"/>
        <v>7</v>
      </c>
      <c r="C198" s="49">
        <f>GewinnDaten!F198</f>
        <v>0</v>
      </c>
      <c r="D198" s="49">
        <f>GewinnDaten!I198</f>
        <v>0</v>
      </c>
      <c r="E198" s="40">
        <f t="shared" si="15"/>
        <v>0</v>
      </c>
      <c r="F198" s="58">
        <f t="shared" si="16"/>
        <v>42581</v>
      </c>
      <c r="G198" s="49">
        <f>SUM(C$7:C198)</f>
        <v>-1</v>
      </c>
      <c r="H198" s="49">
        <f>SUM(D$7:D198)</f>
        <v>5</v>
      </c>
      <c r="I198" s="40">
        <f t="shared" si="17"/>
        <v>4</v>
      </c>
      <c r="K198" s="36">
        <f t="shared" si="18"/>
        <v>2016</v>
      </c>
    </row>
    <row r="199" spans="1:11" ht="13">
      <c r="A199" s="39">
        <f>GewinnDaten!A199</f>
        <v>42585</v>
      </c>
      <c r="B199" s="37">
        <f t="shared" si="14"/>
        <v>4</v>
      </c>
      <c r="C199" s="49">
        <f>GewinnDaten!F199</f>
        <v>0</v>
      </c>
      <c r="D199" s="49">
        <f>GewinnDaten!I199</f>
        <v>0</v>
      </c>
      <c r="E199" s="40">
        <f t="shared" si="15"/>
        <v>0</v>
      </c>
      <c r="F199" s="58">
        <f t="shared" si="16"/>
        <v>42585</v>
      </c>
      <c r="G199" s="49">
        <f>SUM(C$7:C199)</f>
        <v>-1</v>
      </c>
      <c r="H199" s="49">
        <f>SUM(D$7:D199)</f>
        <v>5</v>
      </c>
      <c r="I199" s="40">
        <f t="shared" si="17"/>
        <v>4</v>
      </c>
      <c r="K199" s="36">
        <f t="shared" si="18"/>
        <v>2016</v>
      </c>
    </row>
    <row r="200" spans="1:11" ht="13">
      <c r="A200" s="39">
        <f>GewinnDaten!A200</f>
        <v>42588</v>
      </c>
      <c r="B200" s="37">
        <f t="shared" ref="B200:B263" si="19">WEEKDAY(A200)</f>
        <v>7</v>
      </c>
      <c r="C200" s="49">
        <f>GewinnDaten!F200</f>
        <v>0</v>
      </c>
      <c r="D200" s="49">
        <f>GewinnDaten!I200</f>
        <v>0</v>
      </c>
      <c r="E200" s="40">
        <f t="shared" ref="E200:E263" si="20">SUM(C200:D200)</f>
        <v>0</v>
      </c>
      <c r="F200" s="58">
        <f t="shared" ref="F200:F263" si="21">A200</f>
        <v>42588</v>
      </c>
      <c r="G200" s="49">
        <f>SUM(C$7:C200)</f>
        <v>-1</v>
      </c>
      <c r="H200" s="49">
        <f>SUM(D$7:D200)</f>
        <v>5</v>
      </c>
      <c r="I200" s="40">
        <f t="shared" ref="I200:I263" si="22">SUM(G200:H200)</f>
        <v>4</v>
      </c>
      <c r="K200" s="36">
        <f t="shared" ref="K200:K263" si="23">YEAR(A200)</f>
        <v>2016</v>
      </c>
    </row>
    <row r="201" spans="1:11" ht="13">
      <c r="A201" s="39">
        <f>GewinnDaten!A201</f>
        <v>42592</v>
      </c>
      <c r="B201" s="37">
        <f t="shared" si="19"/>
        <v>4</v>
      </c>
      <c r="C201" s="49">
        <f>GewinnDaten!F201</f>
        <v>0</v>
      </c>
      <c r="D201" s="49">
        <f>GewinnDaten!I201</f>
        <v>0</v>
      </c>
      <c r="E201" s="40">
        <f t="shared" si="20"/>
        <v>0</v>
      </c>
      <c r="F201" s="58">
        <f t="shared" si="21"/>
        <v>42592</v>
      </c>
      <c r="G201" s="49">
        <f>SUM(C$7:C201)</f>
        <v>-1</v>
      </c>
      <c r="H201" s="49">
        <f>SUM(D$7:D201)</f>
        <v>5</v>
      </c>
      <c r="I201" s="40">
        <f t="shared" si="22"/>
        <v>4</v>
      </c>
      <c r="K201" s="36">
        <f t="shared" si="23"/>
        <v>2016</v>
      </c>
    </row>
    <row r="202" spans="1:11" ht="13">
      <c r="A202" s="39">
        <f>GewinnDaten!A202</f>
        <v>42595</v>
      </c>
      <c r="B202" s="37">
        <f t="shared" si="19"/>
        <v>7</v>
      </c>
      <c r="C202" s="49">
        <f>GewinnDaten!F202</f>
        <v>0</v>
      </c>
      <c r="D202" s="49">
        <f>GewinnDaten!I202</f>
        <v>0</v>
      </c>
      <c r="E202" s="40">
        <f t="shared" si="20"/>
        <v>0</v>
      </c>
      <c r="F202" s="58">
        <f t="shared" si="21"/>
        <v>42595</v>
      </c>
      <c r="G202" s="49">
        <f>SUM(C$7:C202)</f>
        <v>-1</v>
      </c>
      <c r="H202" s="49">
        <f>SUM(D$7:D202)</f>
        <v>5</v>
      </c>
      <c r="I202" s="40">
        <f t="shared" si="22"/>
        <v>4</v>
      </c>
      <c r="K202" s="36">
        <f t="shared" si="23"/>
        <v>2016</v>
      </c>
    </row>
    <row r="203" spans="1:11" ht="13">
      <c r="A203" s="39">
        <f>GewinnDaten!A203</f>
        <v>42599</v>
      </c>
      <c r="B203" s="37">
        <f t="shared" si="19"/>
        <v>4</v>
      </c>
      <c r="C203" s="49">
        <f>GewinnDaten!F203</f>
        <v>0</v>
      </c>
      <c r="D203" s="49">
        <f>GewinnDaten!I203</f>
        <v>0</v>
      </c>
      <c r="E203" s="40">
        <f t="shared" si="20"/>
        <v>0</v>
      </c>
      <c r="F203" s="58">
        <f t="shared" si="21"/>
        <v>42599</v>
      </c>
      <c r="G203" s="49">
        <f>SUM(C$7:C203)</f>
        <v>-1</v>
      </c>
      <c r="H203" s="49">
        <f>SUM(D$7:D203)</f>
        <v>5</v>
      </c>
      <c r="I203" s="40">
        <f t="shared" si="22"/>
        <v>4</v>
      </c>
      <c r="K203" s="36">
        <f t="shared" si="23"/>
        <v>2016</v>
      </c>
    </row>
    <row r="204" spans="1:11" ht="13">
      <c r="A204" s="39">
        <f>GewinnDaten!A204</f>
        <v>42602</v>
      </c>
      <c r="B204" s="37">
        <f t="shared" si="19"/>
        <v>7</v>
      </c>
      <c r="C204" s="49">
        <f>GewinnDaten!F204</f>
        <v>0</v>
      </c>
      <c r="D204" s="49">
        <f>GewinnDaten!I204</f>
        <v>0</v>
      </c>
      <c r="E204" s="40">
        <f t="shared" si="20"/>
        <v>0</v>
      </c>
      <c r="F204" s="58">
        <f t="shared" si="21"/>
        <v>42602</v>
      </c>
      <c r="G204" s="49">
        <f>SUM(C$7:C204)</f>
        <v>-1</v>
      </c>
      <c r="H204" s="49">
        <f>SUM(D$7:D204)</f>
        <v>5</v>
      </c>
      <c r="I204" s="40">
        <f t="shared" si="22"/>
        <v>4</v>
      </c>
      <c r="K204" s="36">
        <f t="shared" si="23"/>
        <v>2016</v>
      </c>
    </row>
    <row r="205" spans="1:11" ht="13">
      <c r="A205" s="39">
        <f>GewinnDaten!A205</f>
        <v>42606</v>
      </c>
      <c r="B205" s="37">
        <f t="shared" si="19"/>
        <v>4</v>
      </c>
      <c r="C205" s="49">
        <f>GewinnDaten!F205</f>
        <v>0</v>
      </c>
      <c r="D205" s="49">
        <f>GewinnDaten!I205</f>
        <v>0</v>
      </c>
      <c r="E205" s="40">
        <f t="shared" si="20"/>
        <v>0</v>
      </c>
      <c r="F205" s="58">
        <f t="shared" si="21"/>
        <v>42606</v>
      </c>
      <c r="G205" s="49">
        <f>SUM(C$7:C205)</f>
        <v>-1</v>
      </c>
      <c r="H205" s="49">
        <f>SUM(D$7:D205)</f>
        <v>5</v>
      </c>
      <c r="I205" s="40">
        <f t="shared" si="22"/>
        <v>4</v>
      </c>
      <c r="K205" s="36">
        <f t="shared" si="23"/>
        <v>2016</v>
      </c>
    </row>
    <row r="206" spans="1:11" ht="13">
      <c r="A206" s="39">
        <f>GewinnDaten!A206</f>
        <v>42609</v>
      </c>
      <c r="B206" s="37">
        <f t="shared" si="19"/>
        <v>7</v>
      </c>
      <c r="C206" s="49">
        <f>GewinnDaten!F206</f>
        <v>0</v>
      </c>
      <c r="D206" s="49">
        <f>GewinnDaten!I206</f>
        <v>0</v>
      </c>
      <c r="E206" s="40">
        <f t="shared" si="20"/>
        <v>0</v>
      </c>
      <c r="F206" s="58">
        <f t="shared" si="21"/>
        <v>42609</v>
      </c>
      <c r="G206" s="49">
        <f>SUM(C$7:C206)</f>
        <v>-1</v>
      </c>
      <c r="H206" s="49">
        <f>SUM(D$7:D206)</f>
        <v>5</v>
      </c>
      <c r="I206" s="40">
        <f t="shared" si="22"/>
        <v>4</v>
      </c>
      <c r="K206" s="36">
        <f t="shared" si="23"/>
        <v>2016</v>
      </c>
    </row>
    <row r="207" spans="1:11" ht="13">
      <c r="A207" s="39">
        <f>GewinnDaten!A207</f>
        <v>42613</v>
      </c>
      <c r="B207" s="37">
        <f t="shared" si="19"/>
        <v>4</v>
      </c>
      <c r="C207" s="49">
        <f>GewinnDaten!F207</f>
        <v>0</v>
      </c>
      <c r="D207" s="49">
        <f>GewinnDaten!I207</f>
        <v>0</v>
      </c>
      <c r="E207" s="40">
        <f t="shared" si="20"/>
        <v>0</v>
      </c>
      <c r="F207" s="58">
        <f t="shared" si="21"/>
        <v>42613</v>
      </c>
      <c r="G207" s="49">
        <f>SUM(C$7:C207)</f>
        <v>-1</v>
      </c>
      <c r="H207" s="49">
        <f>SUM(D$7:D207)</f>
        <v>5</v>
      </c>
      <c r="I207" s="40">
        <f t="shared" si="22"/>
        <v>4</v>
      </c>
      <c r="K207" s="36">
        <f t="shared" si="23"/>
        <v>2016</v>
      </c>
    </row>
    <row r="208" spans="1:11" ht="13">
      <c r="A208" s="39">
        <f>GewinnDaten!A208</f>
        <v>42616</v>
      </c>
      <c r="B208" s="37">
        <f t="shared" si="19"/>
        <v>7</v>
      </c>
      <c r="C208" s="49">
        <f>GewinnDaten!F208</f>
        <v>0</v>
      </c>
      <c r="D208" s="49">
        <f>GewinnDaten!I208</f>
        <v>0</v>
      </c>
      <c r="E208" s="40">
        <f t="shared" si="20"/>
        <v>0</v>
      </c>
      <c r="F208" s="58">
        <f t="shared" si="21"/>
        <v>42616</v>
      </c>
      <c r="G208" s="49">
        <f>SUM(C$7:C208)</f>
        <v>-1</v>
      </c>
      <c r="H208" s="49">
        <f>SUM(D$7:D208)</f>
        <v>5</v>
      </c>
      <c r="I208" s="40">
        <f t="shared" si="22"/>
        <v>4</v>
      </c>
      <c r="K208" s="36">
        <f t="shared" si="23"/>
        <v>2016</v>
      </c>
    </row>
    <row r="209" spans="1:11" ht="13">
      <c r="A209" s="39">
        <f>GewinnDaten!A209</f>
        <v>42620</v>
      </c>
      <c r="B209" s="37">
        <f t="shared" si="19"/>
        <v>4</v>
      </c>
      <c r="C209" s="49">
        <f>GewinnDaten!F209</f>
        <v>0</v>
      </c>
      <c r="D209" s="49">
        <f>GewinnDaten!I209</f>
        <v>0</v>
      </c>
      <c r="E209" s="40">
        <f t="shared" si="20"/>
        <v>0</v>
      </c>
      <c r="F209" s="58">
        <f t="shared" si="21"/>
        <v>42620</v>
      </c>
      <c r="G209" s="49">
        <f>SUM(C$7:C209)</f>
        <v>-1</v>
      </c>
      <c r="H209" s="49">
        <f>SUM(D$7:D209)</f>
        <v>5</v>
      </c>
      <c r="I209" s="40">
        <f t="shared" si="22"/>
        <v>4</v>
      </c>
      <c r="K209" s="36">
        <f t="shared" si="23"/>
        <v>2016</v>
      </c>
    </row>
    <row r="210" spans="1:11" ht="13">
      <c r="A210" s="39">
        <f>GewinnDaten!A210</f>
        <v>42623</v>
      </c>
      <c r="B210" s="37">
        <f t="shared" si="19"/>
        <v>7</v>
      </c>
      <c r="C210" s="49">
        <f>GewinnDaten!F210</f>
        <v>0</v>
      </c>
      <c r="D210" s="49">
        <f>GewinnDaten!I210</f>
        <v>0</v>
      </c>
      <c r="E210" s="40">
        <f t="shared" si="20"/>
        <v>0</v>
      </c>
      <c r="F210" s="58">
        <f t="shared" si="21"/>
        <v>42623</v>
      </c>
      <c r="G210" s="49">
        <f>SUM(C$7:C210)</f>
        <v>-1</v>
      </c>
      <c r="H210" s="49">
        <f>SUM(D$7:D210)</f>
        <v>5</v>
      </c>
      <c r="I210" s="40">
        <f t="shared" si="22"/>
        <v>4</v>
      </c>
      <c r="K210" s="36">
        <f t="shared" si="23"/>
        <v>2016</v>
      </c>
    </row>
    <row r="211" spans="1:11" ht="13">
      <c r="A211" s="39">
        <f>GewinnDaten!A211</f>
        <v>42627</v>
      </c>
      <c r="B211" s="37">
        <f t="shared" si="19"/>
        <v>4</v>
      </c>
      <c r="C211" s="49">
        <f>GewinnDaten!F211</f>
        <v>0</v>
      </c>
      <c r="D211" s="49">
        <f>GewinnDaten!I211</f>
        <v>0</v>
      </c>
      <c r="E211" s="40">
        <f t="shared" si="20"/>
        <v>0</v>
      </c>
      <c r="F211" s="58">
        <f t="shared" si="21"/>
        <v>42627</v>
      </c>
      <c r="G211" s="49">
        <f>SUM(C$7:C211)</f>
        <v>-1</v>
      </c>
      <c r="H211" s="49">
        <f>SUM(D$7:D211)</f>
        <v>5</v>
      </c>
      <c r="I211" s="40">
        <f t="shared" si="22"/>
        <v>4</v>
      </c>
      <c r="K211" s="36">
        <f t="shared" si="23"/>
        <v>2016</v>
      </c>
    </row>
    <row r="212" spans="1:11" ht="13">
      <c r="A212" s="39">
        <f>GewinnDaten!A212</f>
        <v>42630</v>
      </c>
      <c r="B212" s="37">
        <f t="shared" si="19"/>
        <v>7</v>
      </c>
      <c r="C212" s="49">
        <f>GewinnDaten!F212</f>
        <v>0</v>
      </c>
      <c r="D212" s="49">
        <f>GewinnDaten!I212</f>
        <v>0</v>
      </c>
      <c r="E212" s="40">
        <f t="shared" si="20"/>
        <v>0</v>
      </c>
      <c r="F212" s="58">
        <f t="shared" si="21"/>
        <v>42630</v>
      </c>
      <c r="G212" s="49">
        <f>SUM(C$7:C212)</f>
        <v>-1</v>
      </c>
      <c r="H212" s="49">
        <f>SUM(D$7:D212)</f>
        <v>5</v>
      </c>
      <c r="I212" s="40">
        <f t="shared" si="22"/>
        <v>4</v>
      </c>
      <c r="K212" s="36">
        <f t="shared" si="23"/>
        <v>2016</v>
      </c>
    </row>
    <row r="213" spans="1:11" ht="13">
      <c r="A213" s="39">
        <f>GewinnDaten!A213</f>
        <v>42634</v>
      </c>
      <c r="B213" s="37">
        <f t="shared" si="19"/>
        <v>4</v>
      </c>
      <c r="C213" s="49">
        <f>GewinnDaten!F213</f>
        <v>0</v>
      </c>
      <c r="D213" s="49">
        <f>GewinnDaten!I213</f>
        <v>0</v>
      </c>
      <c r="E213" s="40">
        <f t="shared" si="20"/>
        <v>0</v>
      </c>
      <c r="F213" s="58">
        <f t="shared" si="21"/>
        <v>42634</v>
      </c>
      <c r="G213" s="49">
        <f>SUM(C$7:C213)</f>
        <v>-1</v>
      </c>
      <c r="H213" s="49">
        <f>SUM(D$7:D213)</f>
        <v>5</v>
      </c>
      <c r="I213" s="40">
        <f t="shared" si="22"/>
        <v>4</v>
      </c>
      <c r="K213" s="36">
        <f t="shared" si="23"/>
        <v>2016</v>
      </c>
    </row>
    <row r="214" spans="1:11" ht="13">
      <c r="A214" s="39">
        <f>GewinnDaten!A214</f>
        <v>42637</v>
      </c>
      <c r="B214" s="37">
        <f t="shared" si="19"/>
        <v>7</v>
      </c>
      <c r="C214" s="49">
        <f>GewinnDaten!F214</f>
        <v>0</v>
      </c>
      <c r="D214" s="49">
        <f>GewinnDaten!I214</f>
        <v>0</v>
      </c>
      <c r="E214" s="40">
        <f t="shared" si="20"/>
        <v>0</v>
      </c>
      <c r="F214" s="58">
        <f t="shared" si="21"/>
        <v>42637</v>
      </c>
      <c r="G214" s="49">
        <f>SUM(C$7:C214)</f>
        <v>-1</v>
      </c>
      <c r="H214" s="49">
        <f>SUM(D$7:D214)</f>
        <v>5</v>
      </c>
      <c r="I214" s="40">
        <f t="shared" si="22"/>
        <v>4</v>
      </c>
      <c r="K214" s="36">
        <f t="shared" si="23"/>
        <v>2016</v>
      </c>
    </row>
    <row r="215" spans="1:11" ht="13">
      <c r="A215" s="39">
        <f>GewinnDaten!A215</f>
        <v>42641</v>
      </c>
      <c r="B215" s="37">
        <f t="shared" si="19"/>
        <v>4</v>
      </c>
      <c r="C215" s="49">
        <f>GewinnDaten!F215</f>
        <v>0</v>
      </c>
      <c r="D215" s="49">
        <f>GewinnDaten!I215</f>
        <v>0</v>
      </c>
      <c r="E215" s="40">
        <f t="shared" si="20"/>
        <v>0</v>
      </c>
      <c r="F215" s="58">
        <f t="shared" si="21"/>
        <v>42641</v>
      </c>
      <c r="G215" s="49">
        <f>SUM(C$7:C215)</f>
        <v>-1</v>
      </c>
      <c r="H215" s="49">
        <f>SUM(D$7:D215)</f>
        <v>5</v>
      </c>
      <c r="I215" s="40">
        <f t="shared" si="22"/>
        <v>4</v>
      </c>
      <c r="K215" s="36">
        <f t="shared" si="23"/>
        <v>2016</v>
      </c>
    </row>
    <row r="216" spans="1:11" ht="13">
      <c r="A216" s="39">
        <f>GewinnDaten!A216</f>
        <v>42644</v>
      </c>
      <c r="B216" s="37">
        <f t="shared" si="19"/>
        <v>7</v>
      </c>
      <c r="C216" s="49">
        <f>GewinnDaten!F216</f>
        <v>0</v>
      </c>
      <c r="D216" s="49">
        <f>GewinnDaten!I216</f>
        <v>0</v>
      </c>
      <c r="E216" s="40">
        <f t="shared" si="20"/>
        <v>0</v>
      </c>
      <c r="F216" s="58">
        <f t="shared" si="21"/>
        <v>42644</v>
      </c>
      <c r="G216" s="49">
        <f>SUM(C$7:C216)</f>
        <v>-1</v>
      </c>
      <c r="H216" s="49">
        <f>SUM(D$7:D216)</f>
        <v>5</v>
      </c>
      <c r="I216" s="40">
        <f t="shared" si="22"/>
        <v>4</v>
      </c>
      <c r="K216" s="36">
        <f t="shared" si="23"/>
        <v>2016</v>
      </c>
    </row>
    <row r="217" spans="1:11" ht="13">
      <c r="A217" s="39">
        <f>GewinnDaten!A217</f>
        <v>42648</v>
      </c>
      <c r="B217" s="37">
        <f t="shared" si="19"/>
        <v>4</v>
      </c>
      <c r="C217" s="49">
        <f>GewinnDaten!F217</f>
        <v>0</v>
      </c>
      <c r="D217" s="49">
        <f>GewinnDaten!I217</f>
        <v>0</v>
      </c>
      <c r="E217" s="40">
        <f t="shared" si="20"/>
        <v>0</v>
      </c>
      <c r="F217" s="58">
        <f t="shared" si="21"/>
        <v>42648</v>
      </c>
      <c r="G217" s="49">
        <f>SUM(C$7:C217)</f>
        <v>-1</v>
      </c>
      <c r="H217" s="49">
        <f>SUM(D$7:D217)</f>
        <v>5</v>
      </c>
      <c r="I217" s="40">
        <f t="shared" si="22"/>
        <v>4</v>
      </c>
      <c r="K217" s="36">
        <f t="shared" si="23"/>
        <v>2016</v>
      </c>
    </row>
    <row r="218" spans="1:11" ht="13">
      <c r="A218" s="39">
        <f>GewinnDaten!A218</f>
        <v>42651</v>
      </c>
      <c r="B218" s="37">
        <f t="shared" si="19"/>
        <v>7</v>
      </c>
      <c r="C218" s="49">
        <f>GewinnDaten!F218</f>
        <v>0</v>
      </c>
      <c r="D218" s="49">
        <f>GewinnDaten!I218</f>
        <v>0</v>
      </c>
      <c r="E218" s="40">
        <f t="shared" si="20"/>
        <v>0</v>
      </c>
      <c r="F218" s="58">
        <f t="shared" si="21"/>
        <v>42651</v>
      </c>
      <c r="G218" s="49">
        <f>SUM(C$7:C218)</f>
        <v>-1</v>
      </c>
      <c r="H218" s="49">
        <f>SUM(D$7:D218)</f>
        <v>5</v>
      </c>
      <c r="I218" s="40">
        <f t="shared" si="22"/>
        <v>4</v>
      </c>
      <c r="K218" s="36">
        <f t="shared" si="23"/>
        <v>2016</v>
      </c>
    </row>
    <row r="219" spans="1:11" ht="13">
      <c r="A219" s="39">
        <f>GewinnDaten!A219</f>
        <v>42655</v>
      </c>
      <c r="B219" s="37">
        <f t="shared" si="19"/>
        <v>4</v>
      </c>
      <c r="C219" s="49">
        <f>GewinnDaten!F219</f>
        <v>0</v>
      </c>
      <c r="D219" s="49">
        <f>GewinnDaten!I219</f>
        <v>0</v>
      </c>
      <c r="E219" s="40">
        <f t="shared" si="20"/>
        <v>0</v>
      </c>
      <c r="F219" s="58">
        <f t="shared" si="21"/>
        <v>42655</v>
      </c>
      <c r="G219" s="49">
        <f>SUM(C$7:C219)</f>
        <v>-1</v>
      </c>
      <c r="H219" s="49">
        <f>SUM(D$7:D219)</f>
        <v>5</v>
      </c>
      <c r="I219" s="40">
        <f t="shared" si="22"/>
        <v>4</v>
      </c>
      <c r="K219" s="36">
        <f t="shared" si="23"/>
        <v>2016</v>
      </c>
    </row>
    <row r="220" spans="1:11" ht="13">
      <c r="A220" s="39">
        <f>GewinnDaten!A220</f>
        <v>42658</v>
      </c>
      <c r="B220" s="37">
        <f t="shared" si="19"/>
        <v>7</v>
      </c>
      <c r="C220" s="49">
        <f>GewinnDaten!F220</f>
        <v>0</v>
      </c>
      <c r="D220" s="49">
        <f>GewinnDaten!I220</f>
        <v>0</v>
      </c>
      <c r="E220" s="40">
        <f t="shared" si="20"/>
        <v>0</v>
      </c>
      <c r="F220" s="58">
        <f t="shared" si="21"/>
        <v>42658</v>
      </c>
      <c r="G220" s="49">
        <f>SUM(C$7:C220)</f>
        <v>-1</v>
      </c>
      <c r="H220" s="49">
        <f>SUM(D$7:D220)</f>
        <v>5</v>
      </c>
      <c r="I220" s="40">
        <f t="shared" si="22"/>
        <v>4</v>
      </c>
      <c r="K220" s="36">
        <f t="shared" si="23"/>
        <v>2016</v>
      </c>
    </row>
    <row r="221" spans="1:11" ht="13">
      <c r="A221" s="39">
        <f>GewinnDaten!A221</f>
        <v>42662</v>
      </c>
      <c r="B221" s="37">
        <f t="shared" si="19"/>
        <v>4</v>
      </c>
      <c r="C221" s="49">
        <f>GewinnDaten!F221</f>
        <v>0</v>
      </c>
      <c r="D221" s="49">
        <f>GewinnDaten!I221</f>
        <v>0</v>
      </c>
      <c r="E221" s="40">
        <f t="shared" si="20"/>
        <v>0</v>
      </c>
      <c r="F221" s="58">
        <f t="shared" si="21"/>
        <v>42662</v>
      </c>
      <c r="G221" s="49">
        <f>SUM(C$7:C221)</f>
        <v>-1</v>
      </c>
      <c r="H221" s="49">
        <f>SUM(D$7:D221)</f>
        <v>5</v>
      </c>
      <c r="I221" s="40">
        <f t="shared" si="22"/>
        <v>4</v>
      </c>
      <c r="K221" s="36">
        <f t="shared" si="23"/>
        <v>2016</v>
      </c>
    </row>
    <row r="222" spans="1:11" ht="13">
      <c r="A222" s="39">
        <f>GewinnDaten!A222</f>
        <v>42665</v>
      </c>
      <c r="B222" s="37">
        <f t="shared" si="19"/>
        <v>7</v>
      </c>
      <c r="C222" s="49">
        <f>GewinnDaten!F222</f>
        <v>0</v>
      </c>
      <c r="D222" s="49">
        <f>GewinnDaten!I222</f>
        <v>0</v>
      </c>
      <c r="E222" s="40">
        <f t="shared" si="20"/>
        <v>0</v>
      </c>
      <c r="F222" s="58">
        <f t="shared" si="21"/>
        <v>42665</v>
      </c>
      <c r="G222" s="49">
        <f>SUM(C$7:C222)</f>
        <v>-1</v>
      </c>
      <c r="H222" s="49">
        <f>SUM(D$7:D222)</f>
        <v>5</v>
      </c>
      <c r="I222" s="40">
        <f t="shared" si="22"/>
        <v>4</v>
      </c>
      <c r="K222" s="36">
        <f t="shared" si="23"/>
        <v>2016</v>
      </c>
    </row>
    <row r="223" spans="1:11" ht="13">
      <c r="A223" s="39">
        <f>GewinnDaten!A223</f>
        <v>42669</v>
      </c>
      <c r="B223" s="37">
        <f t="shared" si="19"/>
        <v>4</v>
      </c>
      <c r="C223" s="49">
        <f>GewinnDaten!F223</f>
        <v>0</v>
      </c>
      <c r="D223" s="49">
        <f>GewinnDaten!I223</f>
        <v>0</v>
      </c>
      <c r="E223" s="40">
        <f t="shared" si="20"/>
        <v>0</v>
      </c>
      <c r="F223" s="58">
        <f t="shared" si="21"/>
        <v>42669</v>
      </c>
      <c r="G223" s="49">
        <f>SUM(C$7:C223)</f>
        <v>-1</v>
      </c>
      <c r="H223" s="49">
        <f>SUM(D$7:D223)</f>
        <v>5</v>
      </c>
      <c r="I223" s="40">
        <f t="shared" si="22"/>
        <v>4</v>
      </c>
      <c r="K223" s="36">
        <f t="shared" si="23"/>
        <v>2016</v>
      </c>
    </row>
    <row r="224" spans="1:11" ht="13">
      <c r="A224" s="39">
        <f>GewinnDaten!A224</f>
        <v>42672</v>
      </c>
      <c r="B224" s="37">
        <f t="shared" si="19"/>
        <v>7</v>
      </c>
      <c r="C224" s="49">
        <f>GewinnDaten!F224</f>
        <v>0</v>
      </c>
      <c r="D224" s="49">
        <f>GewinnDaten!I224</f>
        <v>0</v>
      </c>
      <c r="E224" s="40">
        <f t="shared" si="20"/>
        <v>0</v>
      </c>
      <c r="F224" s="58">
        <f t="shared" si="21"/>
        <v>42672</v>
      </c>
      <c r="G224" s="49">
        <f>SUM(C$7:C224)</f>
        <v>-1</v>
      </c>
      <c r="H224" s="49">
        <f>SUM(D$7:D224)</f>
        <v>5</v>
      </c>
      <c r="I224" s="40">
        <f t="shared" si="22"/>
        <v>4</v>
      </c>
      <c r="K224" s="36">
        <f t="shared" si="23"/>
        <v>2016</v>
      </c>
    </row>
    <row r="225" spans="1:11" ht="13">
      <c r="A225" s="39">
        <f>GewinnDaten!A225</f>
        <v>42676</v>
      </c>
      <c r="B225" s="37">
        <f t="shared" si="19"/>
        <v>4</v>
      </c>
      <c r="C225" s="49">
        <f>GewinnDaten!F225</f>
        <v>0</v>
      </c>
      <c r="D225" s="49">
        <f>GewinnDaten!I225</f>
        <v>0</v>
      </c>
      <c r="E225" s="40">
        <f t="shared" si="20"/>
        <v>0</v>
      </c>
      <c r="F225" s="58">
        <f t="shared" si="21"/>
        <v>42676</v>
      </c>
      <c r="G225" s="49">
        <f>SUM(C$7:C225)</f>
        <v>-1</v>
      </c>
      <c r="H225" s="49">
        <f>SUM(D$7:D225)</f>
        <v>5</v>
      </c>
      <c r="I225" s="40">
        <f t="shared" si="22"/>
        <v>4</v>
      </c>
      <c r="K225" s="36">
        <f t="shared" si="23"/>
        <v>2016</v>
      </c>
    </row>
    <row r="226" spans="1:11" ht="13">
      <c r="A226" s="39">
        <f>GewinnDaten!A226</f>
        <v>42679</v>
      </c>
      <c r="B226" s="37">
        <f t="shared" si="19"/>
        <v>7</v>
      </c>
      <c r="C226" s="49">
        <f>GewinnDaten!F226</f>
        <v>0</v>
      </c>
      <c r="D226" s="49">
        <f>GewinnDaten!I226</f>
        <v>0</v>
      </c>
      <c r="E226" s="40">
        <f t="shared" si="20"/>
        <v>0</v>
      </c>
      <c r="F226" s="58">
        <f t="shared" si="21"/>
        <v>42679</v>
      </c>
      <c r="G226" s="49">
        <f>SUM(C$7:C226)</f>
        <v>-1</v>
      </c>
      <c r="H226" s="49">
        <f>SUM(D$7:D226)</f>
        <v>5</v>
      </c>
      <c r="I226" s="40">
        <f t="shared" si="22"/>
        <v>4</v>
      </c>
      <c r="K226" s="36">
        <f t="shared" si="23"/>
        <v>2016</v>
      </c>
    </row>
    <row r="227" spans="1:11" ht="13">
      <c r="A227" s="39">
        <f>GewinnDaten!A227</f>
        <v>42683</v>
      </c>
      <c r="B227" s="37">
        <f t="shared" si="19"/>
        <v>4</v>
      </c>
      <c r="C227" s="49">
        <f>GewinnDaten!F227</f>
        <v>0</v>
      </c>
      <c r="D227" s="49">
        <f>GewinnDaten!I227</f>
        <v>0</v>
      </c>
      <c r="E227" s="40">
        <f t="shared" si="20"/>
        <v>0</v>
      </c>
      <c r="F227" s="58">
        <f t="shared" si="21"/>
        <v>42683</v>
      </c>
      <c r="G227" s="49">
        <f>SUM(C$7:C227)</f>
        <v>-1</v>
      </c>
      <c r="H227" s="49">
        <f>SUM(D$7:D227)</f>
        <v>5</v>
      </c>
      <c r="I227" s="40">
        <f t="shared" si="22"/>
        <v>4</v>
      </c>
      <c r="K227" s="36">
        <f t="shared" si="23"/>
        <v>2016</v>
      </c>
    </row>
    <row r="228" spans="1:11" ht="13">
      <c r="A228" s="39">
        <f>GewinnDaten!A228</f>
        <v>42686</v>
      </c>
      <c r="B228" s="37">
        <f t="shared" si="19"/>
        <v>7</v>
      </c>
      <c r="C228" s="49">
        <f>GewinnDaten!F228</f>
        <v>0</v>
      </c>
      <c r="D228" s="49">
        <f>GewinnDaten!I228</f>
        <v>0</v>
      </c>
      <c r="E228" s="40">
        <f t="shared" si="20"/>
        <v>0</v>
      </c>
      <c r="F228" s="58">
        <f t="shared" si="21"/>
        <v>42686</v>
      </c>
      <c r="G228" s="49">
        <f>SUM(C$7:C228)</f>
        <v>-1</v>
      </c>
      <c r="H228" s="49">
        <f>SUM(D$7:D228)</f>
        <v>5</v>
      </c>
      <c r="I228" s="40">
        <f t="shared" si="22"/>
        <v>4</v>
      </c>
      <c r="K228" s="36">
        <f t="shared" si="23"/>
        <v>2016</v>
      </c>
    </row>
    <row r="229" spans="1:11" ht="13">
      <c r="A229" s="39">
        <f>GewinnDaten!A229</f>
        <v>42690</v>
      </c>
      <c r="B229" s="37">
        <f t="shared" si="19"/>
        <v>4</v>
      </c>
      <c r="C229" s="49">
        <f>GewinnDaten!F229</f>
        <v>0</v>
      </c>
      <c r="D229" s="49">
        <f>GewinnDaten!I229</f>
        <v>0</v>
      </c>
      <c r="E229" s="40">
        <f t="shared" si="20"/>
        <v>0</v>
      </c>
      <c r="F229" s="58">
        <f t="shared" si="21"/>
        <v>42690</v>
      </c>
      <c r="G229" s="49">
        <f>SUM(C$7:C229)</f>
        <v>-1</v>
      </c>
      <c r="H229" s="49">
        <f>SUM(D$7:D229)</f>
        <v>5</v>
      </c>
      <c r="I229" s="40">
        <f t="shared" si="22"/>
        <v>4</v>
      </c>
      <c r="K229" s="36">
        <f t="shared" si="23"/>
        <v>2016</v>
      </c>
    </row>
    <row r="230" spans="1:11" ht="13">
      <c r="A230" s="39">
        <f>GewinnDaten!A230</f>
        <v>42693</v>
      </c>
      <c r="B230" s="37">
        <f t="shared" si="19"/>
        <v>7</v>
      </c>
      <c r="C230" s="49">
        <f>GewinnDaten!F230</f>
        <v>0</v>
      </c>
      <c r="D230" s="49">
        <f>GewinnDaten!I230</f>
        <v>0</v>
      </c>
      <c r="E230" s="40">
        <f t="shared" si="20"/>
        <v>0</v>
      </c>
      <c r="F230" s="58">
        <f t="shared" si="21"/>
        <v>42693</v>
      </c>
      <c r="G230" s="49">
        <f>SUM(C$7:C230)</f>
        <v>-1</v>
      </c>
      <c r="H230" s="49">
        <f>SUM(D$7:D230)</f>
        <v>5</v>
      </c>
      <c r="I230" s="40">
        <f t="shared" si="22"/>
        <v>4</v>
      </c>
      <c r="K230" s="36">
        <f t="shared" si="23"/>
        <v>2016</v>
      </c>
    </row>
    <row r="231" spans="1:11" ht="13">
      <c r="A231" s="39">
        <f>GewinnDaten!A231</f>
        <v>42697</v>
      </c>
      <c r="B231" s="37">
        <f t="shared" si="19"/>
        <v>4</v>
      </c>
      <c r="C231" s="49">
        <f>GewinnDaten!F231</f>
        <v>0</v>
      </c>
      <c r="D231" s="49">
        <f>GewinnDaten!I231</f>
        <v>0</v>
      </c>
      <c r="E231" s="40">
        <f t="shared" si="20"/>
        <v>0</v>
      </c>
      <c r="F231" s="58">
        <f t="shared" si="21"/>
        <v>42697</v>
      </c>
      <c r="G231" s="49">
        <f>SUM(C$7:C231)</f>
        <v>-1</v>
      </c>
      <c r="H231" s="49">
        <f>SUM(D$7:D231)</f>
        <v>5</v>
      </c>
      <c r="I231" s="40">
        <f t="shared" si="22"/>
        <v>4</v>
      </c>
      <c r="K231" s="36">
        <f t="shared" si="23"/>
        <v>2016</v>
      </c>
    </row>
    <row r="232" spans="1:11" ht="13">
      <c r="A232" s="39">
        <f>GewinnDaten!A232</f>
        <v>42700</v>
      </c>
      <c r="B232" s="37">
        <f t="shared" si="19"/>
        <v>7</v>
      </c>
      <c r="C232" s="49">
        <f>GewinnDaten!F232</f>
        <v>0</v>
      </c>
      <c r="D232" s="49">
        <f>GewinnDaten!I232</f>
        <v>0</v>
      </c>
      <c r="E232" s="40">
        <f t="shared" si="20"/>
        <v>0</v>
      </c>
      <c r="F232" s="58">
        <f t="shared" si="21"/>
        <v>42700</v>
      </c>
      <c r="G232" s="49">
        <f>SUM(C$7:C232)</f>
        <v>-1</v>
      </c>
      <c r="H232" s="49">
        <f>SUM(D$7:D232)</f>
        <v>5</v>
      </c>
      <c r="I232" s="40">
        <f t="shared" si="22"/>
        <v>4</v>
      </c>
      <c r="K232" s="36">
        <f t="shared" si="23"/>
        <v>2016</v>
      </c>
    </row>
    <row r="233" spans="1:11" ht="13">
      <c r="A233" s="39">
        <f>GewinnDaten!A233</f>
        <v>42704</v>
      </c>
      <c r="B233" s="37">
        <f t="shared" si="19"/>
        <v>4</v>
      </c>
      <c r="C233" s="49">
        <f>GewinnDaten!F233</f>
        <v>0</v>
      </c>
      <c r="D233" s="49">
        <f>GewinnDaten!I233</f>
        <v>0</v>
      </c>
      <c r="E233" s="40">
        <f t="shared" si="20"/>
        <v>0</v>
      </c>
      <c r="F233" s="58">
        <f t="shared" si="21"/>
        <v>42704</v>
      </c>
      <c r="G233" s="49">
        <f>SUM(C$7:C233)</f>
        <v>-1</v>
      </c>
      <c r="H233" s="49">
        <f>SUM(D$7:D233)</f>
        <v>5</v>
      </c>
      <c r="I233" s="40">
        <f t="shared" si="22"/>
        <v>4</v>
      </c>
      <c r="K233" s="36">
        <f t="shared" si="23"/>
        <v>2016</v>
      </c>
    </row>
    <row r="234" spans="1:11" ht="13">
      <c r="A234" s="39">
        <f>GewinnDaten!A234</f>
        <v>42707</v>
      </c>
      <c r="B234" s="37">
        <f t="shared" si="19"/>
        <v>7</v>
      </c>
      <c r="C234" s="49">
        <f>GewinnDaten!F234</f>
        <v>0</v>
      </c>
      <c r="D234" s="49">
        <f>GewinnDaten!I234</f>
        <v>0</v>
      </c>
      <c r="E234" s="40">
        <f t="shared" si="20"/>
        <v>0</v>
      </c>
      <c r="F234" s="58">
        <f t="shared" si="21"/>
        <v>42707</v>
      </c>
      <c r="G234" s="49">
        <f>SUM(C$7:C234)</f>
        <v>-1</v>
      </c>
      <c r="H234" s="49">
        <f>SUM(D$7:D234)</f>
        <v>5</v>
      </c>
      <c r="I234" s="40">
        <f t="shared" si="22"/>
        <v>4</v>
      </c>
      <c r="K234" s="36">
        <f t="shared" si="23"/>
        <v>2016</v>
      </c>
    </row>
    <row r="235" spans="1:11" ht="13">
      <c r="A235" s="39">
        <f>GewinnDaten!A235</f>
        <v>42711</v>
      </c>
      <c r="B235" s="37">
        <f t="shared" si="19"/>
        <v>4</v>
      </c>
      <c r="C235" s="49">
        <f>GewinnDaten!F235</f>
        <v>0</v>
      </c>
      <c r="D235" s="49">
        <f>GewinnDaten!I235</f>
        <v>0</v>
      </c>
      <c r="E235" s="40">
        <f t="shared" si="20"/>
        <v>0</v>
      </c>
      <c r="F235" s="58">
        <f t="shared" si="21"/>
        <v>42711</v>
      </c>
      <c r="G235" s="49">
        <f>SUM(C$7:C235)</f>
        <v>-1</v>
      </c>
      <c r="H235" s="49">
        <f>SUM(D$7:D235)</f>
        <v>5</v>
      </c>
      <c r="I235" s="40">
        <f t="shared" si="22"/>
        <v>4</v>
      </c>
      <c r="K235" s="36">
        <f t="shared" si="23"/>
        <v>2016</v>
      </c>
    </row>
    <row r="236" spans="1:11" ht="13">
      <c r="A236" s="39">
        <f>GewinnDaten!A236</f>
        <v>42714</v>
      </c>
      <c r="B236" s="37">
        <f t="shared" si="19"/>
        <v>7</v>
      </c>
      <c r="C236" s="49">
        <f>GewinnDaten!F236</f>
        <v>0</v>
      </c>
      <c r="D236" s="49">
        <f>GewinnDaten!I236</f>
        <v>0</v>
      </c>
      <c r="E236" s="40">
        <f t="shared" si="20"/>
        <v>0</v>
      </c>
      <c r="F236" s="58">
        <f t="shared" si="21"/>
        <v>42714</v>
      </c>
      <c r="G236" s="49">
        <f>SUM(C$7:C236)</f>
        <v>-1</v>
      </c>
      <c r="H236" s="49">
        <f>SUM(D$7:D236)</f>
        <v>5</v>
      </c>
      <c r="I236" s="40">
        <f t="shared" si="22"/>
        <v>4</v>
      </c>
      <c r="K236" s="36">
        <f t="shared" si="23"/>
        <v>2016</v>
      </c>
    </row>
    <row r="237" spans="1:11" ht="13">
      <c r="A237" s="39">
        <f>GewinnDaten!A237</f>
        <v>42718</v>
      </c>
      <c r="B237" s="37">
        <f t="shared" si="19"/>
        <v>4</v>
      </c>
      <c r="C237" s="49">
        <f>GewinnDaten!F237</f>
        <v>0</v>
      </c>
      <c r="D237" s="49">
        <f>GewinnDaten!I237</f>
        <v>0</v>
      </c>
      <c r="E237" s="40">
        <f t="shared" si="20"/>
        <v>0</v>
      </c>
      <c r="F237" s="58">
        <f t="shared" si="21"/>
        <v>42718</v>
      </c>
      <c r="G237" s="49">
        <f>SUM(C$7:C237)</f>
        <v>-1</v>
      </c>
      <c r="H237" s="49">
        <f>SUM(D$7:D237)</f>
        <v>5</v>
      </c>
      <c r="I237" s="40">
        <f t="shared" si="22"/>
        <v>4</v>
      </c>
      <c r="K237" s="36">
        <f t="shared" si="23"/>
        <v>2016</v>
      </c>
    </row>
    <row r="238" spans="1:11" ht="13">
      <c r="A238" s="39">
        <f>GewinnDaten!A238</f>
        <v>42721</v>
      </c>
      <c r="B238" s="37">
        <f t="shared" si="19"/>
        <v>7</v>
      </c>
      <c r="C238" s="49">
        <f>GewinnDaten!F238</f>
        <v>0</v>
      </c>
      <c r="D238" s="49">
        <f>GewinnDaten!I238</f>
        <v>0</v>
      </c>
      <c r="E238" s="40">
        <f t="shared" si="20"/>
        <v>0</v>
      </c>
      <c r="F238" s="58">
        <f t="shared" si="21"/>
        <v>42721</v>
      </c>
      <c r="G238" s="49">
        <f>SUM(C$7:C238)</f>
        <v>-1</v>
      </c>
      <c r="H238" s="49">
        <f>SUM(D$7:D238)</f>
        <v>5</v>
      </c>
      <c r="I238" s="40">
        <f t="shared" si="22"/>
        <v>4</v>
      </c>
      <c r="K238" s="36">
        <f t="shared" si="23"/>
        <v>2016</v>
      </c>
    </row>
    <row r="239" spans="1:11" ht="13">
      <c r="A239" s="39">
        <f>GewinnDaten!A239</f>
        <v>42725</v>
      </c>
      <c r="B239" s="37">
        <f t="shared" si="19"/>
        <v>4</v>
      </c>
      <c r="C239" s="49">
        <f>GewinnDaten!F239</f>
        <v>0</v>
      </c>
      <c r="D239" s="49">
        <f>GewinnDaten!I239</f>
        <v>0</v>
      </c>
      <c r="E239" s="40">
        <f t="shared" si="20"/>
        <v>0</v>
      </c>
      <c r="F239" s="58">
        <f t="shared" si="21"/>
        <v>42725</v>
      </c>
      <c r="G239" s="49">
        <f>SUM(C$7:C239)</f>
        <v>-1</v>
      </c>
      <c r="H239" s="49">
        <f>SUM(D$7:D239)</f>
        <v>5</v>
      </c>
      <c r="I239" s="40">
        <f t="shared" si="22"/>
        <v>4</v>
      </c>
      <c r="K239" s="36">
        <f t="shared" si="23"/>
        <v>2016</v>
      </c>
    </row>
    <row r="240" spans="1:11" ht="13">
      <c r="A240" s="39">
        <f>GewinnDaten!A240</f>
        <v>42728</v>
      </c>
      <c r="B240" s="37">
        <f t="shared" si="19"/>
        <v>7</v>
      </c>
      <c r="C240" s="49">
        <f>GewinnDaten!F240</f>
        <v>0</v>
      </c>
      <c r="D240" s="49">
        <f>GewinnDaten!I240</f>
        <v>0</v>
      </c>
      <c r="E240" s="40">
        <f t="shared" si="20"/>
        <v>0</v>
      </c>
      <c r="F240" s="58">
        <f t="shared" si="21"/>
        <v>42728</v>
      </c>
      <c r="G240" s="49">
        <f>SUM(C$7:C240)</f>
        <v>-1</v>
      </c>
      <c r="H240" s="49">
        <f>SUM(D$7:D240)</f>
        <v>5</v>
      </c>
      <c r="I240" s="40">
        <f t="shared" si="22"/>
        <v>4</v>
      </c>
      <c r="K240" s="36">
        <f t="shared" si="23"/>
        <v>2016</v>
      </c>
    </row>
    <row r="241" spans="1:11" ht="13">
      <c r="A241" s="39">
        <f>GewinnDaten!A241</f>
        <v>42732</v>
      </c>
      <c r="B241" s="37">
        <f t="shared" si="19"/>
        <v>4</v>
      </c>
      <c r="C241" s="49">
        <f>GewinnDaten!F241</f>
        <v>0</v>
      </c>
      <c r="D241" s="49">
        <f>GewinnDaten!I241</f>
        <v>0</v>
      </c>
      <c r="E241" s="40">
        <f t="shared" si="20"/>
        <v>0</v>
      </c>
      <c r="F241" s="58">
        <f t="shared" si="21"/>
        <v>42732</v>
      </c>
      <c r="G241" s="49">
        <f>SUM(C$7:C241)</f>
        <v>-1</v>
      </c>
      <c r="H241" s="49">
        <f>SUM(D$7:D241)</f>
        <v>5</v>
      </c>
      <c r="I241" s="40">
        <f t="shared" si="22"/>
        <v>4</v>
      </c>
      <c r="K241" s="36">
        <f t="shared" si="23"/>
        <v>2016</v>
      </c>
    </row>
    <row r="242" spans="1:11" ht="13">
      <c r="A242" s="39">
        <f>GewinnDaten!A242</f>
        <v>42735</v>
      </c>
      <c r="B242" s="37">
        <f t="shared" si="19"/>
        <v>7</v>
      </c>
      <c r="C242" s="49">
        <f>GewinnDaten!F242</f>
        <v>0</v>
      </c>
      <c r="D242" s="49">
        <f>GewinnDaten!I242</f>
        <v>0</v>
      </c>
      <c r="E242" s="40">
        <f t="shared" si="20"/>
        <v>0</v>
      </c>
      <c r="F242" s="58">
        <f t="shared" si="21"/>
        <v>42735</v>
      </c>
      <c r="G242" s="49">
        <f>SUM(C$7:C242)</f>
        <v>-1</v>
      </c>
      <c r="H242" s="49">
        <f>SUM(D$7:D242)</f>
        <v>5</v>
      </c>
      <c r="I242" s="40">
        <f t="shared" si="22"/>
        <v>4</v>
      </c>
      <c r="K242" s="36">
        <f t="shared" si="23"/>
        <v>2016</v>
      </c>
    </row>
    <row r="243" spans="1:11" ht="13">
      <c r="A243" s="39">
        <f>GewinnDaten!A243</f>
        <v>42739</v>
      </c>
      <c r="B243" s="37">
        <f t="shared" si="19"/>
        <v>4</v>
      </c>
      <c r="C243" s="49">
        <f>GewinnDaten!F243</f>
        <v>0</v>
      </c>
      <c r="D243" s="49">
        <f>GewinnDaten!I243</f>
        <v>0</v>
      </c>
      <c r="E243" s="40">
        <f t="shared" si="20"/>
        <v>0</v>
      </c>
      <c r="F243" s="58">
        <f t="shared" si="21"/>
        <v>42739</v>
      </c>
      <c r="G243" s="49">
        <f>SUM(C$7:C243)</f>
        <v>-1</v>
      </c>
      <c r="H243" s="49">
        <f>SUM(D$7:D243)</f>
        <v>5</v>
      </c>
      <c r="I243" s="40">
        <f t="shared" si="22"/>
        <v>4</v>
      </c>
      <c r="K243" s="36">
        <f t="shared" si="23"/>
        <v>2017</v>
      </c>
    </row>
    <row r="244" spans="1:11" ht="13">
      <c r="A244" s="39">
        <f>GewinnDaten!A244</f>
        <v>42742</v>
      </c>
      <c r="B244" s="37">
        <f t="shared" si="19"/>
        <v>7</v>
      </c>
      <c r="C244" s="49">
        <f>GewinnDaten!F244</f>
        <v>0</v>
      </c>
      <c r="D244" s="49">
        <f>GewinnDaten!I244</f>
        <v>0</v>
      </c>
      <c r="E244" s="40">
        <f t="shared" si="20"/>
        <v>0</v>
      </c>
      <c r="F244" s="58">
        <f t="shared" si="21"/>
        <v>42742</v>
      </c>
      <c r="G244" s="49">
        <f>SUM(C$7:C244)</f>
        <v>-1</v>
      </c>
      <c r="H244" s="49">
        <f>SUM(D$7:D244)</f>
        <v>5</v>
      </c>
      <c r="I244" s="40">
        <f t="shared" si="22"/>
        <v>4</v>
      </c>
      <c r="K244" s="36">
        <f t="shared" si="23"/>
        <v>2017</v>
      </c>
    </row>
    <row r="245" spans="1:11" ht="13">
      <c r="A245" s="39">
        <f>GewinnDaten!A245</f>
        <v>42746</v>
      </c>
      <c r="B245" s="37">
        <f t="shared" si="19"/>
        <v>4</v>
      </c>
      <c r="C245" s="49">
        <f>GewinnDaten!F245</f>
        <v>0</v>
      </c>
      <c r="D245" s="49">
        <f>GewinnDaten!I245</f>
        <v>0</v>
      </c>
      <c r="E245" s="40">
        <f t="shared" si="20"/>
        <v>0</v>
      </c>
      <c r="F245" s="58">
        <f t="shared" si="21"/>
        <v>42746</v>
      </c>
      <c r="G245" s="49">
        <f>SUM(C$7:C245)</f>
        <v>-1</v>
      </c>
      <c r="H245" s="49">
        <f>SUM(D$7:D245)</f>
        <v>5</v>
      </c>
      <c r="I245" s="40">
        <f t="shared" si="22"/>
        <v>4</v>
      </c>
      <c r="K245" s="36">
        <f t="shared" si="23"/>
        <v>2017</v>
      </c>
    </row>
    <row r="246" spans="1:11" ht="13">
      <c r="A246" s="39">
        <f>GewinnDaten!A246</f>
        <v>42749</v>
      </c>
      <c r="B246" s="37">
        <f t="shared" si="19"/>
        <v>7</v>
      </c>
      <c r="C246" s="49">
        <f>GewinnDaten!F246</f>
        <v>0</v>
      </c>
      <c r="D246" s="49">
        <f>GewinnDaten!I246</f>
        <v>0</v>
      </c>
      <c r="E246" s="40">
        <f t="shared" si="20"/>
        <v>0</v>
      </c>
      <c r="F246" s="58">
        <f t="shared" si="21"/>
        <v>42749</v>
      </c>
      <c r="G246" s="49">
        <f>SUM(C$7:C246)</f>
        <v>-1</v>
      </c>
      <c r="H246" s="49">
        <f>SUM(D$7:D246)</f>
        <v>5</v>
      </c>
      <c r="I246" s="40">
        <f t="shared" si="22"/>
        <v>4</v>
      </c>
      <c r="K246" s="36">
        <f t="shared" si="23"/>
        <v>2017</v>
      </c>
    </row>
    <row r="247" spans="1:11" ht="13">
      <c r="A247" s="39">
        <f>GewinnDaten!A247</f>
        <v>42753</v>
      </c>
      <c r="B247" s="37">
        <f t="shared" si="19"/>
        <v>4</v>
      </c>
      <c r="C247" s="49">
        <f>GewinnDaten!F247</f>
        <v>0</v>
      </c>
      <c r="D247" s="49">
        <f>GewinnDaten!I247</f>
        <v>0</v>
      </c>
      <c r="E247" s="40">
        <f t="shared" si="20"/>
        <v>0</v>
      </c>
      <c r="F247" s="58">
        <f t="shared" si="21"/>
        <v>42753</v>
      </c>
      <c r="G247" s="49">
        <f>SUM(C$7:C247)</f>
        <v>-1</v>
      </c>
      <c r="H247" s="49">
        <f>SUM(D$7:D247)</f>
        <v>5</v>
      </c>
      <c r="I247" s="40">
        <f t="shared" si="22"/>
        <v>4</v>
      </c>
      <c r="K247" s="36">
        <f t="shared" si="23"/>
        <v>2017</v>
      </c>
    </row>
    <row r="248" spans="1:11" ht="13">
      <c r="A248" s="39">
        <f>GewinnDaten!A248</f>
        <v>42756</v>
      </c>
      <c r="B248" s="37">
        <f t="shared" si="19"/>
        <v>7</v>
      </c>
      <c r="C248" s="49">
        <f>GewinnDaten!F248</f>
        <v>0</v>
      </c>
      <c r="D248" s="49">
        <f>GewinnDaten!I248</f>
        <v>0</v>
      </c>
      <c r="E248" s="40">
        <f t="shared" si="20"/>
        <v>0</v>
      </c>
      <c r="F248" s="58">
        <f t="shared" si="21"/>
        <v>42756</v>
      </c>
      <c r="G248" s="49">
        <f>SUM(C$7:C248)</f>
        <v>-1</v>
      </c>
      <c r="H248" s="49">
        <f>SUM(D$7:D248)</f>
        <v>5</v>
      </c>
      <c r="I248" s="40">
        <f t="shared" si="22"/>
        <v>4</v>
      </c>
      <c r="K248" s="36">
        <f t="shared" si="23"/>
        <v>2017</v>
      </c>
    </row>
    <row r="249" spans="1:11" ht="13">
      <c r="A249" s="39">
        <f>GewinnDaten!A249</f>
        <v>42760</v>
      </c>
      <c r="B249" s="37">
        <f t="shared" si="19"/>
        <v>4</v>
      </c>
      <c r="C249" s="49">
        <f>GewinnDaten!F249</f>
        <v>0</v>
      </c>
      <c r="D249" s="49">
        <f>GewinnDaten!I249</f>
        <v>0</v>
      </c>
      <c r="E249" s="40">
        <f t="shared" si="20"/>
        <v>0</v>
      </c>
      <c r="F249" s="58">
        <f t="shared" si="21"/>
        <v>42760</v>
      </c>
      <c r="G249" s="49">
        <f>SUM(C$7:C249)</f>
        <v>-1</v>
      </c>
      <c r="H249" s="49">
        <f>SUM(D$7:D249)</f>
        <v>5</v>
      </c>
      <c r="I249" s="40">
        <f t="shared" si="22"/>
        <v>4</v>
      </c>
      <c r="K249" s="36">
        <f t="shared" si="23"/>
        <v>2017</v>
      </c>
    </row>
    <row r="250" spans="1:11" ht="13">
      <c r="A250" s="39">
        <f>GewinnDaten!A250</f>
        <v>42763</v>
      </c>
      <c r="B250" s="37">
        <f t="shared" si="19"/>
        <v>7</v>
      </c>
      <c r="C250" s="49">
        <f>GewinnDaten!F250</f>
        <v>0</v>
      </c>
      <c r="D250" s="49">
        <f>GewinnDaten!I250</f>
        <v>0</v>
      </c>
      <c r="E250" s="40">
        <f t="shared" si="20"/>
        <v>0</v>
      </c>
      <c r="F250" s="58">
        <f t="shared" si="21"/>
        <v>42763</v>
      </c>
      <c r="G250" s="49">
        <f>SUM(C$7:C250)</f>
        <v>-1</v>
      </c>
      <c r="H250" s="49">
        <f>SUM(D$7:D250)</f>
        <v>5</v>
      </c>
      <c r="I250" s="40">
        <f t="shared" si="22"/>
        <v>4</v>
      </c>
      <c r="K250" s="36">
        <f t="shared" si="23"/>
        <v>2017</v>
      </c>
    </row>
    <row r="251" spans="1:11" ht="13">
      <c r="A251" s="39">
        <f>GewinnDaten!A251</f>
        <v>42767</v>
      </c>
      <c r="B251" s="37">
        <f t="shared" si="19"/>
        <v>4</v>
      </c>
      <c r="C251" s="49">
        <f>GewinnDaten!F251</f>
        <v>0</v>
      </c>
      <c r="D251" s="49">
        <f>GewinnDaten!I251</f>
        <v>0</v>
      </c>
      <c r="E251" s="40">
        <f t="shared" si="20"/>
        <v>0</v>
      </c>
      <c r="F251" s="58">
        <f t="shared" si="21"/>
        <v>42767</v>
      </c>
      <c r="G251" s="49">
        <f>SUM(C$7:C251)</f>
        <v>-1</v>
      </c>
      <c r="H251" s="49">
        <f>SUM(D$7:D251)</f>
        <v>5</v>
      </c>
      <c r="I251" s="40">
        <f t="shared" si="22"/>
        <v>4</v>
      </c>
      <c r="K251" s="36">
        <f t="shared" si="23"/>
        <v>2017</v>
      </c>
    </row>
    <row r="252" spans="1:11" ht="13">
      <c r="A252" s="39">
        <f>GewinnDaten!A252</f>
        <v>42770</v>
      </c>
      <c r="B252" s="37">
        <f t="shared" si="19"/>
        <v>7</v>
      </c>
      <c r="C252" s="49">
        <f>GewinnDaten!F252</f>
        <v>0</v>
      </c>
      <c r="D252" s="49">
        <f>GewinnDaten!I252</f>
        <v>0</v>
      </c>
      <c r="E252" s="40">
        <f t="shared" si="20"/>
        <v>0</v>
      </c>
      <c r="F252" s="58">
        <f t="shared" si="21"/>
        <v>42770</v>
      </c>
      <c r="G252" s="49">
        <f>SUM(C$7:C252)</f>
        <v>-1</v>
      </c>
      <c r="H252" s="49">
        <f>SUM(D$7:D252)</f>
        <v>5</v>
      </c>
      <c r="I252" s="40">
        <f t="shared" si="22"/>
        <v>4</v>
      </c>
      <c r="K252" s="36">
        <f t="shared" si="23"/>
        <v>2017</v>
      </c>
    </row>
    <row r="253" spans="1:11" ht="13">
      <c r="A253" s="39">
        <f>GewinnDaten!A253</f>
        <v>42774</v>
      </c>
      <c r="B253" s="37">
        <f t="shared" si="19"/>
        <v>4</v>
      </c>
      <c r="C253" s="49">
        <f>GewinnDaten!F253</f>
        <v>0</v>
      </c>
      <c r="D253" s="49">
        <f>GewinnDaten!I253</f>
        <v>0</v>
      </c>
      <c r="E253" s="40">
        <f t="shared" si="20"/>
        <v>0</v>
      </c>
      <c r="F253" s="58">
        <f t="shared" si="21"/>
        <v>42774</v>
      </c>
      <c r="G253" s="49">
        <f>SUM(C$7:C253)</f>
        <v>-1</v>
      </c>
      <c r="H253" s="49">
        <f>SUM(D$7:D253)</f>
        <v>5</v>
      </c>
      <c r="I253" s="40">
        <f t="shared" si="22"/>
        <v>4</v>
      </c>
      <c r="K253" s="36">
        <f t="shared" si="23"/>
        <v>2017</v>
      </c>
    </row>
    <row r="254" spans="1:11" ht="13">
      <c r="A254" s="39">
        <f>GewinnDaten!A254</f>
        <v>42777</v>
      </c>
      <c r="B254" s="37">
        <f t="shared" si="19"/>
        <v>7</v>
      </c>
      <c r="C254" s="49">
        <f>GewinnDaten!F254</f>
        <v>0</v>
      </c>
      <c r="D254" s="49">
        <f>GewinnDaten!I254</f>
        <v>0</v>
      </c>
      <c r="E254" s="40">
        <f t="shared" si="20"/>
        <v>0</v>
      </c>
      <c r="F254" s="58">
        <f t="shared" si="21"/>
        <v>42777</v>
      </c>
      <c r="G254" s="49">
        <f>SUM(C$7:C254)</f>
        <v>-1</v>
      </c>
      <c r="H254" s="49">
        <f>SUM(D$7:D254)</f>
        <v>5</v>
      </c>
      <c r="I254" s="40">
        <f t="shared" si="22"/>
        <v>4</v>
      </c>
      <c r="K254" s="36">
        <f t="shared" si="23"/>
        <v>2017</v>
      </c>
    </row>
    <row r="255" spans="1:11" ht="13">
      <c r="A255" s="39">
        <f>GewinnDaten!A255</f>
        <v>42781</v>
      </c>
      <c r="B255" s="37">
        <f t="shared" si="19"/>
        <v>4</v>
      </c>
      <c r="C255" s="49">
        <f>GewinnDaten!F255</f>
        <v>0</v>
      </c>
      <c r="D255" s="49">
        <f>GewinnDaten!I255</f>
        <v>0</v>
      </c>
      <c r="E255" s="40">
        <f t="shared" si="20"/>
        <v>0</v>
      </c>
      <c r="F255" s="58">
        <f t="shared" si="21"/>
        <v>42781</v>
      </c>
      <c r="G255" s="49">
        <f>SUM(C$7:C255)</f>
        <v>-1</v>
      </c>
      <c r="H255" s="49">
        <f>SUM(D$7:D255)</f>
        <v>5</v>
      </c>
      <c r="I255" s="40">
        <f t="shared" si="22"/>
        <v>4</v>
      </c>
      <c r="K255" s="36">
        <f t="shared" si="23"/>
        <v>2017</v>
      </c>
    </row>
    <row r="256" spans="1:11" ht="13">
      <c r="A256" s="39">
        <f>GewinnDaten!A256</f>
        <v>42784</v>
      </c>
      <c r="B256" s="37">
        <f t="shared" si="19"/>
        <v>7</v>
      </c>
      <c r="C256" s="49">
        <f>GewinnDaten!F256</f>
        <v>0</v>
      </c>
      <c r="D256" s="49">
        <f>GewinnDaten!I256</f>
        <v>0</v>
      </c>
      <c r="E256" s="40">
        <f t="shared" si="20"/>
        <v>0</v>
      </c>
      <c r="F256" s="58">
        <f t="shared" si="21"/>
        <v>42784</v>
      </c>
      <c r="G256" s="49">
        <f>SUM(C$7:C256)</f>
        <v>-1</v>
      </c>
      <c r="H256" s="49">
        <f>SUM(D$7:D256)</f>
        <v>5</v>
      </c>
      <c r="I256" s="40">
        <f t="shared" si="22"/>
        <v>4</v>
      </c>
      <c r="K256" s="36">
        <f t="shared" si="23"/>
        <v>2017</v>
      </c>
    </row>
    <row r="257" spans="1:11" ht="13">
      <c r="A257" s="39">
        <f>GewinnDaten!A257</f>
        <v>42788</v>
      </c>
      <c r="B257" s="37">
        <f t="shared" si="19"/>
        <v>4</v>
      </c>
      <c r="C257" s="49">
        <f>GewinnDaten!F257</f>
        <v>0</v>
      </c>
      <c r="D257" s="49">
        <f>GewinnDaten!I257</f>
        <v>0</v>
      </c>
      <c r="E257" s="40">
        <f t="shared" si="20"/>
        <v>0</v>
      </c>
      <c r="F257" s="58">
        <f t="shared" si="21"/>
        <v>42788</v>
      </c>
      <c r="G257" s="49">
        <f>SUM(C$7:C257)</f>
        <v>-1</v>
      </c>
      <c r="H257" s="49">
        <f>SUM(D$7:D257)</f>
        <v>5</v>
      </c>
      <c r="I257" s="40">
        <f t="shared" si="22"/>
        <v>4</v>
      </c>
      <c r="K257" s="36">
        <f t="shared" si="23"/>
        <v>2017</v>
      </c>
    </row>
    <row r="258" spans="1:11" ht="13">
      <c r="A258" s="39">
        <f>GewinnDaten!A258</f>
        <v>42791</v>
      </c>
      <c r="B258" s="37">
        <f t="shared" si="19"/>
        <v>7</v>
      </c>
      <c r="C258" s="49">
        <f>GewinnDaten!F258</f>
        <v>0</v>
      </c>
      <c r="D258" s="49">
        <f>GewinnDaten!I258</f>
        <v>0</v>
      </c>
      <c r="E258" s="40">
        <f t="shared" si="20"/>
        <v>0</v>
      </c>
      <c r="F258" s="58">
        <f t="shared" si="21"/>
        <v>42791</v>
      </c>
      <c r="G258" s="49">
        <f>SUM(C$7:C258)</f>
        <v>-1</v>
      </c>
      <c r="H258" s="49">
        <f>SUM(D$7:D258)</f>
        <v>5</v>
      </c>
      <c r="I258" s="40">
        <f t="shared" si="22"/>
        <v>4</v>
      </c>
      <c r="K258" s="36">
        <f t="shared" si="23"/>
        <v>2017</v>
      </c>
    </row>
    <row r="259" spans="1:11" ht="13">
      <c r="A259" s="39">
        <f>GewinnDaten!A259</f>
        <v>42795</v>
      </c>
      <c r="B259" s="37">
        <f t="shared" si="19"/>
        <v>4</v>
      </c>
      <c r="C259" s="49">
        <f>GewinnDaten!F259</f>
        <v>0</v>
      </c>
      <c r="D259" s="49">
        <f>GewinnDaten!I259</f>
        <v>0</v>
      </c>
      <c r="E259" s="40">
        <f t="shared" si="20"/>
        <v>0</v>
      </c>
      <c r="F259" s="58">
        <f t="shared" si="21"/>
        <v>42795</v>
      </c>
      <c r="G259" s="49">
        <f>SUM(C$7:C259)</f>
        <v>-1</v>
      </c>
      <c r="H259" s="49">
        <f>SUM(D$7:D259)</f>
        <v>5</v>
      </c>
      <c r="I259" s="40">
        <f t="shared" si="22"/>
        <v>4</v>
      </c>
      <c r="K259" s="36">
        <f t="shared" si="23"/>
        <v>2017</v>
      </c>
    </row>
    <row r="260" spans="1:11" ht="13">
      <c r="A260" s="39">
        <f>GewinnDaten!A260</f>
        <v>42798</v>
      </c>
      <c r="B260" s="37">
        <f t="shared" si="19"/>
        <v>7</v>
      </c>
      <c r="C260" s="49">
        <f>GewinnDaten!F260</f>
        <v>0</v>
      </c>
      <c r="D260" s="49">
        <f>GewinnDaten!I260</f>
        <v>0</v>
      </c>
      <c r="E260" s="40">
        <f t="shared" si="20"/>
        <v>0</v>
      </c>
      <c r="F260" s="58">
        <f t="shared" si="21"/>
        <v>42798</v>
      </c>
      <c r="G260" s="49">
        <f>SUM(C$7:C260)</f>
        <v>-1</v>
      </c>
      <c r="H260" s="49">
        <f>SUM(D$7:D260)</f>
        <v>5</v>
      </c>
      <c r="I260" s="40">
        <f t="shared" si="22"/>
        <v>4</v>
      </c>
      <c r="K260" s="36">
        <f t="shared" si="23"/>
        <v>2017</v>
      </c>
    </row>
    <row r="261" spans="1:11" ht="13">
      <c r="A261" s="39">
        <f>GewinnDaten!A261</f>
        <v>42802</v>
      </c>
      <c r="B261" s="37">
        <f t="shared" si="19"/>
        <v>4</v>
      </c>
      <c r="C261" s="49">
        <f>GewinnDaten!F261</f>
        <v>0</v>
      </c>
      <c r="D261" s="49">
        <f>GewinnDaten!I261</f>
        <v>0</v>
      </c>
      <c r="E261" s="40">
        <f t="shared" si="20"/>
        <v>0</v>
      </c>
      <c r="F261" s="58">
        <f t="shared" si="21"/>
        <v>42802</v>
      </c>
      <c r="G261" s="49">
        <f>SUM(C$7:C261)</f>
        <v>-1</v>
      </c>
      <c r="H261" s="49">
        <f>SUM(D$7:D261)</f>
        <v>5</v>
      </c>
      <c r="I261" s="40">
        <f t="shared" si="22"/>
        <v>4</v>
      </c>
      <c r="K261" s="36">
        <f t="shared" si="23"/>
        <v>2017</v>
      </c>
    </row>
    <row r="262" spans="1:11" ht="13">
      <c r="A262" s="39">
        <f>GewinnDaten!A262</f>
        <v>42805</v>
      </c>
      <c r="B262" s="37">
        <f t="shared" si="19"/>
        <v>7</v>
      </c>
      <c r="C262" s="49">
        <f>GewinnDaten!F262</f>
        <v>0</v>
      </c>
      <c r="D262" s="49">
        <f>GewinnDaten!I262</f>
        <v>0</v>
      </c>
      <c r="E262" s="40">
        <f t="shared" si="20"/>
        <v>0</v>
      </c>
      <c r="F262" s="58">
        <f t="shared" si="21"/>
        <v>42805</v>
      </c>
      <c r="G262" s="49">
        <f>SUM(C$7:C262)</f>
        <v>-1</v>
      </c>
      <c r="H262" s="49">
        <f>SUM(D$7:D262)</f>
        <v>5</v>
      </c>
      <c r="I262" s="40">
        <f t="shared" si="22"/>
        <v>4</v>
      </c>
      <c r="K262" s="36">
        <f t="shared" si="23"/>
        <v>2017</v>
      </c>
    </row>
    <row r="263" spans="1:11" ht="13">
      <c r="A263" s="39">
        <f>GewinnDaten!A263</f>
        <v>42809</v>
      </c>
      <c r="B263" s="37">
        <f t="shared" si="19"/>
        <v>4</v>
      </c>
      <c r="C263" s="49">
        <f>GewinnDaten!F263</f>
        <v>0</v>
      </c>
      <c r="D263" s="49">
        <f>GewinnDaten!I263</f>
        <v>0</v>
      </c>
      <c r="E263" s="40">
        <f t="shared" si="20"/>
        <v>0</v>
      </c>
      <c r="F263" s="58">
        <f t="shared" si="21"/>
        <v>42809</v>
      </c>
      <c r="G263" s="49">
        <f>SUM(C$7:C263)</f>
        <v>-1</v>
      </c>
      <c r="H263" s="49">
        <f>SUM(D$7:D263)</f>
        <v>5</v>
      </c>
      <c r="I263" s="40">
        <f t="shared" si="22"/>
        <v>4</v>
      </c>
      <c r="K263" s="36">
        <f t="shared" si="23"/>
        <v>2017</v>
      </c>
    </row>
    <row r="264" spans="1:11" ht="13">
      <c r="A264" s="39">
        <f>GewinnDaten!A264</f>
        <v>42812</v>
      </c>
      <c r="B264" s="37">
        <f t="shared" ref="B264:B327" si="24">WEEKDAY(A264)</f>
        <v>7</v>
      </c>
      <c r="C264" s="49">
        <f>GewinnDaten!F264</f>
        <v>0</v>
      </c>
      <c r="D264" s="49">
        <f>GewinnDaten!I264</f>
        <v>0</v>
      </c>
      <c r="E264" s="40">
        <f t="shared" ref="E264:E327" si="25">SUM(C264:D264)</f>
        <v>0</v>
      </c>
      <c r="F264" s="58">
        <f t="shared" ref="F264:F327" si="26">A264</f>
        <v>42812</v>
      </c>
      <c r="G264" s="49">
        <f>SUM(C$7:C264)</f>
        <v>-1</v>
      </c>
      <c r="H264" s="49">
        <f>SUM(D$7:D264)</f>
        <v>5</v>
      </c>
      <c r="I264" s="40">
        <f t="shared" ref="I264:I327" si="27">SUM(G264:H264)</f>
        <v>4</v>
      </c>
      <c r="K264" s="36">
        <f t="shared" ref="K264:K327" si="28">YEAR(A264)</f>
        <v>2017</v>
      </c>
    </row>
    <row r="265" spans="1:11" ht="13">
      <c r="A265" s="39">
        <f>GewinnDaten!A265</f>
        <v>42816</v>
      </c>
      <c r="B265" s="37">
        <f t="shared" si="24"/>
        <v>4</v>
      </c>
      <c r="C265" s="49">
        <f>GewinnDaten!F265</f>
        <v>0</v>
      </c>
      <c r="D265" s="49">
        <f>GewinnDaten!I265</f>
        <v>0</v>
      </c>
      <c r="E265" s="40">
        <f t="shared" si="25"/>
        <v>0</v>
      </c>
      <c r="F265" s="58">
        <f t="shared" si="26"/>
        <v>42816</v>
      </c>
      <c r="G265" s="49">
        <f>SUM(C$7:C265)</f>
        <v>-1</v>
      </c>
      <c r="H265" s="49">
        <f>SUM(D$7:D265)</f>
        <v>5</v>
      </c>
      <c r="I265" s="40">
        <f t="shared" si="27"/>
        <v>4</v>
      </c>
      <c r="K265" s="36">
        <f t="shared" si="28"/>
        <v>2017</v>
      </c>
    </row>
    <row r="266" spans="1:11" ht="13">
      <c r="A266" s="39">
        <f>GewinnDaten!A266</f>
        <v>42819</v>
      </c>
      <c r="B266" s="37">
        <f t="shared" si="24"/>
        <v>7</v>
      </c>
      <c r="C266" s="49">
        <f>GewinnDaten!F266</f>
        <v>0</v>
      </c>
      <c r="D266" s="49">
        <f>GewinnDaten!I266</f>
        <v>0</v>
      </c>
      <c r="E266" s="40">
        <f t="shared" si="25"/>
        <v>0</v>
      </c>
      <c r="F266" s="58">
        <f t="shared" si="26"/>
        <v>42819</v>
      </c>
      <c r="G266" s="49">
        <f>SUM(C$7:C266)</f>
        <v>-1</v>
      </c>
      <c r="H266" s="49">
        <f>SUM(D$7:D266)</f>
        <v>5</v>
      </c>
      <c r="I266" s="40">
        <f t="shared" si="27"/>
        <v>4</v>
      </c>
      <c r="K266" s="36">
        <f t="shared" si="28"/>
        <v>2017</v>
      </c>
    </row>
    <row r="267" spans="1:11" ht="13">
      <c r="A267" s="39">
        <f>GewinnDaten!A267</f>
        <v>42823</v>
      </c>
      <c r="B267" s="37">
        <f t="shared" si="24"/>
        <v>4</v>
      </c>
      <c r="C267" s="49">
        <f>GewinnDaten!F267</f>
        <v>0</v>
      </c>
      <c r="D267" s="49">
        <f>GewinnDaten!I267</f>
        <v>0</v>
      </c>
      <c r="E267" s="40">
        <f t="shared" si="25"/>
        <v>0</v>
      </c>
      <c r="F267" s="58">
        <f t="shared" si="26"/>
        <v>42823</v>
      </c>
      <c r="G267" s="49">
        <f>SUM(C$7:C267)</f>
        <v>-1</v>
      </c>
      <c r="H267" s="49">
        <f>SUM(D$7:D267)</f>
        <v>5</v>
      </c>
      <c r="I267" s="40">
        <f t="shared" si="27"/>
        <v>4</v>
      </c>
      <c r="K267" s="36">
        <f t="shared" si="28"/>
        <v>2017</v>
      </c>
    </row>
    <row r="268" spans="1:11" ht="13">
      <c r="A268" s="39">
        <f>GewinnDaten!A268</f>
        <v>42826</v>
      </c>
      <c r="B268" s="37">
        <f t="shared" si="24"/>
        <v>7</v>
      </c>
      <c r="C268" s="49">
        <f>GewinnDaten!F268</f>
        <v>0</v>
      </c>
      <c r="D268" s="49">
        <f>GewinnDaten!I268</f>
        <v>0</v>
      </c>
      <c r="E268" s="40">
        <f t="shared" si="25"/>
        <v>0</v>
      </c>
      <c r="F268" s="58">
        <f t="shared" si="26"/>
        <v>42826</v>
      </c>
      <c r="G268" s="49">
        <f>SUM(C$7:C268)</f>
        <v>-1</v>
      </c>
      <c r="H268" s="49">
        <f>SUM(D$7:D268)</f>
        <v>5</v>
      </c>
      <c r="I268" s="40">
        <f t="shared" si="27"/>
        <v>4</v>
      </c>
      <c r="K268" s="36">
        <f t="shared" si="28"/>
        <v>2017</v>
      </c>
    </row>
    <row r="269" spans="1:11" ht="13">
      <c r="A269" s="39">
        <f>GewinnDaten!A269</f>
        <v>42830</v>
      </c>
      <c r="B269" s="37">
        <f t="shared" si="24"/>
        <v>4</v>
      </c>
      <c r="C269" s="49">
        <f>GewinnDaten!F269</f>
        <v>0</v>
      </c>
      <c r="D269" s="49">
        <f>GewinnDaten!I269</f>
        <v>0</v>
      </c>
      <c r="E269" s="40">
        <f t="shared" si="25"/>
        <v>0</v>
      </c>
      <c r="F269" s="58">
        <f t="shared" si="26"/>
        <v>42830</v>
      </c>
      <c r="G269" s="49">
        <f>SUM(C$7:C269)</f>
        <v>-1</v>
      </c>
      <c r="H269" s="49">
        <f>SUM(D$7:D269)</f>
        <v>5</v>
      </c>
      <c r="I269" s="40">
        <f t="shared" si="27"/>
        <v>4</v>
      </c>
      <c r="K269" s="36">
        <f t="shared" si="28"/>
        <v>2017</v>
      </c>
    </row>
    <row r="270" spans="1:11" ht="13">
      <c r="A270" s="39">
        <f>GewinnDaten!A270</f>
        <v>42833</v>
      </c>
      <c r="B270" s="37">
        <f t="shared" si="24"/>
        <v>7</v>
      </c>
      <c r="C270" s="49">
        <f>GewinnDaten!F270</f>
        <v>0</v>
      </c>
      <c r="D270" s="49">
        <f>GewinnDaten!I270</f>
        <v>0</v>
      </c>
      <c r="E270" s="40">
        <f t="shared" si="25"/>
        <v>0</v>
      </c>
      <c r="F270" s="58">
        <f t="shared" si="26"/>
        <v>42833</v>
      </c>
      <c r="G270" s="49">
        <f>SUM(C$7:C270)</f>
        <v>-1</v>
      </c>
      <c r="H270" s="49">
        <f>SUM(D$7:D270)</f>
        <v>5</v>
      </c>
      <c r="I270" s="40">
        <f t="shared" si="27"/>
        <v>4</v>
      </c>
      <c r="K270" s="36">
        <f t="shared" si="28"/>
        <v>2017</v>
      </c>
    </row>
    <row r="271" spans="1:11" ht="13">
      <c r="A271" s="39">
        <f>GewinnDaten!A271</f>
        <v>42837</v>
      </c>
      <c r="B271" s="37">
        <f t="shared" si="24"/>
        <v>4</v>
      </c>
      <c r="C271" s="49">
        <f>GewinnDaten!F271</f>
        <v>0</v>
      </c>
      <c r="D271" s="49">
        <f>GewinnDaten!I271</f>
        <v>0</v>
      </c>
      <c r="E271" s="40">
        <f t="shared" si="25"/>
        <v>0</v>
      </c>
      <c r="F271" s="58">
        <f t="shared" si="26"/>
        <v>42837</v>
      </c>
      <c r="G271" s="49">
        <f>SUM(C$7:C271)</f>
        <v>-1</v>
      </c>
      <c r="H271" s="49">
        <f>SUM(D$7:D271)</f>
        <v>5</v>
      </c>
      <c r="I271" s="40">
        <f t="shared" si="27"/>
        <v>4</v>
      </c>
      <c r="K271" s="36">
        <f t="shared" si="28"/>
        <v>2017</v>
      </c>
    </row>
    <row r="272" spans="1:11" ht="13">
      <c r="A272" s="39">
        <f>GewinnDaten!A272</f>
        <v>42840</v>
      </c>
      <c r="B272" s="37">
        <f t="shared" si="24"/>
        <v>7</v>
      </c>
      <c r="C272" s="49">
        <f>GewinnDaten!F272</f>
        <v>0</v>
      </c>
      <c r="D272" s="49">
        <f>GewinnDaten!I272</f>
        <v>0</v>
      </c>
      <c r="E272" s="40">
        <f t="shared" si="25"/>
        <v>0</v>
      </c>
      <c r="F272" s="58">
        <f t="shared" si="26"/>
        <v>42840</v>
      </c>
      <c r="G272" s="49">
        <f>SUM(C$7:C272)</f>
        <v>-1</v>
      </c>
      <c r="H272" s="49">
        <f>SUM(D$7:D272)</f>
        <v>5</v>
      </c>
      <c r="I272" s="40">
        <f t="shared" si="27"/>
        <v>4</v>
      </c>
      <c r="K272" s="36">
        <f t="shared" si="28"/>
        <v>2017</v>
      </c>
    </row>
    <row r="273" spans="1:11" ht="13">
      <c r="A273" s="39">
        <f>GewinnDaten!A273</f>
        <v>42844</v>
      </c>
      <c r="B273" s="37">
        <f t="shared" si="24"/>
        <v>4</v>
      </c>
      <c r="C273" s="49">
        <f>GewinnDaten!F273</f>
        <v>0</v>
      </c>
      <c r="D273" s="49">
        <f>GewinnDaten!I273</f>
        <v>0</v>
      </c>
      <c r="E273" s="40">
        <f t="shared" si="25"/>
        <v>0</v>
      </c>
      <c r="F273" s="58">
        <f t="shared" si="26"/>
        <v>42844</v>
      </c>
      <c r="G273" s="49">
        <f>SUM(C$7:C273)</f>
        <v>-1</v>
      </c>
      <c r="H273" s="49">
        <f>SUM(D$7:D273)</f>
        <v>5</v>
      </c>
      <c r="I273" s="40">
        <f t="shared" si="27"/>
        <v>4</v>
      </c>
      <c r="K273" s="36">
        <f t="shared" si="28"/>
        <v>2017</v>
      </c>
    </row>
    <row r="274" spans="1:11" ht="13">
      <c r="A274" s="39">
        <f>GewinnDaten!A274</f>
        <v>42847</v>
      </c>
      <c r="B274" s="37">
        <f t="shared" si="24"/>
        <v>7</v>
      </c>
      <c r="C274" s="49">
        <f>GewinnDaten!F274</f>
        <v>0</v>
      </c>
      <c r="D274" s="49">
        <f>GewinnDaten!I274</f>
        <v>0</v>
      </c>
      <c r="E274" s="40">
        <f t="shared" si="25"/>
        <v>0</v>
      </c>
      <c r="F274" s="58">
        <f t="shared" si="26"/>
        <v>42847</v>
      </c>
      <c r="G274" s="49">
        <f>SUM(C$7:C274)</f>
        <v>-1</v>
      </c>
      <c r="H274" s="49">
        <f>SUM(D$7:D274)</f>
        <v>5</v>
      </c>
      <c r="I274" s="40">
        <f t="shared" si="27"/>
        <v>4</v>
      </c>
      <c r="K274" s="36">
        <f t="shared" si="28"/>
        <v>2017</v>
      </c>
    </row>
    <row r="275" spans="1:11" ht="13">
      <c r="A275" s="39">
        <f>GewinnDaten!A275</f>
        <v>42851</v>
      </c>
      <c r="B275" s="37">
        <f t="shared" si="24"/>
        <v>4</v>
      </c>
      <c r="C275" s="49">
        <f>GewinnDaten!F275</f>
        <v>0</v>
      </c>
      <c r="D275" s="49">
        <f>GewinnDaten!I275</f>
        <v>0</v>
      </c>
      <c r="E275" s="40">
        <f t="shared" si="25"/>
        <v>0</v>
      </c>
      <c r="F275" s="58">
        <f t="shared" si="26"/>
        <v>42851</v>
      </c>
      <c r="G275" s="49">
        <f>SUM(C$7:C275)</f>
        <v>-1</v>
      </c>
      <c r="H275" s="49">
        <f>SUM(D$7:D275)</f>
        <v>5</v>
      </c>
      <c r="I275" s="40">
        <f t="shared" si="27"/>
        <v>4</v>
      </c>
      <c r="K275" s="36">
        <f t="shared" si="28"/>
        <v>2017</v>
      </c>
    </row>
    <row r="276" spans="1:11" ht="13">
      <c r="A276" s="39">
        <f>GewinnDaten!A276</f>
        <v>42854</v>
      </c>
      <c r="B276" s="37">
        <f t="shared" si="24"/>
        <v>7</v>
      </c>
      <c r="C276" s="49">
        <f>GewinnDaten!F276</f>
        <v>0</v>
      </c>
      <c r="D276" s="49">
        <f>GewinnDaten!I276</f>
        <v>0</v>
      </c>
      <c r="E276" s="40">
        <f t="shared" si="25"/>
        <v>0</v>
      </c>
      <c r="F276" s="58">
        <f t="shared" si="26"/>
        <v>42854</v>
      </c>
      <c r="G276" s="49">
        <f>SUM(C$7:C276)</f>
        <v>-1</v>
      </c>
      <c r="H276" s="49">
        <f>SUM(D$7:D276)</f>
        <v>5</v>
      </c>
      <c r="I276" s="40">
        <f t="shared" si="27"/>
        <v>4</v>
      </c>
      <c r="K276" s="36">
        <f t="shared" si="28"/>
        <v>2017</v>
      </c>
    </row>
    <row r="277" spans="1:11" ht="13">
      <c r="A277" s="39">
        <f>GewinnDaten!A277</f>
        <v>42858</v>
      </c>
      <c r="B277" s="37">
        <f t="shared" si="24"/>
        <v>4</v>
      </c>
      <c r="C277" s="49">
        <f>GewinnDaten!F277</f>
        <v>0</v>
      </c>
      <c r="D277" s="49">
        <f>GewinnDaten!I277</f>
        <v>0</v>
      </c>
      <c r="E277" s="40">
        <f t="shared" si="25"/>
        <v>0</v>
      </c>
      <c r="F277" s="58">
        <f t="shared" si="26"/>
        <v>42858</v>
      </c>
      <c r="G277" s="49">
        <f>SUM(C$7:C277)</f>
        <v>-1</v>
      </c>
      <c r="H277" s="49">
        <f>SUM(D$7:D277)</f>
        <v>5</v>
      </c>
      <c r="I277" s="40">
        <f t="shared" si="27"/>
        <v>4</v>
      </c>
      <c r="K277" s="36">
        <f t="shared" si="28"/>
        <v>2017</v>
      </c>
    </row>
    <row r="278" spans="1:11" ht="13">
      <c r="A278" s="39">
        <f>GewinnDaten!A278</f>
        <v>42861</v>
      </c>
      <c r="B278" s="37">
        <f t="shared" si="24"/>
        <v>7</v>
      </c>
      <c r="C278" s="49">
        <f>GewinnDaten!F278</f>
        <v>0</v>
      </c>
      <c r="D278" s="49">
        <f>GewinnDaten!I278</f>
        <v>0</v>
      </c>
      <c r="E278" s="40">
        <f t="shared" si="25"/>
        <v>0</v>
      </c>
      <c r="F278" s="58">
        <f t="shared" si="26"/>
        <v>42861</v>
      </c>
      <c r="G278" s="49">
        <f>SUM(C$7:C278)</f>
        <v>-1</v>
      </c>
      <c r="H278" s="49">
        <f>SUM(D$7:D278)</f>
        <v>5</v>
      </c>
      <c r="I278" s="40">
        <f t="shared" si="27"/>
        <v>4</v>
      </c>
      <c r="K278" s="36">
        <f t="shared" si="28"/>
        <v>2017</v>
      </c>
    </row>
    <row r="279" spans="1:11" ht="13">
      <c r="A279" s="39">
        <f>GewinnDaten!A279</f>
        <v>42865</v>
      </c>
      <c r="B279" s="37">
        <f t="shared" si="24"/>
        <v>4</v>
      </c>
      <c r="C279" s="49">
        <f>GewinnDaten!F279</f>
        <v>0</v>
      </c>
      <c r="D279" s="49">
        <f>GewinnDaten!I279</f>
        <v>0</v>
      </c>
      <c r="E279" s="40">
        <f t="shared" si="25"/>
        <v>0</v>
      </c>
      <c r="F279" s="58">
        <f t="shared" si="26"/>
        <v>42865</v>
      </c>
      <c r="G279" s="49">
        <f>SUM(C$7:C279)</f>
        <v>-1</v>
      </c>
      <c r="H279" s="49">
        <f>SUM(D$7:D279)</f>
        <v>5</v>
      </c>
      <c r="I279" s="40">
        <f t="shared" si="27"/>
        <v>4</v>
      </c>
      <c r="K279" s="36">
        <f t="shared" si="28"/>
        <v>2017</v>
      </c>
    </row>
    <row r="280" spans="1:11" ht="13">
      <c r="A280" s="39">
        <f>GewinnDaten!A280</f>
        <v>42868</v>
      </c>
      <c r="B280" s="37">
        <f t="shared" si="24"/>
        <v>7</v>
      </c>
      <c r="C280" s="49">
        <f>GewinnDaten!F280</f>
        <v>0</v>
      </c>
      <c r="D280" s="49">
        <f>GewinnDaten!I280</f>
        <v>0</v>
      </c>
      <c r="E280" s="40">
        <f t="shared" si="25"/>
        <v>0</v>
      </c>
      <c r="F280" s="58">
        <f t="shared" si="26"/>
        <v>42868</v>
      </c>
      <c r="G280" s="49">
        <f>SUM(C$7:C280)</f>
        <v>-1</v>
      </c>
      <c r="H280" s="49">
        <f>SUM(D$7:D280)</f>
        <v>5</v>
      </c>
      <c r="I280" s="40">
        <f t="shared" si="27"/>
        <v>4</v>
      </c>
      <c r="K280" s="36">
        <f t="shared" si="28"/>
        <v>2017</v>
      </c>
    </row>
    <row r="281" spans="1:11" ht="13">
      <c r="A281" s="39">
        <f>GewinnDaten!A281</f>
        <v>42872</v>
      </c>
      <c r="B281" s="37">
        <f t="shared" si="24"/>
        <v>4</v>
      </c>
      <c r="C281" s="49">
        <f>GewinnDaten!F281</f>
        <v>0</v>
      </c>
      <c r="D281" s="49">
        <f>GewinnDaten!I281</f>
        <v>0</v>
      </c>
      <c r="E281" s="40">
        <f t="shared" si="25"/>
        <v>0</v>
      </c>
      <c r="F281" s="58">
        <f t="shared" si="26"/>
        <v>42872</v>
      </c>
      <c r="G281" s="49">
        <f>SUM(C$7:C281)</f>
        <v>-1</v>
      </c>
      <c r="H281" s="49">
        <f>SUM(D$7:D281)</f>
        <v>5</v>
      </c>
      <c r="I281" s="40">
        <f t="shared" si="27"/>
        <v>4</v>
      </c>
      <c r="K281" s="36">
        <f t="shared" si="28"/>
        <v>2017</v>
      </c>
    </row>
    <row r="282" spans="1:11" ht="13">
      <c r="A282" s="39">
        <f>GewinnDaten!A282</f>
        <v>42875</v>
      </c>
      <c r="B282" s="37">
        <f t="shared" si="24"/>
        <v>7</v>
      </c>
      <c r="C282" s="49">
        <f>GewinnDaten!F282</f>
        <v>0</v>
      </c>
      <c r="D282" s="49">
        <f>GewinnDaten!I282</f>
        <v>0</v>
      </c>
      <c r="E282" s="40">
        <f t="shared" si="25"/>
        <v>0</v>
      </c>
      <c r="F282" s="58">
        <f t="shared" si="26"/>
        <v>42875</v>
      </c>
      <c r="G282" s="49">
        <f>SUM(C$7:C282)</f>
        <v>-1</v>
      </c>
      <c r="H282" s="49">
        <f>SUM(D$7:D282)</f>
        <v>5</v>
      </c>
      <c r="I282" s="40">
        <f t="shared" si="27"/>
        <v>4</v>
      </c>
      <c r="K282" s="36">
        <f t="shared" si="28"/>
        <v>2017</v>
      </c>
    </row>
    <row r="283" spans="1:11" ht="13">
      <c r="A283" s="39">
        <f>GewinnDaten!A283</f>
        <v>42879</v>
      </c>
      <c r="B283" s="37">
        <f t="shared" si="24"/>
        <v>4</v>
      </c>
      <c r="C283" s="49">
        <f>GewinnDaten!F283</f>
        <v>0</v>
      </c>
      <c r="D283" s="49">
        <f>GewinnDaten!I283</f>
        <v>0</v>
      </c>
      <c r="E283" s="40">
        <f t="shared" si="25"/>
        <v>0</v>
      </c>
      <c r="F283" s="58">
        <f t="shared" si="26"/>
        <v>42879</v>
      </c>
      <c r="G283" s="49">
        <f>SUM(C$7:C283)</f>
        <v>-1</v>
      </c>
      <c r="H283" s="49">
        <f>SUM(D$7:D283)</f>
        <v>5</v>
      </c>
      <c r="I283" s="40">
        <f t="shared" si="27"/>
        <v>4</v>
      </c>
      <c r="K283" s="36">
        <f t="shared" si="28"/>
        <v>2017</v>
      </c>
    </row>
    <row r="284" spans="1:11" ht="13">
      <c r="A284" s="39">
        <f>GewinnDaten!A284</f>
        <v>42882</v>
      </c>
      <c r="B284" s="37">
        <f t="shared" si="24"/>
        <v>7</v>
      </c>
      <c r="C284" s="49">
        <f>GewinnDaten!F284</f>
        <v>0</v>
      </c>
      <c r="D284" s="49">
        <f>GewinnDaten!I284</f>
        <v>0</v>
      </c>
      <c r="E284" s="40">
        <f t="shared" si="25"/>
        <v>0</v>
      </c>
      <c r="F284" s="58">
        <f t="shared" si="26"/>
        <v>42882</v>
      </c>
      <c r="G284" s="49">
        <f>SUM(C$7:C284)</f>
        <v>-1</v>
      </c>
      <c r="H284" s="49">
        <f>SUM(D$7:D284)</f>
        <v>5</v>
      </c>
      <c r="I284" s="40">
        <f t="shared" si="27"/>
        <v>4</v>
      </c>
      <c r="K284" s="36">
        <f t="shared" si="28"/>
        <v>2017</v>
      </c>
    </row>
    <row r="285" spans="1:11" ht="13">
      <c r="A285" s="39">
        <f>GewinnDaten!A285</f>
        <v>42886</v>
      </c>
      <c r="B285" s="37">
        <f t="shared" si="24"/>
        <v>4</v>
      </c>
      <c r="C285" s="49">
        <f>GewinnDaten!F285</f>
        <v>0</v>
      </c>
      <c r="D285" s="49">
        <f>GewinnDaten!I285</f>
        <v>0</v>
      </c>
      <c r="E285" s="40">
        <f t="shared" si="25"/>
        <v>0</v>
      </c>
      <c r="F285" s="58">
        <f t="shared" si="26"/>
        <v>42886</v>
      </c>
      <c r="G285" s="49">
        <f>SUM(C$7:C285)</f>
        <v>-1</v>
      </c>
      <c r="H285" s="49">
        <f>SUM(D$7:D285)</f>
        <v>5</v>
      </c>
      <c r="I285" s="40">
        <f t="shared" si="27"/>
        <v>4</v>
      </c>
      <c r="K285" s="36">
        <f t="shared" si="28"/>
        <v>2017</v>
      </c>
    </row>
    <row r="286" spans="1:11" ht="13">
      <c r="A286" s="39">
        <f>GewinnDaten!A286</f>
        <v>42889</v>
      </c>
      <c r="B286" s="37">
        <f t="shared" si="24"/>
        <v>7</v>
      </c>
      <c r="C286" s="49">
        <f>GewinnDaten!F286</f>
        <v>0</v>
      </c>
      <c r="D286" s="49">
        <f>GewinnDaten!I286</f>
        <v>0</v>
      </c>
      <c r="E286" s="40">
        <f t="shared" si="25"/>
        <v>0</v>
      </c>
      <c r="F286" s="58">
        <f t="shared" si="26"/>
        <v>42889</v>
      </c>
      <c r="G286" s="49">
        <f>SUM(C$7:C286)</f>
        <v>-1</v>
      </c>
      <c r="H286" s="49">
        <f>SUM(D$7:D286)</f>
        <v>5</v>
      </c>
      <c r="I286" s="40">
        <f t="shared" si="27"/>
        <v>4</v>
      </c>
      <c r="K286" s="36">
        <f t="shared" si="28"/>
        <v>2017</v>
      </c>
    </row>
    <row r="287" spans="1:11" ht="13">
      <c r="A287" s="39">
        <f>GewinnDaten!A287</f>
        <v>42893</v>
      </c>
      <c r="B287" s="37">
        <f t="shared" si="24"/>
        <v>4</v>
      </c>
      <c r="C287" s="49">
        <f>GewinnDaten!F287</f>
        <v>0</v>
      </c>
      <c r="D287" s="49">
        <f>GewinnDaten!I287</f>
        <v>0</v>
      </c>
      <c r="E287" s="40">
        <f t="shared" si="25"/>
        <v>0</v>
      </c>
      <c r="F287" s="58">
        <f t="shared" si="26"/>
        <v>42893</v>
      </c>
      <c r="G287" s="49">
        <f>SUM(C$7:C287)</f>
        <v>-1</v>
      </c>
      <c r="H287" s="49">
        <f>SUM(D$7:D287)</f>
        <v>5</v>
      </c>
      <c r="I287" s="40">
        <f t="shared" si="27"/>
        <v>4</v>
      </c>
      <c r="K287" s="36">
        <f t="shared" si="28"/>
        <v>2017</v>
      </c>
    </row>
    <row r="288" spans="1:11" ht="13">
      <c r="A288" s="39">
        <f>GewinnDaten!A288</f>
        <v>42896</v>
      </c>
      <c r="B288" s="37">
        <f t="shared" si="24"/>
        <v>7</v>
      </c>
      <c r="C288" s="49">
        <f>GewinnDaten!F288</f>
        <v>0</v>
      </c>
      <c r="D288" s="49">
        <f>GewinnDaten!I288</f>
        <v>0</v>
      </c>
      <c r="E288" s="40">
        <f t="shared" si="25"/>
        <v>0</v>
      </c>
      <c r="F288" s="58">
        <f t="shared" si="26"/>
        <v>42896</v>
      </c>
      <c r="G288" s="49">
        <f>SUM(C$7:C288)</f>
        <v>-1</v>
      </c>
      <c r="H288" s="49">
        <f>SUM(D$7:D288)</f>
        <v>5</v>
      </c>
      <c r="I288" s="40">
        <f t="shared" si="27"/>
        <v>4</v>
      </c>
      <c r="K288" s="36">
        <f t="shared" si="28"/>
        <v>2017</v>
      </c>
    </row>
    <row r="289" spans="1:11" ht="13">
      <c r="A289" s="39">
        <f>GewinnDaten!A289</f>
        <v>42900</v>
      </c>
      <c r="B289" s="37">
        <f t="shared" si="24"/>
        <v>4</v>
      </c>
      <c r="C289" s="49">
        <f>GewinnDaten!F289</f>
        <v>0</v>
      </c>
      <c r="D289" s="49">
        <f>GewinnDaten!I289</f>
        <v>0</v>
      </c>
      <c r="E289" s="40">
        <f t="shared" si="25"/>
        <v>0</v>
      </c>
      <c r="F289" s="58">
        <f t="shared" si="26"/>
        <v>42900</v>
      </c>
      <c r="G289" s="49">
        <f>SUM(C$7:C289)</f>
        <v>-1</v>
      </c>
      <c r="H289" s="49">
        <f>SUM(D$7:D289)</f>
        <v>5</v>
      </c>
      <c r="I289" s="40">
        <f t="shared" si="27"/>
        <v>4</v>
      </c>
      <c r="K289" s="36">
        <f t="shared" si="28"/>
        <v>2017</v>
      </c>
    </row>
    <row r="290" spans="1:11" ht="13">
      <c r="A290" s="39">
        <f>GewinnDaten!A290</f>
        <v>42903</v>
      </c>
      <c r="B290" s="37">
        <f t="shared" si="24"/>
        <v>7</v>
      </c>
      <c r="C290" s="49">
        <f>GewinnDaten!F290</f>
        <v>0</v>
      </c>
      <c r="D290" s="49">
        <f>GewinnDaten!I290</f>
        <v>0</v>
      </c>
      <c r="E290" s="40">
        <f t="shared" si="25"/>
        <v>0</v>
      </c>
      <c r="F290" s="58">
        <f t="shared" si="26"/>
        <v>42903</v>
      </c>
      <c r="G290" s="49">
        <f>SUM(C$7:C290)</f>
        <v>-1</v>
      </c>
      <c r="H290" s="49">
        <f>SUM(D$7:D290)</f>
        <v>5</v>
      </c>
      <c r="I290" s="40">
        <f t="shared" si="27"/>
        <v>4</v>
      </c>
      <c r="K290" s="36">
        <f t="shared" si="28"/>
        <v>2017</v>
      </c>
    </row>
    <row r="291" spans="1:11" ht="13">
      <c r="A291" s="39">
        <f>GewinnDaten!A291</f>
        <v>42907</v>
      </c>
      <c r="B291" s="37">
        <f t="shared" si="24"/>
        <v>4</v>
      </c>
      <c r="C291" s="49">
        <f>GewinnDaten!F291</f>
        <v>0</v>
      </c>
      <c r="D291" s="49">
        <f>GewinnDaten!I291</f>
        <v>0</v>
      </c>
      <c r="E291" s="40">
        <f t="shared" si="25"/>
        <v>0</v>
      </c>
      <c r="F291" s="58">
        <f t="shared" si="26"/>
        <v>42907</v>
      </c>
      <c r="G291" s="49">
        <f>SUM(C$7:C291)</f>
        <v>-1</v>
      </c>
      <c r="H291" s="49">
        <f>SUM(D$7:D291)</f>
        <v>5</v>
      </c>
      <c r="I291" s="40">
        <f t="shared" si="27"/>
        <v>4</v>
      </c>
      <c r="K291" s="36">
        <f t="shared" si="28"/>
        <v>2017</v>
      </c>
    </row>
    <row r="292" spans="1:11" ht="13">
      <c r="A292" s="39">
        <f>GewinnDaten!A292</f>
        <v>42910</v>
      </c>
      <c r="B292" s="37">
        <f t="shared" si="24"/>
        <v>7</v>
      </c>
      <c r="C292" s="49">
        <f>GewinnDaten!F292</f>
        <v>0</v>
      </c>
      <c r="D292" s="49">
        <f>GewinnDaten!I292</f>
        <v>0</v>
      </c>
      <c r="E292" s="40">
        <f t="shared" si="25"/>
        <v>0</v>
      </c>
      <c r="F292" s="58">
        <f t="shared" si="26"/>
        <v>42910</v>
      </c>
      <c r="G292" s="49">
        <f>SUM(C$7:C292)</f>
        <v>-1</v>
      </c>
      <c r="H292" s="49">
        <f>SUM(D$7:D292)</f>
        <v>5</v>
      </c>
      <c r="I292" s="40">
        <f t="shared" si="27"/>
        <v>4</v>
      </c>
      <c r="K292" s="36">
        <f t="shared" si="28"/>
        <v>2017</v>
      </c>
    </row>
    <row r="293" spans="1:11" ht="13">
      <c r="A293" s="39">
        <f>GewinnDaten!A293</f>
        <v>42914</v>
      </c>
      <c r="B293" s="37">
        <f t="shared" si="24"/>
        <v>4</v>
      </c>
      <c r="C293" s="49">
        <f>GewinnDaten!F293</f>
        <v>0</v>
      </c>
      <c r="D293" s="49">
        <f>GewinnDaten!I293</f>
        <v>0</v>
      </c>
      <c r="E293" s="40">
        <f t="shared" si="25"/>
        <v>0</v>
      </c>
      <c r="F293" s="58">
        <f t="shared" si="26"/>
        <v>42914</v>
      </c>
      <c r="G293" s="49">
        <f>SUM(C$7:C293)</f>
        <v>-1</v>
      </c>
      <c r="H293" s="49">
        <f>SUM(D$7:D293)</f>
        <v>5</v>
      </c>
      <c r="I293" s="40">
        <f t="shared" si="27"/>
        <v>4</v>
      </c>
      <c r="K293" s="36">
        <f t="shared" si="28"/>
        <v>2017</v>
      </c>
    </row>
    <row r="294" spans="1:11" ht="13">
      <c r="A294" s="39">
        <f>GewinnDaten!A294</f>
        <v>42917</v>
      </c>
      <c r="B294" s="37">
        <f t="shared" si="24"/>
        <v>7</v>
      </c>
      <c r="C294" s="49">
        <f>GewinnDaten!F294</f>
        <v>0</v>
      </c>
      <c r="D294" s="49">
        <f>GewinnDaten!I294</f>
        <v>0</v>
      </c>
      <c r="E294" s="40">
        <f t="shared" si="25"/>
        <v>0</v>
      </c>
      <c r="F294" s="58">
        <f t="shared" si="26"/>
        <v>42917</v>
      </c>
      <c r="G294" s="49">
        <f>SUM(C$7:C294)</f>
        <v>-1</v>
      </c>
      <c r="H294" s="49">
        <f>SUM(D$7:D294)</f>
        <v>5</v>
      </c>
      <c r="I294" s="40">
        <f t="shared" si="27"/>
        <v>4</v>
      </c>
      <c r="K294" s="36">
        <f t="shared" si="28"/>
        <v>2017</v>
      </c>
    </row>
    <row r="295" spans="1:11" ht="13">
      <c r="A295" s="39">
        <f>GewinnDaten!A295</f>
        <v>42921</v>
      </c>
      <c r="B295" s="37">
        <f t="shared" si="24"/>
        <v>4</v>
      </c>
      <c r="C295" s="49">
        <f>GewinnDaten!F295</f>
        <v>0</v>
      </c>
      <c r="D295" s="49">
        <f>GewinnDaten!I295</f>
        <v>0</v>
      </c>
      <c r="E295" s="40">
        <f t="shared" si="25"/>
        <v>0</v>
      </c>
      <c r="F295" s="58">
        <f t="shared" si="26"/>
        <v>42921</v>
      </c>
      <c r="G295" s="49">
        <f>SUM(C$7:C295)</f>
        <v>-1</v>
      </c>
      <c r="H295" s="49">
        <f>SUM(D$7:D295)</f>
        <v>5</v>
      </c>
      <c r="I295" s="40">
        <f t="shared" si="27"/>
        <v>4</v>
      </c>
      <c r="K295" s="36">
        <f t="shared" si="28"/>
        <v>2017</v>
      </c>
    </row>
    <row r="296" spans="1:11" ht="13">
      <c r="A296" s="39">
        <f>GewinnDaten!A296</f>
        <v>42924</v>
      </c>
      <c r="B296" s="37">
        <f t="shared" si="24"/>
        <v>7</v>
      </c>
      <c r="C296" s="49">
        <f>GewinnDaten!F296</f>
        <v>0</v>
      </c>
      <c r="D296" s="49">
        <f>GewinnDaten!I296</f>
        <v>0</v>
      </c>
      <c r="E296" s="40">
        <f t="shared" si="25"/>
        <v>0</v>
      </c>
      <c r="F296" s="58">
        <f t="shared" si="26"/>
        <v>42924</v>
      </c>
      <c r="G296" s="49">
        <f>SUM(C$7:C296)</f>
        <v>-1</v>
      </c>
      <c r="H296" s="49">
        <f>SUM(D$7:D296)</f>
        <v>5</v>
      </c>
      <c r="I296" s="40">
        <f t="shared" si="27"/>
        <v>4</v>
      </c>
      <c r="K296" s="36">
        <f t="shared" si="28"/>
        <v>2017</v>
      </c>
    </row>
    <row r="297" spans="1:11" ht="13">
      <c r="A297" s="39">
        <f>GewinnDaten!A297</f>
        <v>42928</v>
      </c>
      <c r="B297" s="37">
        <f t="shared" si="24"/>
        <v>4</v>
      </c>
      <c r="C297" s="49">
        <f>GewinnDaten!F297</f>
        <v>0</v>
      </c>
      <c r="D297" s="49">
        <f>GewinnDaten!I297</f>
        <v>0</v>
      </c>
      <c r="E297" s="40">
        <f t="shared" si="25"/>
        <v>0</v>
      </c>
      <c r="F297" s="58">
        <f t="shared" si="26"/>
        <v>42928</v>
      </c>
      <c r="G297" s="49">
        <f>SUM(C$7:C297)</f>
        <v>-1</v>
      </c>
      <c r="H297" s="49">
        <f>SUM(D$7:D297)</f>
        <v>5</v>
      </c>
      <c r="I297" s="40">
        <f t="shared" si="27"/>
        <v>4</v>
      </c>
      <c r="K297" s="36">
        <f t="shared" si="28"/>
        <v>2017</v>
      </c>
    </row>
    <row r="298" spans="1:11" ht="13">
      <c r="A298" s="39">
        <f>GewinnDaten!A298</f>
        <v>42931</v>
      </c>
      <c r="B298" s="37">
        <f t="shared" si="24"/>
        <v>7</v>
      </c>
      <c r="C298" s="49">
        <f>GewinnDaten!F298</f>
        <v>0</v>
      </c>
      <c r="D298" s="49">
        <f>GewinnDaten!I298</f>
        <v>0</v>
      </c>
      <c r="E298" s="40">
        <f t="shared" si="25"/>
        <v>0</v>
      </c>
      <c r="F298" s="58">
        <f t="shared" si="26"/>
        <v>42931</v>
      </c>
      <c r="G298" s="49">
        <f>SUM(C$7:C298)</f>
        <v>-1</v>
      </c>
      <c r="H298" s="49">
        <f>SUM(D$7:D298)</f>
        <v>5</v>
      </c>
      <c r="I298" s="40">
        <f t="shared" si="27"/>
        <v>4</v>
      </c>
      <c r="K298" s="36">
        <f t="shared" si="28"/>
        <v>2017</v>
      </c>
    </row>
    <row r="299" spans="1:11" ht="13">
      <c r="A299" s="39">
        <f>GewinnDaten!A299</f>
        <v>42935</v>
      </c>
      <c r="B299" s="37">
        <f t="shared" si="24"/>
        <v>4</v>
      </c>
      <c r="C299" s="49">
        <f>GewinnDaten!F299</f>
        <v>0</v>
      </c>
      <c r="D299" s="49">
        <f>GewinnDaten!I299</f>
        <v>0</v>
      </c>
      <c r="E299" s="40">
        <f t="shared" si="25"/>
        <v>0</v>
      </c>
      <c r="F299" s="58">
        <f t="shared" si="26"/>
        <v>42935</v>
      </c>
      <c r="G299" s="49">
        <f>SUM(C$7:C299)</f>
        <v>-1</v>
      </c>
      <c r="H299" s="49">
        <f>SUM(D$7:D299)</f>
        <v>5</v>
      </c>
      <c r="I299" s="40">
        <f t="shared" si="27"/>
        <v>4</v>
      </c>
      <c r="K299" s="36">
        <f t="shared" si="28"/>
        <v>2017</v>
      </c>
    </row>
    <row r="300" spans="1:11" ht="13">
      <c r="A300" s="39">
        <f>GewinnDaten!A300</f>
        <v>42938</v>
      </c>
      <c r="B300" s="37">
        <f t="shared" si="24"/>
        <v>7</v>
      </c>
      <c r="C300" s="49">
        <f>GewinnDaten!F300</f>
        <v>0</v>
      </c>
      <c r="D300" s="49">
        <f>GewinnDaten!I300</f>
        <v>0</v>
      </c>
      <c r="E300" s="40">
        <f t="shared" si="25"/>
        <v>0</v>
      </c>
      <c r="F300" s="58">
        <f t="shared" si="26"/>
        <v>42938</v>
      </c>
      <c r="G300" s="49">
        <f>SUM(C$7:C300)</f>
        <v>-1</v>
      </c>
      <c r="H300" s="49">
        <f>SUM(D$7:D300)</f>
        <v>5</v>
      </c>
      <c r="I300" s="40">
        <f t="shared" si="27"/>
        <v>4</v>
      </c>
      <c r="K300" s="36">
        <f t="shared" si="28"/>
        <v>2017</v>
      </c>
    </row>
    <row r="301" spans="1:11" ht="13">
      <c r="A301" s="39">
        <f>GewinnDaten!A301</f>
        <v>42942</v>
      </c>
      <c r="B301" s="37">
        <f t="shared" si="24"/>
        <v>4</v>
      </c>
      <c r="C301" s="49">
        <f>GewinnDaten!F301</f>
        <v>0</v>
      </c>
      <c r="D301" s="49">
        <f>GewinnDaten!I301</f>
        <v>0</v>
      </c>
      <c r="E301" s="40">
        <f t="shared" si="25"/>
        <v>0</v>
      </c>
      <c r="F301" s="58">
        <f t="shared" si="26"/>
        <v>42942</v>
      </c>
      <c r="G301" s="49">
        <f>SUM(C$7:C301)</f>
        <v>-1</v>
      </c>
      <c r="H301" s="49">
        <f>SUM(D$7:D301)</f>
        <v>5</v>
      </c>
      <c r="I301" s="40">
        <f t="shared" si="27"/>
        <v>4</v>
      </c>
      <c r="K301" s="36">
        <f t="shared" si="28"/>
        <v>2017</v>
      </c>
    </row>
    <row r="302" spans="1:11" ht="13">
      <c r="A302" s="39">
        <f>GewinnDaten!A302</f>
        <v>42945</v>
      </c>
      <c r="B302" s="37">
        <f t="shared" si="24"/>
        <v>7</v>
      </c>
      <c r="C302" s="49">
        <f>GewinnDaten!F302</f>
        <v>0</v>
      </c>
      <c r="D302" s="49">
        <f>GewinnDaten!I302</f>
        <v>0</v>
      </c>
      <c r="E302" s="40">
        <f t="shared" si="25"/>
        <v>0</v>
      </c>
      <c r="F302" s="58">
        <f t="shared" si="26"/>
        <v>42945</v>
      </c>
      <c r="G302" s="49">
        <f>SUM(C$7:C302)</f>
        <v>-1</v>
      </c>
      <c r="H302" s="49">
        <f>SUM(D$7:D302)</f>
        <v>5</v>
      </c>
      <c r="I302" s="40">
        <f t="shared" si="27"/>
        <v>4</v>
      </c>
      <c r="K302" s="36">
        <f t="shared" si="28"/>
        <v>2017</v>
      </c>
    </row>
    <row r="303" spans="1:11" ht="13">
      <c r="A303" s="39">
        <f>GewinnDaten!A303</f>
        <v>42949</v>
      </c>
      <c r="B303" s="37">
        <f t="shared" si="24"/>
        <v>4</v>
      </c>
      <c r="C303" s="49">
        <f>GewinnDaten!F303</f>
        <v>0</v>
      </c>
      <c r="D303" s="49">
        <f>GewinnDaten!I303</f>
        <v>0</v>
      </c>
      <c r="E303" s="40">
        <f t="shared" si="25"/>
        <v>0</v>
      </c>
      <c r="F303" s="58">
        <f t="shared" si="26"/>
        <v>42949</v>
      </c>
      <c r="G303" s="49">
        <f>SUM(C$7:C303)</f>
        <v>-1</v>
      </c>
      <c r="H303" s="49">
        <f>SUM(D$7:D303)</f>
        <v>5</v>
      </c>
      <c r="I303" s="40">
        <f t="shared" si="27"/>
        <v>4</v>
      </c>
      <c r="K303" s="36">
        <f t="shared" si="28"/>
        <v>2017</v>
      </c>
    </row>
    <row r="304" spans="1:11" ht="13">
      <c r="A304" s="39">
        <f>GewinnDaten!A304</f>
        <v>42952</v>
      </c>
      <c r="B304" s="37">
        <f t="shared" si="24"/>
        <v>7</v>
      </c>
      <c r="C304" s="49">
        <f>GewinnDaten!F304</f>
        <v>0</v>
      </c>
      <c r="D304" s="49">
        <f>GewinnDaten!I304</f>
        <v>0</v>
      </c>
      <c r="E304" s="40">
        <f t="shared" si="25"/>
        <v>0</v>
      </c>
      <c r="F304" s="58">
        <f t="shared" si="26"/>
        <v>42952</v>
      </c>
      <c r="G304" s="49">
        <f>SUM(C$7:C304)</f>
        <v>-1</v>
      </c>
      <c r="H304" s="49">
        <f>SUM(D$7:D304)</f>
        <v>5</v>
      </c>
      <c r="I304" s="40">
        <f t="shared" si="27"/>
        <v>4</v>
      </c>
      <c r="K304" s="36">
        <f t="shared" si="28"/>
        <v>2017</v>
      </c>
    </row>
    <row r="305" spans="1:11" ht="13">
      <c r="A305" s="39">
        <f>GewinnDaten!A305</f>
        <v>42956</v>
      </c>
      <c r="B305" s="37">
        <f t="shared" si="24"/>
        <v>4</v>
      </c>
      <c r="C305" s="49">
        <f>GewinnDaten!F305</f>
        <v>0</v>
      </c>
      <c r="D305" s="49">
        <f>GewinnDaten!I305</f>
        <v>0</v>
      </c>
      <c r="E305" s="40">
        <f t="shared" si="25"/>
        <v>0</v>
      </c>
      <c r="F305" s="58">
        <f t="shared" si="26"/>
        <v>42956</v>
      </c>
      <c r="G305" s="49">
        <f>SUM(C$7:C305)</f>
        <v>-1</v>
      </c>
      <c r="H305" s="49">
        <f>SUM(D$7:D305)</f>
        <v>5</v>
      </c>
      <c r="I305" s="40">
        <f t="shared" si="27"/>
        <v>4</v>
      </c>
      <c r="K305" s="36">
        <f t="shared" si="28"/>
        <v>2017</v>
      </c>
    </row>
    <row r="306" spans="1:11" ht="13">
      <c r="A306" s="39">
        <f>GewinnDaten!A306</f>
        <v>42959</v>
      </c>
      <c r="B306" s="37">
        <f t="shared" si="24"/>
        <v>7</v>
      </c>
      <c r="C306" s="49">
        <f>GewinnDaten!F306</f>
        <v>0</v>
      </c>
      <c r="D306" s="49">
        <f>GewinnDaten!I306</f>
        <v>0</v>
      </c>
      <c r="E306" s="40">
        <f t="shared" si="25"/>
        <v>0</v>
      </c>
      <c r="F306" s="58">
        <f t="shared" si="26"/>
        <v>42959</v>
      </c>
      <c r="G306" s="49">
        <f>SUM(C$7:C306)</f>
        <v>-1</v>
      </c>
      <c r="H306" s="49">
        <f>SUM(D$7:D306)</f>
        <v>5</v>
      </c>
      <c r="I306" s="40">
        <f t="shared" si="27"/>
        <v>4</v>
      </c>
      <c r="K306" s="36">
        <f t="shared" si="28"/>
        <v>2017</v>
      </c>
    </row>
    <row r="307" spans="1:11" ht="13">
      <c r="A307" s="39">
        <f>GewinnDaten!A307</f>
        <v>42963</v>
      </c>
      <c r="B307" s="37">
        <f t="shared" si="24"/>
        <v>4</v>
      </c>
      <c r="C307" s="49">
        <f>GewinnDaten!F307</f>
        <v>0</v>
      </c>
      <c r="D307" s="49">
        <f>GewinnDaten!I307</f>
        <v>0</v>
      </c>
      <c r="E307" s="40">
        <f t="shared" si="25"/>
        <v>0</v>
      </c>
      <c r="F307" s="58">
        <f t="shared" si="26"/>
        <v>42963</v>
      </c>
      <c r="G307" s="49">
        <f>SUM(C$7:C307)</f>
        <v>-1</v>
      </c>
      <c r="H307" s="49">
        <f>SUM(D$7:D307)</f>
        <v>5</v>
      </c>
      <c r="I307" s="40">
        <f t="shared" si="27"/>
        <v>4</v>
      </c>
      <c r="K307" s="36">
        <f t="shared" si="28"/>
        <v>2017</v>
      </c>
    </row>
    <row r="308" spans="1:11" ht="13">
      <c r="A308" s="39">
        <f>GewinnDaten!A308</f>
        <v>42966</v>
      </c>
      <c r="B308" s="37">
        <f t="shared" si="24"/>
        <v>7</v>
      </c>
      <c r="C308" s="49">
        <f>GewinnDaten!F308</f>
        <v>0</v>
      </c>
      <c r="D308" s="49">
        <f>GewinnDaten!I308</f>
        <v>0</v>
      </c>
      <c r="E308" s="40">
        <f t="shared" si="25"/>
        <v>0</v>
      </c>
      <c r="F308" s="58">
        <f t="shared" si="26"/>
        <v>42966</v>
      </c>
      <c r="G308" s="49">
        <f>SUM(C$7:C308)</f>
        <v>-1</v>
      </c>
      <c r="H308" s="49">
        <f>SUM(D$7:D308)</f>
        <v>5</v>
      </c>
      <c r="I308" s="40">
        <f t="shared" si="27"/>
        <v>4</v>
      </c>
      <c r="K308" s="36">
        <f t="shared" si="28"/>
        <v>2017</v>
      </c>
    </row>
    <row r="309" spans="1:11" ht="13">
      <c r="A309" s="39">
        <f>GewinnDaten!A309</f>
        <v>42970</v>
      </c>
      <c r="B309" s="37">
        <f t="shared" si="24"/>
        <v>4</v>
      </c>
      <c r="C309" s="49">
        <f>GewinnDaten!F309</f>
        <v>0</v>
      </c>
      <c r="D309" s="49">
        <f>GewinnDaten!I309</f>
        <v>0</v>
      </c>
      <c r="E309" s="40">
        <f t="shared" si="25"/>
        <v>0</v>
      </c>
      <c r="F309" s="58">
        <f t="shared" si="26"/>
        <v>42970</v>
      </c>
      <c r="G309" s="49">
        <f>SUM(C$7:C309)</f>
        <v>-1</v>
      </c>
      <c r="H309" s="49">
        <f>SUM(D$7:D309)</f>
        <v>5</v>
      </c>
      <c r="I309" s="40">
        <f t="shared" si="27"/>
        <v>4</v>
      </c>
      <c r="K309" s="36">
        <f t="shared" si="28"/>
        <v>2017</v>
      </c>
    </row>
    <row r="310" spans="1:11" ht="13">
      <c r="A310" s="39">
        <f>GewinnDaten!A310</f>
        <v>42973</v>
      </c>
      <c r="B310" s="37">
        <f t="shared" si="24"/>
        <v>7</v>
      </c>
      <c r="C310" s="49">
        <f>GewinnDaten!F310</f>
        <v>0</v>
      </c>
      <c r="D310" s="49">
        <f>GewinnDaten!I310</f>
        <v>0</v>
      </c>
      <c r="E310" s="40">
        <f t="shared" si="25"/>
        <v>0</v>
      </c>
      <c r="F310" s="58">
        <f t="shared" si="26"/>
        <v>42973</v>
      </c>
      <c r="G310" s="49">
        <f>SUM(C$7:C310)</f>
        <v>-1</v>
      </c>
      <c r="H310" s="49">
        <f>SUM(D$7:D310)</f>
        <v>5</v>
      </c>
      <c r="I310" s="40">
        <f t="shared" si="27"/>
        <v>4</v>
      </c>
      <c r="K310" s="36">
        <f t="shared" si="28"/>
        <v>2017</v>
      </c>
    </row>
    <row r="311" spans="1:11" ht="13">
      <c r="A311" s="39">
        <f>GewinnDaten!A311</f>
        <v>42977</v>
      </c>
      <c r="B311" s="37">
        <f t="shared" si="24"/>
        <v>4</v>
      </c>
      <c r="C311" s="49">
        <f>GewinnDaten!F311</f>
        <v>0</v>
      </c>
      <c r="D311" s="49">
        <f>GewinnDaten!I311</f>
        <v>0</v>
      </c>
      <c r="E311" s="40">
        <f t="shared" si="25"/>
        <v>0</v>
      </c>
      <c r="F311" s="58">
        <f t="shared" si="26"/>
        <v>42977</v>
      </c>
      <c r="G311" s="49">
        <f>SUM(C$7:C311)</f>
        <v>-1</v>
      </c>
      <c r="H311" s="49">
        <f>SUM(D$7:D311)</f>
        <v>5</v>
      </c>
      <c r="I311" s="40">
        <f t="shared" si="27"/>
        <v>4</v>
      </c>
      <c r="K311" s="36">
        <f t="shared" si="28"/>
        <v>2017</v>
      </c>
    </row>
    <row r="312" spans="1:11" ht="13">
      <c r="A312" s="39">
        <f>GewinnDaten!A312</f>
        <v>42980</v>
      </c>
      <c r="B312" s="37">
        <f t="shared" si="24"/>
        <v>7</v>
      </c>
      <c r="C312" s="49">
        <f>GewinnDaten!F312</f>
        <v>0</v>
      </c>
      <c r="D312" s="49">
        <f>GewinnDaten!I312</f>
        <v>0</v>
      </c>
      <c r="E312" s="40">
        <f t="shared" si="25"/>
        <v>0</v>
      </c>
      <c r="F312" s="58">
        <f t="shared" si="26"/>
        <v>42980</v>
      </c>
      <c r="G312" s="49">
        <f>SUM(C$7:C312)</f>
        <v>-1</v>
      </c>
      <c r="H312" s="49">
        <f>SUM(D$7:D312)</f>
        <v>5</v>
      </c>
      <c r="I312" s="40">
        <f t="shared" si="27"/>
        <v>4</v>
      </c>
      <c r="K312" s="36">
        <f t="shared" si="28"/>
        <v>2017</v>
      </c>
    </row>
    <row r="313" spans="1:11" ht="13">
      <c r="A313" s="39">
        <f>GewinnDaten!A313</f>
        <v>42984</v>
      </c>
      <c r="B313" s="37">
        <f t="shared" si="24"/>
        <v>4</v>
      </c>
      <c r="C313" s="49">
        <f>GewinnDaten!F313</f>
        <v>0</v>
      </c>
      <c r="D313" s="49">
        <f>GewinnDaten!I313</f>
        <v>0</v>
      </c>
      <c r="E313" s="40">
        <f t="shared" si="25"/>
        <v>0</v>
      </c>
      <c r="F313" s="58">
        <f t="shared" si="26"/>
        <v>42984</v>
      </c>
      <c r="G313" s="49">
        <f>SUM(C$7:C313)</f>
        <v>-1</v>
      </c>
      <c r="H313" s="49">
        <f>SUM(D$7:D313)</f>
        <v>5</v>
      </c>
      <c r="I313" s="40">
        <f t="shared" si="27"/>
        <v>4</v>
      </c>
      <c r="K313" s="36">
        <f t="shared" si="28"/>
        <v>2017</v>
      </c>
    </row>
    <row r="314" spans="1:11" ht="13">
      <c r="A314" s="39">
        <f>GewinnDaten!A314</f>
        <v>42987</v>
      </c>
      <c r="B314" s="37">
        <f t="shared" si="24"/>
        <v>7</v>
      </c>
      <c r="C314" s="49">
        <f>GewinnDaten!F314</f>
        <v>0</v>
      </c>
      <c r="D314" s="49">
        <f>GewinnDaten!I314</f>
        <v>0</v>
      </c>
      <c r="E314" s="40">
        <f t="shared" si="25"/>
        <v>0</v>
      </c>
      <c r="F314" s="58">
        <f t="shared" si="26"/>
        <v>42987</v>
      </c>
      <c r="G314" s="49">
        <f>SUM(C$7:C314)</f>
        <v>-1</v>
      </c>
      <c r="H314" s="49">
        <f>SUM(D$7:D314)</f>
        <v>5</v>
      </c>
      <c r="I314" s="40">
        <f t="shared" si="27"/>
        <v>4</v>
      </c>
      <c r="K314" s="36">
        <f t="shared" si="28"/>
        <v>2017</v>
      </c>
    </row>
    <row r="315" spans="1:11" ht="13">
      <c r="A315" s="39">
        <f>GewinnDaten!A315</f>
        <v>42991</v>
      </c>
      <c r="B315" s="37">
        <f t="shared" si="24"/>
        <v>4</v>
      </c>
      <c r="C315" s="49">
        <f>GewinnDaten!F315</f>
        <v>0</v>
      </c>
      <c r="D315" s="49">
        <f>GewinnDaten!I315</f>
        <v>0</v>
      </c>
      <c r="E315" s="40">
        <f t="shared" si="25"/>
        <v>0</v>
      </c>
      <c r="F315" s="58">
        <f t="shared" si="26"/>
        <v>42991</v>
      </c>
      <c r="G315" s="49">
        <f>SUM(C$7:C315)</f>
        <v>-1</v>
      </c>
      <c r="H315" s="49">
        <f>SUM(D$7:D315)</f>
        <v>5</v>
      </c>
      <c r="I315" s="40">
        <f t="shared" si="27"/>
        <v>4</v>
      </c>
      <c r="K315" s="36">
        <f t="shared" si="28"/>
        <v>2017</v>
      </c>
    </row>
    <row r="316" spans="1:11" ht="13">
      <c r="A316" s="39">
        <f>GewinnDaten!A316</f>
        <v>42994</v>
      </c>
      <c r="B316" s="37">
        <f t="shared" si="24"/>
        <v>7</v>
      </c>
      <c r="C316" s="49">
        <f>GewinnDaten!F316</f>
        <v>0</v>
      </c>
      <c r="D316" s="49">
        <f>GewinnDaten!I316</f>
        <v>0</v>
      </c>
      <c r="E316" s="40">
        <f t="shared" si="25"/>
        <v>0</v>
      </c>
      <c r="F316" s="58">
        <f t="shared" si="26"/>
        <v>42994</v>
      </c>
      <c r="G316" s="49">
        <f>SUM(C$7:C316)</f>
        <v>-1</v>
      </c>
      <c r="H316" s="49">
        <f>SUM(D$7:D316)</f>
        <v>5</v>
      </c>
      <c r="I316" s="40">
        <f t="shared" si="27"/>
        <v>4</v>
      </c>
      <c r="K316" s="36">
        <f t="shared" si="28"/>
        <v>2017</v>
      </c>
    </row>
    <row r="317" spans="1:11" ht="13">
      <c r="A317" s="39">
        <f>GewinnDaten!A317</f>
        <v>42998</v>
      </c>
      <c r="B317" s="37">
        <f t="shared" si="24"/>
        <v>4</v>
      </c>
      <c r="C317" s="49">
        <f>GewinnDaten!F317</f>
        <v>0</v>
      </c>
      <c r="D317" s="49">
        <f>GewinnDaten!I317</f>
        <v>0</v>
      </c>
      <c r="E317" s="40">
        <f t="shared" si="25"/>
        <v>0</v>
      </c>
      <c r="F317" s="58">
        <f t="shared" si="26"/>
        <v>42998</v>
      </c>
      <c r="G317" s="49">
        <f>SUM(C$7:C317)</f>
        <v>-1</v>
      </c>
      <c r="H317" s="49">
        <f>SUM(D$7:D317)</f>
        <v>5</v>
      </c>
      <c r="I317" s="40">
        <f t="shared" si="27"/>
        <v>4</v>
      </c>
      <c r="K317" s="36">
        <f t="shared" si="28"/>
        <v>2017</v>
      </c>
    </row>
    <row r="318" spans="1:11" ht="13">
      <c r="A318" s="39">
        <f>GewinnDaten!A318</f>
        <v>43001</v>
      </c>
      <c r="B318" s="37">
        <f t="shared" si="24"/>
        <v>7</v>
      </c>
      <c r="C318" s="49">
        <f>GewinnDaten!F318</f>
        <v>0</v>
      </c>
      <c r="D318" s="49">
        <f>GewinnDaten!I318</f>
        <v>0</v>
      </c>
      <c r="E318" s="40">
        <f t="shared" si="25"/>
        <v>0</v>
      </c>
      <c r="F318" s="58">
        <f t="shared" si="26"/>
        <v>43001</v>
      </c>
      <c r="G318" s="49">
        <f>SUM(C$7:C318)</f>
        <v>-1</v>
      </c>
      <c r="H318" s="49">
        <f>SUM(D$7:D318)</f>
        <v>5</v>
      </c>
      <c r="I318" s="40">
        <f t="shared" si="27"/>
        <v>4</v>
      </c>
      <c r="K318" s="36">
        <f t="shared" si="28"/>
        <v>2017</v>
      </c>
    </row>
    <row r="319" spans="1:11" ht="13">
      <c r="A319" s="39">
        <f>GewinnDaten!A319</f>
        <v>43005</v>
      </c>
      <c r="B319" s="37">
        <f t="shared" si="24"/>
        <v>4</v>
      </c>
      <c r="C319" s="49">
        <f>GewinnDaten!F319</f>
        <v>0</v>
      </c>
      <c r="D319" s="49">
        <f>GewinnDaten!I319</f>
        <v>0</v>
      </c>
      <c r="E319" s="40">
        <f t="shared" si="25"/>
        <v>0</v>
      </c>
      <c r="F319" s="58">
        <f t="shared" si="26"/>
        <v>43005</v>
      </c>
      <c r="G319" s="49">
        <f>SUM(C$7:C319)</f>
        <v>-1</v>
      </c>
      <c r="H319" s="49">
        <f>SUM(D$7:D319)</f>
        <v>5</v>
      </c>
      <c r="I319" s="40">
        <f t="shared" si="27"/>
        <v>4</v>
      </c>
      <c r="K319" s="36">
        <f t="shared" si="28"/>
        <v>2017</v>
      </c>
    </row>
    <row r="320" spans="1:11" ht="13">
      <c r="A320" s="39">
        <f>GewinnDaten!A320</f>
        <v>43008</v>
      </c>
      <c r="B320" s="37">
        <f t="shared" si="24"/>
        <v>7</v>
      </c>
      <c r="C320" s="49">
        <f>GewinnDaten!F320</f>
        <v>0</v>
      </c>
      <c r="D320" s="49">
        <f>GewinnDaten!I320</f>
        <v>0</v>
      </c>
      <c r="E320" s="40">
        <f t="shared" si="25"/>
        <v>0</v>
      </c>
      <c r="F320" s="58">
        <f t="shared" si="26"/>
        <v>43008</v>
      </c>
      <c r="G320" s="49">
        <f>SUM(C$7:C320)</f>
        <v>-1</v>
      </c>
      <c r="H320" s="49">
        <f>SUM(D$7:D320)</f>
        <v>5</v>
      </c>
      <c r="I320" s="40">
        <f t="shared" si="27"/>
        <v>4</v>
      </c>
      <c r="K320" s="36">
        <f t="shared" si="28"/>
        <v>2017</v>
      </c>
    </row>
    <row r="321" spans="1:11" ht="13">
      <c r="A321" s="39">
        <f>GewinnDaten!A321</f>
        <v>43012</v>
      </c>
      <c r="B321" s="37">
        <f t="shared" si="24"/>
        <v>4</v>
      </c>
      <c r="C321" s="49">
        <f>GewinnDaten!F321</f>
        <v>0</v>
      </c>
      <c r="D321" s="49">
        <f>GewinnDaten!I321</f>
        <v>0</v>
      </c>
      <c r="E321" s="40">
        <f t="shared" si="25"/>
        <v>0</v>
      </c>
      <c r="F321" s="58">
        <f t="shared" si="26"/>
        <v>43012</v>
      </c>
      <c r="G321" s="49">
        <f>SUM(C$7:C321)</f>
        <v>-1</v>
      </c>
      <c r="H321" s="49">
        <f>SUM(D$7:D321)</f>
        <v>5</v>
      </c>
      <c r="I321" s="40">
        <f t="shared" si="27"/>
        <v>4</v>
      </c>
      <c r="K321" s="36">
        <f t="shared" si="28"/>
        <v>2017</v>
      </c>
    </row>
    <row r="322" spans="1:11" ht="13">
      <c r="A322" s="39">
        <f>GewinnDaten!A322</f>
        <v>43015</v>
      </c>
      <c r="B322" s="37">
        <f t="shared" si="24"/>
        <v>7</v>
      </c>
      <c r="C322" s="49">
        <f>GewinnDaten!F322</f>
        <v>0</v>
      </c>
      <c r="D322" s="49">
        <f>GewinnDaten!I322</f>
        <v>0</v>
      </c>
      <c r="E322" s="40">
        <f t="shared" si="25"/>
        <v>0</v>
      </c>
      <c r="F322" s="58">
        <f t="shared" si="26"/>
        <v>43015</v>
      </c>
      <c r="G322" s="49">
        <f>SUM(C$7:C322)</f>
        <v>-1</v>
      </c>
      <c r="H322" s="49">
        <f>SUM(D$7:D322)</f>
        <v>5</v>
      </c>
      <c r="I322" s="40">
        <f t="shared" si="27"/>
        <v>4</v>
      </c>
      <c r="K322" s="36">
        <f t="shared" si="28"/>
        <v>2017</v>
      </c>
    </row>
    <row r="323" spans="1:11" ht="13">
      <c r="A323" s="39">
        <f>GewinnDaten!A323</f>
        <v>43019</v>
      </c>
      <c r="B323" s="37">
        <f t="shared" si="24"/>
        <v>4</v>
      </c>
      <c r="C323" s="49">
        <f>GewinnDaten!F323</f>
        <v>0</v>
      </c>
      <c r="D323" s="49">
        <f>GewinnDaten!I323</f>
        <v>0</v>
      </c>
      <c r="E323" s="40">
        <f t="shared" si="25"/>
        <v>0</v>
      </c>
      <c r="F323" s="58">
        <f t="shared" si="26"/>
        <v>43019</v>
      </c>
      <c r="G323" s="49">
        <f>SUM(C$7:C323)</f>
        <v>-1</v>
      </c>
      <c r="H323" s="49">
        <f>SUM(D$7:D323)</f>
        <v>5</v>
      </c>
      <c r="I323" s="40">
        <f t="shared" si="27"/>
        <v>4</v>
      </c>
      <c r="K323" s="36">
        <f t="shared" si="28"/>
        <v>2017</v>
      </c>
    </row>
    <row r="324" spans="1:11" ht="13">
      <c r="A324" s="39">
        <f>GewinnDaten!A324</f>
        <v>43022</v>
      </c>
      <c r="B324" s="37">
        <f t="shared" si="24"/>
        <v>7</v>
      </c>
      <c r="C324" s="49">
        <f>GewinnDaten!F324</f>
        <v>0</v>
      </c>
      <c r="D324" s="49">
        <f>GewinnDaten!I324</f>
        <v>0</v>
      </c>
      <c r="E324" s="40">
        <f t="shared" si="25"/>
        <v>0</v>
      </c>
      <c r="F324" s="58">
        <f t="shared" si="26"/>
        <v>43022</v>
      </c>
      <c r="G324" s="49">
        <f>SUM(C$7:C324)</f>
        <v>-1</v>
      </c>
      <c r="H324" s="49">
        <f>SUM(D$7:D324)</f>
        <v>5</v>
      </c>
      <c r="I324" s="40">
        <f t="shared" si="27"/>
        <v>4</v>
      </c>
      <c r="K324" s="36">
        <f t="shared" si="28"/>
        <v>2017</v>
      </c>
    </row>
    <row r="325" spans="1:11" ht="13">
      <c r="A325" s="39">
        <f>GewinnDaten!A325</f>
        <v>43026</v>
      </c>
      <c r="B325" s="37">
        <f t="shared" si="24"/>
        <v>4</v>
      </c>
      <c r="C325" s="49">
        <f>GewinnDaten!F325</f>
        <v>0</v>
      </c>
      <c r="D325" s="49">
        <f>GewinnDaten!I325</f>
        <v>0</v>
      </c>
      <c r="E325" s="40">
        <f t="shared" si="25"/>
        <v>0</v>
      </c>
      <c r="F325" s="58">
        <f t="shared" si="26"/>
        <v>43026</v>
      </c>
      <c r="G325" s="49">
        <f>SUM(C$7:C325)</f>
        <v>-1</v>
      </c>
      <c r="H325" s="49">
        <f>SUM(D$7:D325)</f>
        <v>5</v>
      </c>
      <c r="I325" s="40">
        <f t="shared" si="27"/>
        <v>4</v>
      </c>
      <c r="K325" s="36">
        <f t="shared" si="28"/>
        <v>2017</v>
      </c>
    </row>
    <row r="326" spans="1:11" ht="13">
      <c r="A326" s="39">
        <f>GewinnDaten!A326</f>
        <v>43029</v>
      </c>
      <c r="B326" s="37">
        <f t="shared" si="24"/>
        <v>7</v>
      </c>
      <c r="C326" s="49">
        <f>GewinnDaten!F326</f>
        <v>0</v>
      </c>
      <c r="D326" s="49">
        <f>GewinnDaten!I326</f>
        <v>0</v>
      </c>
      <c r="E326" s="40">
        <f t="shared" si="25"/>
        <v>0</v>
      </c>
      <c r="F326" s="58">
        <f t="shared" si="26"/>
        <v>43029</v>
      </c>
      <c r="G326" s="49">
        <f>SUM(C$7:C326)</f>
        <v>-1</v>
      </c>
      <c r="H326" s="49">
        <f>SUM(D$7:D326)</f>
        <v>5</v>
      </c>
      <c r="I326" s="40">
        <f t="shared" si="27"/>
        <v>4</v>
      </c>
      <c r="K326" s="36">
        <f t="shared" si="28"/>
        <v>2017</v>
      </c>
    </row>
    <row r="327" spans="1:11" ht="13">
      <c r="A327" s="39">
        <f>GewinnDaten!A327</f>
        <v>43033</v>
      </c>
      <c r="B327" s="37">
        <f t="shared" si="24"/>
        <v>4</v>
      </c>
      <c r="C327" s="49">
        <f>GewinnDaten!F327</f>
        <v>0</v>
      </c>
      <c r="D327" s="49">
        <f>GewinnDaten!I327</f>
        <v>0</v>
      </c>
      <c r="E327" s="40">
        <f t="shared" si="25"/>
        <v>0</v>
      </c>
      <c r="F327" s="58">
        <f t="shared" si="26"/>
        <v>43033</v>
      </c>
      <c r="G327" s="49">
        <f>SUM(C$7:C327)</f>
        <v>-1</v>
      </c>
      <c r="H327" s="49">
        <f>SUM(D$7:D327)</f>
        <v>5</v>
      </c>
      <c r="I327" s="40">
        <f t="shared" si="27"/>
        <v>4</v>
      </c>
      <c r="K327" s="36">
        <f t="shared" si="28"/>
        <v>2017</v>
      </c>
    </row>
    <row r="328" spans="1:11" ht="13">
      <c r="A328" s="39">
        <f>GewinnDaten!A328</f>
        <v>43036</v>
      </c>
      <c r="B328" s="37">
        <f t="shared" ref="B328:B391" si="29">WEEKDAY(A328)</f>
        <v>7</v>
      </c>
      <c r="C328" s="49">
        <f>GewinnDaten!F328</f>
        <v>0</v>
      </c>
      <c r="D328" s="49">
        <f>GewinnDaten!I328</f>
        <v>0</v>
      </c>
      <c r="E328" s="40">
        <f t="shared" ref="E328:E391" si="30">SUM(C328:D328)</f>
        <v>0</v>
      </c>
      <c r="F328" s="58">
        <f t="shared" ref="F328:F391" si="31">A328</f>
        <v>43036</v>
      </c>
      <c r="G328" s="49">
        <f>SUM(C$7:C328)</f>
        <v>-1</v>
      </c>
      <c r="H328" s="49">
        <f>SUM(D$7:D328)</f>
        <v>5</v>
      </c>
      <c r="I328" s="40">
        <f t="shared" ref="I328:I391" si="32">SUM(G328:H328)</f>
        <v>4</v>
      </c>
      <c r="K328" s="36">
        <f t="shared" ref="K328:K391" si="33">YEAR(A328)</f>
        <v>2017</v>
      </c>
    </row>
    <row r="329" spans="1:11" ht="13">
      <c r="A329" s="39">
        <f>GewinnDaten!A329</f>
        <v>43040</v>
      </c>
      <c r="B329" s="37">
        <f t="shared" si="29"/>
        <v>4</v>
      </c>
      <c r="C329" s="49">
        <f>GewinnDaten!F329</f>
        <v>0</v>
      </c>
      <c r="D329" s="49">
        <f>GewinnDaten!I329</f>
        <v>0</v>
      </c>
      <c r="E329" s="40">
        <f t="shared" si="30"/>
        <v>0</v>
      </c>
      <c r="F329" s="58">
        <f t="shared" si="31"/>
        <v>43040</v>
      </c>
      <c r="G329" s="49">
        <f>SUM(C$7:C329)</f>
        <v>-1</v>
      </c>
      <c r="H329" s="49">
        <f>SUM(D$7:D329)</f>
        <v>5</v>
      </c>
      <c r="I329" s="40">
        <f t="shared" si="32"/>
        <v>4</v>
      </c>
      <c r="K329" s="36">
        <f t="shared" si="33"/>
        <v>2017</v>
      </c>
    </row>
    <row r="330" spans="1:11" ht="13">
      <c r="A330" s="39">
        <f>GewinnDaten!A330</f>
        <v>43043</v>
      </c>
      <c r="B330" s="37">
        <f t="shared" si="29"/>
        <v>7</v>
      </c>
      <c r="C330" s="49">
        <f>GewinnDaten!F330</f>
        <v>0</v>
      </c>
      <c r="D330" s="49">
        <f>GewinnDaten!I330</f>
        <v>0</v>
      </c>
      <c r="E330" s="40">
        <f t="shared" si="30"/>
        <v>0</v>
      </c>
      <c r="F330" s="58">
        <f t="shared" si="31"/>
        <v>43043</v>
      </c>
      <c r="G330" s="49">
        <f>SUM(C$7:C330)</f>
        <v>-1</v>
      </c>
      <c r="H330" s="49">
        <f>SUM(D$7:D330)</f>
        <v>5</v>
      </c>
      <c r="I330" s="40">
        <f t="shared" si="32"/>
        <v>4</v>
      </c>
      <c r="K330" s="36">
        <f t="shared" si="33"/>
        <v>2017</v>
      </c>
    </row>
    <row r="331" spans="1:11" ht="13">
      <c r="A331" s="39">
        <f>GewinnDaten!A331</f>
        <v>43047</v>
      </c>
      <c r="B331" s="37">
        <f t="shared" si="29"/>
        <v>4</v>
      </c>
      <c r="C331" s="49">
        <f>GewinnDaten!F331</f>
        <v>0</v>
      </c>
      <c r="D331" s="49">
        <f>GewinnDaten!I331</f>
        <v>0</v>
      </c>
      <c r="E331" s="40">
        <f t="shared" si="30"/>
        <v>0</v>
      </c>
      <c r="F331" s="58">
        <f t="shared" si="31"/>
        <v>43047</v>
      </c>
      <c r="G331" s="49">
        <f>SUM(C$7:C331)</f>
        <v>-1</v>
      </c>
      <c r="H331" s="49">
        <f>SUM(D$7:D331)</f>
        <v>5</v>
      </c>
      <c r="I331" s="40">
        <f t="shared" si="32"/>
        <v>4</v>
      </c>
      <c r="K331" s="36">
        <f t="shared" si="33"/>
        <v>2017</v>
      </c>
    </row>
    <row r="332" spans="1:11" ht="13">
      <c r="A332" s="39">
        <f>GewinnDaten!A332</f>
        <v>43050</v>
      </c>
      <c r="B332" s="37">
        <f t="shared" si="29"/>
        <v>7</v>
      </c>
      <c r="C332" s="49">
        <f>GewinnDaten!F332</f>
        <v>0</v>
      </c>
      <c r="D332" s="49">
        <f>GewinnDaten!I332</f>
        <v>0</v>
      </c>
      <c r="E332" s="40">
        <f t="shared" si="30"/>
        <v>0</v>
      </c>
      <c r="F332" s="58">
        <f t="shared" si="31"/>
        <v>43050</v>
      </c>
      <c r="G332" s="49">
        <f>SUM(C$7:C332)</f>
        <v>-1</v>
      </c>
      <c r="H332" s="49">
        <f>SUM(D$7:D332)</f>
        <v>5</v>
      </c>
      <c r="I332" s="40">
        <f t="shared" si="32"/>
        <v>4</v>
      </c>
      <c r="K332" s="36">
        <f t="shared" si="33"/>
        <v>2017</v>
      </c>
    </row>
    <row r="333" spans="1:11" ht="13">
      <c r="A333" s="39">
        <f>GewinnDaten!A333</f>
        <v>43054</v>
      </c>
      <c r="B333" s="37">
        <f t="shared" si="29"/>
        <v>4</v>
      </c>
      <c r="C333" s="49">
        <f>GewinnDaten!F333</f>
        <v>0</v>
      </c>
      <c r="D333" s="49">
        <f>GewinnDaten!I333</f>
        <v>0</v>
      </c>
      <c r="E333" s="40">
        <f t="shared" si="30"/>
        <v>0</v>
      </c>
      <c r="F333" s="58">
        <f t="shared" si="31"/>
        <v>43054</v>
      </c>
      <c r="G333" s="49">
        <f>SUM(C$7:C333)</f>
        <v>-1</v>
      </c>
      <c r="H333" s="49">
        <f>SUM(D$7:D333)</f>
        <v>5</v>
      </c>
      <c r="I333" s="40">
        <f t="shared" si="32"/>
        <v>4</v>
      </c>
      <c r="K333" s="36">
        <f t="shared" si="33"/>
        <v>2017</v>
      </c>
    </row>
    <row r="334" spans="1:11" ht="13">
      <c r="A334" s="39">
        <f>GewinnDaten!A334</f>
        <v>43057</v>
      </c>
      <c r="B334" s="37">
        <f t="shared" si="29"/>
        <v>7</v>
      </c>
      <c r="C334" s="49">
        <f>GewinnDaten!F334</f>
        <v>0</v>
      </c>
      <c r="D334" s="49">
        <f>GewinnDaten!I334</f>
        <v>0</v>
      </c>
      <c r="E334" s="40">
        <f t="shared" si="30"/>
        <v>0</v>
      </c>
      <c r="F334" s="58">
        <f t="shared" si="31"/>
        <v>43057</v>
      </c>
      <c r="G334" s="49">
        <f>SUM(C$7:C334)</f>
        <v>-1</v>
      </c>
      <c r="H334" s="49">
        <f>SUM(D$7:D334)</f>
        <v>5</v>
      </c>
      <c r="I334" s="40">
        <f t="shared" si="32"/>
        <v>4</v>
      </c>
      <c r="K334" s="36">
        <f t="shared" si="33"/>
        <v>2017</v>
      </c>
    </row>
    <row r="335" spans="1:11" ht="13">
      <c r="A335" s="39">
        <f>GewinnDaten!A335</f>
        <v>43061</v>
      </c>
      <c r="B335" s="37">
        <f t="shared" si="29"/>
        <v>4</v>
      </c>
      <c r="C335" s="49">
        <f>GewinnDaten!F335</f>
        <v>0</v>
      </c>
      <c r="D335" s="49">
        <f>GewinnDaten!I335</f>
        <v>0</v>
      </c>
      <c r="E335" s="40">
        <f t="shared" si="30"/>
        <v>0</v>
      </c>
      <c r="F335" s="58">
        <f t="shared" si="31"/>
        <v>43061</v>
      </c>
      <c r="G335" s="49">
        <f>SUM(C$7:C335)</f>
        <v>-1</v>
      </c>
      <c r="H335" s="49">
        <f>SUM(D$7:D335)</f>
        <v>5</v>
      </c>
      <c r="I335" s="40">
        <f t="shared" si="32"/>
        <v>4</v>
      </c>
      <c r="K335" s="36">
        <f t="shared" si="33"/>
        <v>2017</v>
      </c>
    </row>
    <row r="336" spans="1:11" ht="13">
      <c r="A336" s="39">
        <f>GewinnDaten!A336</f>
        <v>43064</v>
      </c>
      <c r="B336" s="37">
        <f t="shared" si="29"/>
        <v>7</v>
      </c>
      <c r="C336" s="49">
        <f>GewinnDaten!F336</f>
        <v>0</v>
      </c>
      <c r="D336" s="49">
        <f>GewinnDaten!I336</f>
        <v>0</v>
      </c>
      <c r="E336" s="40">
        <f t="shared" si="30"/>
        <v>0</v>
      </c>
      <c r="F336" s="58">
        <f t="shared" si="31"/>
        <v>43064</v>
      </c>
      <c r="G336" s="49">
        <f>SUM(C$7:C336)</f>
        <v>-1</v>
      </c>
      <c r="H336" s="49">
        <f>SUM(D$7:D336)</f>
        <v>5</v>
      </c>
      <c r="I336" s="40">
        <f t="shared" si="32"/>
        <v>4</v>
      </c>
      <c r="K336" s="36">
        <f t="shared" si="33"/>
        <v>2017</v>
      </c>
    </row>
    <row r="337" spans="1:11" ht="13">
      <c r="A337" s="39">
        <f>GewinnDaten!A337</f>
        <v>43068</v>
      </c>
      <c r="B337" s="37">
        <f t="shared" si="29"/>
        <v>4</v>
      </c>
      <c r="C337" s="49">
        <f>GewinnDaten!F337</f>
        <v>0</v>
      </c>
      <c r="D337" s="49">
        <f>GewinnDaten!I337</f>
        <v>0</v>
      </c>
      <c r="E337" s="40">
        <f t="shared" si="30"/>
        <v>0</v>
      </c>
      <c r="F337" s="58">
        <f t="shared" si="31"/>
        <v>43068</v>
      </c>
      <c r="G337" s="49">
        <f>SUM(C$7:C337)</f>
        <v>-1</v>
      </c>
      <c r="H337" s="49">
        <f>SUM(D$7:D337)</f>
        <v>5</v>
      </c>
      <c r="I337" s="40">
        <f t="shared" si="32"/>
        <v>4</v>
      </c>
      <c r="K337" s="36">
        <f t="shared" si="33"/>
        <v>2017</v>
      </c>
    </row>
    <row r="338" spans="1:11" ht="13">
      <c r="A338" s="39">
        <f>GewinnDaten!A338</f>
        <v>43071</v>
      </c>
      <c r="B338" s="37">
        <f t="shared" si="29"/>
        <v>7</v>
      </c>
      <c r="C338" s="49">
        <f>GewinnDaten!F338</f>
        <v>0</v>
      </c>
      <c r="D338" s="49">
        <f>GewinnDaten!I338</f>
        <v>0</v>
      </c>
      <c r="E338" s="40">
        <f t="shared" si="30"/>
        <v>0</v>
      </c>
      <c r="F338" s="58">
        <f t="shared" si="31"/>
        <v>43071</v>
      </c>
      <c r="G338" s="49">
        <f>SUM(C$7:C338)</f>
        <v>-1</v>
      </c>
      <c r="H338" s="49">
        <f>SUM(D$7:D338)</f>
        <v>5</v>
      </c>
      <c r="I338" s="40">
        <f t="shared" si="32"/>
        <v>4</v>
      </c>
      <c r="K338" s="36">
        <f t="shared" si="33"/>
        <v>2017</v>
      </c>
    </row>
    <row r="339" spans="1:11" ht="13">
      <c r="A339" s="39">
        <f>GewinnDaten!A339</f>
        <v>43075</v>
      </c>
      <c r="B339" s="37">
        <f t="shared" si="29"/>
        <v>4</v>
      </c>
      <c r="C339" s="49">
        <f>GewinnDaten!F339</f>
        <v>0</v>
      </c>
      <c r="D339" s="49">
        <f>GewinnDaten!I339</f>
        <v>0</v>
      </c>
      <c r="E339" s="40">
        <f t="shared" si="30"/>
        <v>0</v>
      </c>
      <c r="F339" s="58">
        <f t="shared" si="31"/>
        <v>43075</v>
      </c>
      <c r="G339" s="49">
        <f>SUM(C$7:C339)</f>
        <v>-1</v>
      </c>
      <c r="H339" s="49">
        <f>SUM(D$7:D339)</f>
        <v>5</v>
      </c>
      <c r="I339" s="40">
        <f t="shared" si="32"/>
        <v>4</v>
      </c>
      <c r="K339" s="36">
        <f t="shared" si="33"/>
        <v>2017</v>
      </c>
    </row>
    <row r="340" spans="1:11" ht="13">
      <c r="A340" s="39">
        <f>GewinnDaten!A340</f>
        <v>43078</v>
      </c>
      <c r="B340" s="37">
        <f t="shared" si="29"/>
        <v>7</v>
      </c>
      <c r="C340" s="49">
        <f>GewinnDaten!F340</f>
        <v>0</v>
      </c>
      <c r="D340" s="49">
        <f>GewinnDaten!I340</f>
        <v>0</v>
      </c>
      <c r="E340" s="40">
        <f t="shared" si="30"/>
        <v>0</v>
      </c>
      <c r="F340" s="58">
        <f t="shared" si="31"/>
        <v>43078</v>
      </c>
      <c r="G340" s="49">
        <f>SUM(C$7:C340)</f>
        <v>-1</v>
      </c>
      <c r="H340" s="49">
        <f>SUM(D$7:D340)</f>
        <v>5</v>
      </c>
      <c r="I340" s="40">
        <f t="shared" si="32"/>
        <v>4</v>
      </c>
      <c r="K340" s="36">
        <f t="shared" si="33"/>
        <v>2017</v>
      </c>
    </row>
    <row r="341" spans="1:11" ht="13">
      <c r="A341" s="39">
        <f>GewinnDaten!A341</f>
        <v>43082</v>
      </c>
      <c r="B341" s="37">
        <f t="shared" si="29"/>
        <v>4</v>
      </c>
      <c r="C341" s="49">
        <f>GewinnDaten!F341</f>
        <v>0</v>
      </c>
      <c r="D341" s="49">
        <f>GewinnDaten!I341</f>
        <v>0</v>
      </c>
      <c r="E341" s="40">
        <f t="shared" si="30"/>
        <v>0</v>
      </c>
      <c r="F341" s="58">
        <f t="shared" si="31"/>
        <v>43082</v>
      </c>
      <c r="G341" s="49">
        <f>SUM(C$7:C341)</f>
        <v>-1</v>
      </c>
      <c r="H341" s="49">
        <f>SUM(D$7:D341)</f>
        <v>5</v>
      </c>
      <c r="I341" s="40">
        <f t="shared" si="32"/>
        <v>4</v>
      </c>
      <c r="K341" s="36">
        <f t="shared" si="33"/>
        <v>2017</v>
      </c>
    </row>
    <row r="342" spans="1:11" ht="13">
      <c r="A342" s="39">
        <f>GewinnDaten!A342</f>
        <v>43085</v>
      </c>
      <c r="B342" s="37">
        <f t="shared" si="29"/>
        <v>7</v>
      </c>
      <c r="C342" s="49">
        <f>GewinnDaten!F342</f>
        <v>0</v>
      </c>
      <c r="D342" s="49">
        <f>GewinnDaten!I342</f>
        <v>0</v>
      </c>
      <c r="E342" s="40">
        <f t="shared" si="30"/>
        <v>0</v>
      </c>
      <c r="F342" s="58">
        <f t="shared" si="31"/>
        <v>43085</v>
      </c>
      <c r="G342" s="49">
        <f>SUM(C$7:C342)</f>
        <v>-1</v>
      </c>
      <c r="H342" s="49">
        <f>SUM(D$7:D342)</f>
        <v>5</v>
      </c>
      <c r="I342" s="40">
        <f t="shared" si="32"/>
        <v>4</v>
      </c>
      <c r="K342" s="36">
        <f t="shared" si="33"/>
        <v>2017</v>
      </c>
    </row>
    <row r="343" spans="1:11" ht="13">
      <c r="A343" s="39">
        <f>GewinnDaten!A343</f>
        <v>43089</v>
      </c>
      <c r="B343" s="37">
        <f t="shared" si="29"/>
        <v>4</v>
      </c>
      <c r="C343" s="49">
        <f>GewinnDaten!F343</f>
        <v>0</v>
      </c>
      <c r="D343" s="49">
        <f>GewinnDaten!I343</f>
        <v>0</v>
      </c>
      <c r="E343" s="40">
        <f t="shared" si="30"/>
        <v>0</v>
      </c>
      <c r="F343" s="58">
        <f t="shared" si="31"/>
        <v>43089</v>
      </c>
      <c r="G343" s="49">
        <f>SUM(C$7:C343)</f>
        <v>-1</v>
      </c>
      <c r="H343" s="49">
        <f>SUM(D$7:D343)</f>
        <v>5</v>
      </c>
      <c r="I343" s="40">
        <f t="shared" si="32"/>
        <v>4</v>
      </c>
      <c r="K343" s="36">
        <f t="shared" si="33"/>
        <v>2017</v>
      </c>
    </row>
    <row r="344" spans="1:11" ht="13">
      <c r="A344" s="39">
        <f>GewinnDaten!A344</f>
        <v>43092</v>
      </c>
      <c r="B344" s="37">
        <f t="shared" si="29"/>
        <v>7</v>
      </c>
      <c r="C344" s="49">
        <f>GewinnDaten!F344</f>
        <v>0</v>
      </c>
      <c r="D344" s="49">
        <f>GewinnDaten!I344</f>
        <v>0</v>
      </c>
      <c r="E344" s="40">
        <f t="shared" si="30"/>
        <v>0</v>
      </c>
      <c r="F344" s="58">
        <f t="shared" si="31"/>
        <v>43092</v>
      </c>
      <c r="G344" s="49">
        <f>SUM(C$7:C344)</f>
        <v>-1</v>
      </c>
      <c r="H344" s="49">
        <f>SUM(D$7:D344)</f>
        <v>5</v>
      </c>
      <c r="I344" s="40">
        <f t="shared" si="32"/>
        <v>4</v>
      </c>
      <c r="K344" s="36">
        <f t="shared" si="33"/>
        <v>2017</v>
      </c>
    </row>
    <row r="345" spans="1:11" ht="13">
      <c r="A345" s="39">
        <f>GewinnDaten!A345</f>
        <v>43096</v>
      </c>
      <c r="B345" s="37">
        <f t="shared" si="29"/>
        <v>4</v>
      </c>
      <c r="C345" s="49">
        <f>GewinnDaten!F345</f>
        <v>0</v>
      </c>
      <c r="D345" s="49">
        <f>GewinnDaten!I345</f>
        <v>0</v>
      </c>
      <c r="E345" s="40">
        <f t="shared" si="30"/>
        <v>0</v>
      </c>
      <c r="F345" s="58">
        <f t="shared" si="31"/>
        <v>43096</v>
      </c>
      <c r="G345" s="49">
        <f>SUM(C$7:C345)</f>
        <v>-1</v>
      </c>
      <c r="H345" s="49">
        <f>SUM(D$7:D345)</f>
        <v>5</v>
      </c>
      <c r="I345" s="40">
        <f t="shared" si="32"/>
        <v>4</v>
      </c>
      <c r="K345" s="36">
        <f t="shared" si="33"/>
        <v>2017</v>
      </c>
    </row>
    <row r="346" spans="1:11" ht="13">
      <c r="A346" s="39">
        <f>GewinnDaten!A346</f>
        <v>43099</v>
      </c>
      <c r="B346" s="37">
        <f t="shared" si="29"/>
        <v>7</v>
      </c>
      <c r="C346" s="49">
        <f>GewinnDaten!F346</f>
        <v>0</v>
      </c>
      <c r="D346" s="49">
        <f>GewinnDaten!I346</f>
        <v>0</v>
      </c>
      <c r="E346" s="40">
        <f t="shared" si="30"/>
        <v>0</v>
      </c>
      <c r="F346" s="58">
        <f t="shared" si="31"/>
        <v>43099</v>
      </c>
      <c r="G346" s="49">
        <f>SUM(C$7:C346)</f>
        <v>-1</v>
      </c>
      <c r="H346" s="49">
        <f>SUM(D$7:D346)</f>
        <v>5</v>
      </c>
      <c r="I346" s="40">
        <f t="shared" si="32"/>
        <v>4</v>
      </c>
      <c r="K346" s="36">
        <f t="shared" si="33"/>
        <v>2017</v>
      </c>
    </row>
    <row r="347" spans="1:11" ht="13">
      <c r="A347" s="39">
        <f>GewinnDaten!A347</f>
        <v>43103</v>
      </c>
      <c r="B347" s="37">
        <f t="shared" si="29"/>
        <v>4</v>
      </c>
      <c r="C347" s="49">
        <f>GewinnDaten!F347</f>
        <v>0</v>
      </c>
      <c r="D347" s="49">
        <f>GewinnDaten!I347</f>
        <v>0</v>
      </c>
      <c r="E347" s="40">
        <f t="shared" si="30"/>
        <v>0</v>
      </c>
      <c r="F347" s="58">
        <f t="shared" si="31"/>
        <v>43103</v>
      </c>
      <c r="G347" s="49">
        <f>SUM(C$7:C347)</f>
        <v>-1</v>
      </c>
      <c r="H347" s="49">
        <f>SUM(D$7:D347)</f>
        <v>5</v>
      </c>
      <c r="I347" s="40">
        <f t="shared" si="32"/>
        <v>4</v>
      </c>
      <c r="K347" s="36">
        <f t="shared" si="33"/>
        <v>2018</v>
      </c>
    </row>
    <row r="348" spans="1:11" ht="13">
      <c r="A348" s="39">
        <f>GewinnDaten!A348</f>
        <v>43106</v>
      </c>
      <c r="B348" s="37">
        <f t="shared" si="29"/>
        <v>7</v>
      </c>
      <c r="C348" s="49">
        <f>GewinnDaten!F348</f>
        <v>0</v>
      </c>
      <c r="D348" s="49">
        <f>GewinnDaten!I348</f>
        <v>0</v>
      </c>
      <c r="E348" s="40">
        <f t="shared" si="30"/>
        <v>0</v>
      </c>
      <c r="F348" s="58">
        <f t="shared" si="31"/>
        <v>43106</v>
      </c>
      <c r="G348" s="49">
        <f>SUM(C$7:C348)</f>
        <v>-1</v>
      </c>
      <c r="H348" s="49">
        <f>SUM(D$7:D348)</f>
        <v>5</v>
      </c>
      <c r="I348" s="40">
        <f t="shared" si="32"/>
        <v>4</v>
      </c>
      <c r="K348" s="36">
        <f t="shared" si="33"/>
        <v>2018</v>
      </c>
    </row>
    <row r="349" spans="1:11" ht="13">
      <c r="A349" s="39">
        <f>GewinnDaten!A349</f>
        <v>43110</v>
      </c>
      <c r="B349" s="37">
        <f t="shared" si="29"/>
        <v>4</v>
      </c>
      <c r="C349" s="49">
        <f>GewinnDaten!F349</f>
        <v>0</v>
      </c>
      <c r="D349" s="49">
        <f>GewinnDaten!I349</f>
        <v>0</v>
      </c>
      <c r="E349" s="40">
        <f t="shared" si="30"/>
        <v>0</v>
      </c>
      <c r="F349" s="58">
        <f t="shared" si="31"/>
        <v>43110</v>
      </c>
      <c r="G349" s="49">
        <f>SUM(C$7:C349)</f>
        <v>-1</v>
      </c>
      <c r="H349" s="49">
        <f>SUM(D$7:D349)</f>
        <v>5</v>
      </c>
      <c r="I349" s="40">
        <f t="shared" si="32"/>
        <v>4</v>
      </c>
      <c r="K349" s="36">
        <f t="shared" si="33"/>
        <v>2018</v>
      </c>
    </row>
    <row r="350" spans="1:11" ht="13">
      <c r="A350" s="39">
        <f>GewinnDaten!A350</f>
        <v>43113</v>
      </c>
      <c r="B350" s="37">
        <f t="shared" si="29"/>
        <v>7</v>
      </c>
      <c r="C350" s="49">
        <f>GewinnDaten!F350</f>
        <v>0</v>
      </c>
      <c r="D350" s="49">
        <f>GewinnDaten!I350</f>
        <v>0</v>
      </c>
      <c r="E350" s="40">
        <f t="shared" si="30"/>
        <v>0</v>
      </c>
      <c r="F350" s="58">
        <f t="shared" si="31"/>
        <v>43113</v>
      </c>
      <c r="G350" s="49">
        <f>SUM(C$7:C350)</f>
        <v>-1</v>
      </c>
      <c r="H350" s="49">
        <f>SUM(D$7:D350)</f>
        <v>5</v>
      </c>
      <c r="I350" s="40">
        <f t="shared" si="32"/>
        <v>4</v>
      </c>
      <c r="K350" s="36">
        <f t="shared" si="33"/>
        <v>2018</v>
      </c>
    </row>
    <row r="351" spans="1:11" ht="13">
      <c r="A351" s="39">
        <f>GewinnDaten!A351</f>
        <v>43117</v>
      </c>
      <c r="B351" s="37">
        <f t="shared" si="29"/>
        <v>4</v>
      </c>
      <c r="C351" s="49">
        <f>GewinnDaten!F351</f>
        <v>0</v>
      </c>
      <c r="D351" s="49">
        <f>GewinnDaten!I351</f>
        <v>0</v>
      </c>
      <c r="E351" s="40">
        <f t="shared" si="30"/>
        <v>0</v>
      </c>
      <c r="F351" s="58">
        <f t="shared" si="31"/>
        <v>43117</v>
      </c>
      <c r="G351" s="49">
        <f>SUM(C$7:C351)</f>
        <v>-1</v>
      </c>
      <c r="H351" s="49">
        <f>SUM(D$7:D351)</f>
        <v>5</v>
      </c>
      <c r="I351" s="40">
        <f t="shared" si="32"/>
        <v>4</v>
      </c>
      <c r="K351" s="36">
        <f t="shared" si="33"/>
        <v>2018</v>
      </c>
    </row>
    <row r="352" spans="1:11" ht="13">
      <c r="A352" s="39">
        <f>GewinnDaten!A352</f>
        <v>43120</v>
      </c>
      <c r="B352" s="37">
        <f t="shared" si="29"/>
        <v>7</v>
      </c>
      <c r="C352" s="49">
        <f>GewinnDaten!F352</f>
        <v>0</v>
      </c>
      <c r="D352" s="49">
        <f>GewinnDaten!I352</f>
        <v>0</v>
      </c>
      <c r="E352" s="40">
        <f t="shared" si="30"/>
        <v>0</v>
      </c>
      <c r="F352" s="58">
        <f t="shared" si="31"/>
        <v>43120</v>
      </c>
      <c r="G352" s="49">
        <f>SUM(C$7:C352)</f>
        <v>-1</v>
      </c>
      <c r="H352" s="49">
        <f>SUM(D$7:D352)</f>
        <v>5</v>
      </c>
      <c r="I352" s="40">
        <f t="shared" si="32"/>
        <v>4</v>
      </c>
      <c r="K352" s="36">
        <f t="shared" si="33"/>
        <v>2018</v>
      </c>
    </row>
    <row r="353" spans="1:11" ht="13">
      <c r="A353" s="39">
        <f>GewinnDaten!A353</f>
        <v>43124</v>
      </c>
      <c r="B353" s="37">
        <f t="shared" si="29"/>
        <v>4</v>
      </c>
      <c r="C353" s="49">
        <f>GewinnDaten!F353</f>
        <v>0</v>
      </c>
      <c r="D353" s="49">
        <f>GewinnDaten!I353</f>
        <v>0</v>
      </c>
      <c r="E353" s="40">
        <f t="shared" si="30"/>
        <v>0</v>
      </c>
      <c r="F353" s="58">
        <f t="shared" si="31"/>
        <v>43124</v>
      </c>
      <c r="G353" s="49">
        <f>SUM(C$7:C353)</f>
        <v>-1</v>
      </c>
      <c r="H353" s="49">
        <f>SUM(D$7:D353)</f>
        <v>5</v>
      </c>
      <c r="I353" s="40">
        <f t="shared" si="32"/>
        <v>4</v>
      </c>
      <c r="K353" s="36">
        <f t="shared" si="33"/>
        <v>2018</v>
      </c>
    </row>
    <row r="354" spans="1:11" ht="13">
      <c r="A354" s="39">
        <f>GewinnDaten!A354</f>
        <v>43127</v>
      </c>
      <c r="B354" s="37">
        <f t="shared" si="29"/>
        <v>7</v>
      </c>
      <c r="C354" s="49">
        <f>GewinnDaten!F354</f>
        <v>0</v>
      </c>
      <c r="D354" s="49">
        <f>GewinnDaten!I354</f>
        <v>0</v>
      </c>
      <c r="E354" s="40">
        <f t="shared" si="30"/>
        <v>0</v>
      </c>
      <c r="F354" s="58">
        <f t="shared" si="31"/>
        <v>43127</v>
      </c>
      <c r="G354" s="49">
        <f>SUM(C$7:C354)</f>
        <v>-1</v>
      </c>
      <c r="H354" s="49">
        <f>SUM(D$7:D354)</f>
        <v>5</v>
      </c>
      <c r="I354" s="40">
        <f t="shared" si="32"/>
        <v>4</v>
      </c>
      <c r="K354" s="36">
        <f t="shared" si="33"/>
        <v>2018</v>
      </c>
    </row>
    <row r="355" spans="1:11" ht="13">
      <c r="A355" s="39">
        <f>GewinnDaten!A355</f>
        <v>43131</v>
      </c>
      <c r="B355" s="37">
        <f t="shared" si="29"/>
        <v>4</v>
      </c>
      <c r="C355" s="49">
        <f>GewinnDaten!F355</f>
        <v>0</v>
      </c>
      <c r="D355" s="49">
        <f>GewinnDaten!I355</f>
        <v>0</v>
      </c>
      <c r="E355" s="40">
        <f t="shared" si="30"/>
        <v>0</v>
      </c>
      <c r="F355" s="58">
        <f t="shared" si="31"/>
        <v>43131</v>
      </c>
      <c r="G355" s="49">
        <f>SUM(C$7:C355)</f>
        <v>-1</v>
      </c>
      <c r="H355" s="49">
        <f>SUM(D$7:D355)</f>
        <v>5</v>
      </c>
      <c r="I355" s="40">
        <f t="shared" si="32"/>
        <v>4</v>
      </c>
      <c r="K355" s="36">
        <f t="shared" si="33"/>
        <v>2018</v>
      </c>
    </row>
    <row r="356" spans="1:11" ht="13">
      <c r="A356" s="39">
        <f>GewinnDaten!A356</f>
        <v>43134</v>
      </c>
      <c r="B356" s="37">
        <f t="shared" si="29"/>
        <v>7</v>
      </c>
      <c r="C356" s="49">
        <f>GewinnDaten!F356</f>
        <v>0</v>
      </c>
      <c r="D356" s="49">
        <f>GewinnDaten!I356</f>
        <v>0</v>
      </c>
      <c r="E356" s="40">
        <f t="shared" si="30"/>
        <v>0</v>
      </c>
      <c r="F356" s="58">
        <f t="shared" si="31"/>
        <v>43134</v>
      </c>
      <c r="G356" s="49">
        <f>SUM(C$7:C356)</f>
        <v>-1</v>
      </c>
      <c r="H356" s="49">
        <f>SUM(D$7:D356)</f>
        <v>5</v>
      </c>
      <c r="I356" s="40">
        <f t="shared" si="32"/>
        <v>4</v>
      </c>
      <c r="K356" s="36">
        <f t="shared" si="33"/>
        <v>2018</v>
      </c>
    </row>
    <row r="357" spans="1:11" ht="13">
      <c r="A357" s="39">
        <f>GewinnDaten!A357</f>
        <v>43138</v>
      </c>
      <c r="B357" s="37">
        <f t="shared" si="29"/>
        <v>4</v>
      </c>
      <c r="C357" s="49">
        <f>GewinnDaten!F357</f>
        <v>0</v>
      </c>
      <c r="D357" s="49">
        <f>GewinnDaten!I357</f>
        <v>0</v>
      </c>
      <c r="E357" s="40">
        <f t="shared" si="30"/>
        <v>0</v>
      </c>
      <c r="F357" s="58">
        <f t="shared" si="31"/>
        <v>43138</v>
      </c>
      <c r="G357" s="49">
        <f>SUM(C$7:C357)</f>
        <v>-1</v>
      </c>
      <c r="H357" s="49">
        <f>SUM(D$7:D357)</f>
        <v>5</v>
      </c>
      <c r="I357" s="40">
        <f t="shared" si="32"/>
        <v>4</v>
      </c>
      <c r="K357" s="36">
        <f t="shared" si="33"/>
        <v>2018</v>
      </c>
    </row>
    <row r="358" spans="1:11" ht="13">
      <c r="A358" s="39">
        <f>GewinnDaten!A358</f>
        <v>43141</v>
      </c>
      <c r="B358" s="37">
        <f t="shared" si="29"/>
        <v>7</v>
      </c>
      <c r="C358" s="49">
        <f>GewinnDaten!F358</f>
        <v>0</v>
      </c>
      <c r="D358" s="49">
        <f>GewinnDaten!I358</f>
        <v>0</v>
      </c>
      <c r="E358" s="40">
        <f t="shared" si="30"/>
        <v>0</v>
      </c>
      <c r="F358" s="58">
        <f t="shared" si="31"/>
        <v>43141</v>
      </c>
      <c r="G358" s="49">
        <f>SUM(C$7:C358)</f>
        <v>-1</v>
      </c>
      <c r="H358" s="49">
        <f>SUM(D$7:D358)</f>
        <v>5</v>
      </c>
      <c r="I358" s="40">
        <f t="shared" si="32"/>
        <v>4</v>
      </c>
      <c r="K358" s="36">
        <f t="shared" si="33"/>
        <v>2018</v>
      </c>
    </row>
    <row r="359" spans="1:11" ht="13">
      <c r="A359" s="39">
        <f>GewinnDaten!A359</f>
        <v>43145</v>
      </c>
      <c r="B359" s="37">
        <f t="shared" si="29"/>
        <v>4</v>
      </c>
      <c r="C359" s="49">
        <f>GewinnDaten!F359</f>
        <v>0</v>
      </c>
      <c r="D359" s="49">
        <f>GewinnDaten!I359</f>
        <v>0</v>
      </c>
      <c r="E359" s="40">
        <f t="shared" si="30"/>
        <v>0</v>
      </c>
      <c r="F359" s="58">
        <f t="shared" si="31"/>
        <v>43145</v>
      </c>
      <c r="G359" s="49">
        <f>SUM(C$7:C359)</f>
        <v>-1</v>
      </c>
      <c r="H359" s="49">
        <f>SUM(D$7:D359)</f>
        <v>5</v>
      </c>
      <c r="I359" s="40">
        <f t="shared" si="32"/>
        <v>4</v>
      </c>
      <c r="K359" s="36">
        <f t="shared" si="33"/>
        <v>2018</v>
      </c>
    </row>
    <row r="360" spans="1:11" ht="13">
      <c r="A360" s="39">
        <f>GewinnDaten!A360</f>
        <v>43148</v>
      </c>
      <c r="B360" s="37">
        <f t="shared" si="29"/>
        <v>7</v>
      </c>
      <c r="C360" s="49">
        <f>GewinnDaten!F360</f>
        <v>0</v>
      </c>
      <c r="D360" s="49">
        <f>GewinnDaten!I360</f>
        <v>0</v>
      </c>
      <c r="E360" s="40">
        <f t="shared" si="30"/>
        <v>0</v>
      </c>
      <c r="F360" s="58">
        <f t="shared" si="31"/>
        <v>43148</v>
      </c>
      <c r="G360" s="49">
        <f>SUM(C$7:C360)</f>
        <v>-1</v>
      </c>
      <c r="H360" s="49">
        <f>SUM(D$7:D360)</f>
        <v>5</v>
      </c>
      <c r="I360" s="40">
        <f t="shared" si="32"/>
        <v>4</v>
      </c>
      <c r="K360" s="36">
        <f t="shared" si="33"/>
        <v>2018</v>
      </c>
    </row>
    <row r="361" spans="1:11" ht="13">
      <c r="A361" s="39">
        <f>GewinnDaten!A361</f>
        <v>43152</v>
      </c>
      <c r="B361" s="37">
        <f t="shared" si="29"/>
        <v>4</v>
      </c>
      <c r="C361" s="49">
        <f>GewinnDaten!F361</f>
        <v>0</v>
      </c>
      <c r="D361" s="49">
        <f>GewinnDaten!I361</f>
        <v>0</v>
      </c>
      <c r="E361" s="40">
        <f t="shared" si="30"/>
        <v>0</v>
      </c>
      <c r="F361" s="58">
        <f t="shared" si="31"/>
        <v>43152</v>
      </c>
      <c r="G361" s="49">
        <f>SUM(C$7:C361)</f>
        <v>-1</v>
      </c>
      <c r="H361" s="49">
        <f>SUM(D$7:D361)</f>
        <v>5</v>
      </c>
      <c r="I361" s="40">
        <f t="shared" si="32"/>
        <v>4</v>
      </c>
      <c r="K361" s="36">
        <f t="shared" si="33"/>
        <v>2018</v>
      </c>
    </row>
    <row r="362" spans="1:11" ht="13">
      <c r="A362" s="39">
        <f>GewinnDaten!A362</f>
        <v>43155</v>
      </c>
      <c r="B362" s="37">
        <f t="shared" si="29"/>
        <v>7</v>
      </c>
      <c r="C362" s="49">
        <f>GewinnDaten!F362</f>
        <v>0</v>
      </c>
      <c r="D362" s="49">
        <f>GewinnDaten!I362</f>
        <v>0</v>
      </c>
      <c r="E362" s="40">
        <f t="shared" si="30"/>
        <v>0</v>
      </c>
      <c r="F362" s="58">
        <f t="shared" si="31"/>
        <v>43155</v>
      </c>
      <c r="G362" s="49">
        <f>SUM(C$7:C362)</f>
        <v>-1</v>
      </c>
      <c r="H362" s="49">
        <f>SUM(D$7:D362)</f>
        <v>5</v>
      </c>
      <c r="I362" s="40">
        <f t="shared" si="32"/>
        <v>4</v>
      </c>
      <c r="K362" s="36">
        <f t="shared" si="33"/>
        <v>2018</v>
      </c>
    </row>
    <row r="363" spans="1:11" ht="13">
      <c r="A363" s="39">
        <f>GewinnDaten!A363</f>
        <v>43159</v>
      </c>
      <c r="B363" s="37">
        <f t="shared" si="29"/>
        <v>4</v>
      </c>
      <c r="C363" s="49">
        <f>GewinnDaten!F363</f>
        <v>0</v>
      </c>
      <c r="D363" s="49">
        <f>GewinnDaten!I363</f>
        <v>0</v>
      </c>
      <c r="E363" s="40">
        <f t="shared" si="30"/>
        <v>0</v>
      </c>
      <c r="F363" s="58">
        <f t="shared" si="31"/>
        <v>43159</v>
      </c>
      <c r="G363" s="49">
        <f>SUM(C$7:C363)</f>
        <v>-1</v>
      </c>
      <c r="H363" s="49">
        <f>SUM(D$7:D363)</f>
        <v>5</v>
      </c>
      <c r="I363" s="40">
        <f t="shared" si="32"/>
        <v>4</v>
      </c>
      <c r="K363" s="36">
        <f t="shared" si="33"/>
        <v>2018</v>
      </c>
    </row>
    <row r="364" spans="1:11" ht="13">
      <c r="A364" s="39">
        <f>GewinnDaten!A364</f>
        <v>43162</v>
      </c>
      <c r="B364" s="37">
        <f t="shared" si="29"/>
        <v>7</v>
      </c>
      <c r="C364" s="49">
        <f>GewinnDaten!F364</f>
        <v>0</v>
      </c>
      <c r="D364" s="49">
        <f>GewinnDaten!I364</f>
        <v>0</v>
      </c>
      <c r="E364" s="40">
        <f t="shared" si="30"/>
        <v>0</v>
      </c>
      <c r="F364" s="58">
        <f t="shared" si="31"/>
        <v>43162</v>
      </c>
      <c r="G364" s="49">
        <f>SUM(C$7:C364)</f>
        <v>-1</v>
      </c>
      <c r="H364" s="49">
        <f>SUM(D$7:D364)</f>
        <v>5</v>
      </c>
      <c r="I364" s="40">
        <f t="shared" si="32"/>
        <v>4</v>
      </c>
      <c r="K364" s="36">
        <f t="shared" si="33"/>
        <v>2018</v>
      </c>
    </row>
    <row r="365" spans="1:11" ht="13">
      <c r="A365" s="39">
        <f>GewinnDaten!A365</f>
        <v>43166</v>
      </c>
      <c r="B365" s="37">
        <f t="shared" si="29"/>
        <v>4</v>
      </c>
      <c r="C365" s="49">
        <f>GewinnDaten!F365</f>
        <v>0</v>
      </c>
      <c r="D365" s="49">
        <f>GewinnDaten!I365</f>
        <v>0</v>
      </c>
      <c r="E365" s="40">
        <f t="shared" si="30"/>
        <v>0</v>
      </c>
      <c r="F365" s="58">
        <f t="shared" si="31"/>
        <v>43166</v>
      </c>
      <c r="G365" s="49">
        <f>SUM(C$7:C365)</f>
        <v>-1</v>
      </c>
      <c r="H365" s="49">
        <f>SUM(D$7:D365)</f>
        <v>5</v>
      </c>
      <c r="I365" s="40">
        <f t="shared" si="32"/>
        <v>4</v>
      </c>
      <c r="K365" s="36">
        <f t="shared" si="33"/>
        <v>2018</v>
      </c>
    </row>
    <row r="366" spans="1:11" ht="13">
      <c r="A366" s="39">
        <f>GewinnDaten!A366</f>
        <v>43169</v>
      </c>
      <c r="B366" s="37">
        <f t="shared" si="29"/>
        <v>7</v>
      </c>
      <c r="C366" s="49">
        <f>GewinnDaten!F366</f>
        <v>0</v>
      </c>
      <c r="D366" s="49">
        <f>GewinnDaten!I366</f>
        <v>0</v>
      </c>
      <c r="E366" s="40">
        <f t="shared" si="30"/>
        <v>0</v>
      </c>
      <c r="F366" s="58">
        <f t="shared" si="31"/>
        <v>43169</v>
      </c>
      <c r="G366" s="49">
        <f>SUM(C$7:C366)</f>
        <v>-1</v>
      </c>
      <c r="H366" s="49">
        <f>SUM(D$7:D366)</f>
        <v>5</v>
      </c>
      <c r="I366" s="40">
        <f t="shared" si="32"/>
        <v>4</v>
      </c>
      <c r="K366" s="36">
        <f t="shared" si="33"/>
        <v>2018</v>
      </c>
    </row>
    <row r="367" spans="1:11" ht="13">
      <c r="A367" s="39">
        <f>GewinnDaten!A367</f>
        <v>43173</v>
      </c>
      <c r="B367" s="37">
        <f t="shared" si="29"/>
        <v>4</v>
      </c>
      <c r="C367" s="49">
        <f>GewinnDaten!F367</f>
        <v>0</v>
      </c>
      <c r="D367" s="49">
        <f>GewinnDaten!I367</f>
        <v>0</v>
      </c>
      <c r="E367" s="40">
        <f t="shared" si="30"/>
        <v>0</v>
      </c>
      <c r="F367" s="58">
        <f t="shared" si="31"/>
        <v>43173</v>
      </c>
      <c r="G367" s="49">
        <f>SUM(C$7:C367)</f>
        <v>-1</v>
      </c>
      <c r="H367" s="49">
        <f>SUM(D$7:D367)</f>
        <v>5</v>
      </c>
      <c r="I367" s="40">
        <f t="shared" si="32"/>
        <v>4</v>
      </c>
      <c r="K367" s="36">
        <f t="shared" si="33"/>
        <v>2018</v>
      </c>
    </row>
    <row r="368" spans="1:11" ht="13">
      <c r="A368" s="39">
        <f>GewinnDaten!A368</f>
        <v>43176</v>
      </c>
      <c r="B368" s="37">
        <f t="shared" si="29"/>
        <v>7</v>
      </c>
      <c r="C368" s="49">
        <f>GewinnDaten!F368</f>
        <v>0</v>
      </c>
      <c r="D368" s="49">
        <f>GewinnDaten!I368</f>
        <v>0</v>
      </c>
      <c r="E368" s="40">
        <f t="shared" si="30"/>
        <v>0</v>
      </c>
      <c r="F368" s="58">
        <f t="shared" si="31"/>
        <v>43176</v>
      </c>
      <c r="G368" s="49">
        <f>SUM(C$7:C368)</f>
        <v>-1</v>
      </c>
      <c r="H368" s="49">
        <f>SUM(D$7:D368)</f>
        <v>5</v>
      </c>
      <c r="I368" s="40">
        <f t="shared" si="32"/>
        <v>4</v>
      </c>
      <c r="K368" s="36">
        <f t="shared" si="33"/>
        <v>2018</v>
      </c>
    </row>
    <row r="369" spans="1:11" ht="13">
      <c r="A369" s="39">
        <f>GewinnDaten!A369</f>
        <v>43180</v>
      </c>
      <c r="B369" s="37">
        <f t="shared" si="29"/>
        <v>4</v>
      </c>
      <c r="C369" s="49">
        <f>GewinnDaten!F369</f>
        <v>0</v>
      </c>
      <c r="D369" s="49">
        <f>GewinnDaten!I369</f>
        <v>0</v>
      </c>
      <c r="E369" s="40">
        <f t="shared" si="30"/>
        <v>0</v>
      </c>
      <c r="F369" s="58">
        <f t="shared" si="31"/>
        <v>43180</v>
      </c>
      <c r="G369" s="49">
        <f>SUM(C$7:C369)</f>
        <v>-1</v>
      </c>
      <c r="H369" s="49">
        <f>SUM(D$7:D369)</f>
        <v>5</v>
      </c>
      <c r="I369" s="40">
        <f t="shared" si="32"/>
        <v>4</v>
      </c>
      <c r="K369" s="36">
        <f t="shared" si="33"/>
        <v>2018</v>
      </c>
    </row>
    <row r="370" spans="1:11" ht="13">
      <c r="A370" s="39">
        <f>GewinnDaten!A370</f>
        <v>43183</v>
      </c>
      <c r="B370" s="37">
        <f t="shared" si="29"/>
        <v>7</v>
      </c>
      <c r="C370" s="49">
        <f>GewinnDaten!F370</f>
        <v>0</v>
      </c>
      <c r="D370" s="49">
        <f>GewinnDaten!I370</f>
        <v>0</v>
      </c>
      <c r="E370" s="40">
        <f t="shared" si="30"/>
        <v>0</v>
      </c>
      <c r="F370" s="58">
        <f t="shared" si="31"/>
        <v>43183</v>
      </c>
      <c r="G370" s="49">
        <f>SUM(C$7:C370)</f>
        <v>-1</v>
      </c>
      <c r="H370" s="49">
        <f>SUM(D$7:D370)</f>
        <v>5</v>
      </c>
      <c r="I370" s="40">
        <f t="shared" si="32"/>
        <v>4</v>
      </c>
      <c r="K370" s="36">
        <f t="shared" si="33"/>
        <v>2018</v>
      </c>
    </row>
    <row r="371" spans="1:11" ht="13">
      <c r="A371" s="39">
        <f>GewinnDaten!A371</f>
        <v>43187</v>
      </c>
      <c r="B371" s="37">
        <f t="shared" si="29"/>
        <v>4</v>
      </c>
      <c r="C371" s="49">
        <f>GewinnDaten!F371</f>
        <v>0</v>
      </c>
      <c r="D371" s="49">
        <f>GewinnDaten!I371</f>
        <v>0</v>
      </c>
      <c r="E371" s="40">
        <f t="shared" si="30"/>
        <v>0</v>
      </c>
      <c r="F371" s="58">
        <f t="shared" si="31"/>
        <v>43187</v>
      </c>
      <c r="G371" s="49">
        <f>SUM(C$7:C371)</f>
        <v>-1</v>
      </c>
      <c r="H371" s="49">
        <f>SUM(D$7:D371)</f>
        <v>5</v>
      </c>
      <c r="I371" s="40">
        <f t="shared" si="32"/>
        <v>4</v>
      </c>
      <c r="K371" s="36">
        <f t="shared" si="33"/>
        <v>2018</v>
      </c>
    </row>
    <row r="372" spans="1:11" ht="13">
      <c r="A372" s="39">
        <f>GewinnDaten!A372</f>
        <v>43190</v>
      </c>
      <c r="B372" s="37">
        <f t="shared" si="29"/>
        <v>7</v>
      </c>
      <c r="C372" s="49">
        <f>GewinnDaten!F372</f>
        <v>0</v>
      </c>
      <c r="D372" s="49">
        <f>GewinnDaten!I372</f>
        <v>0</v>
      </c>
      <c r="E372" s="40">
        <f t="shared" si="30"/>
        <v>0</v>
      </c>
      <c r="F372" s="58">
        <f t="shared" si="31"/>
        <v>43190</v>
      </c>
      <c r="G372" s="49">
        <f>SUM(C$7:C372)</f>
        <v>-1</v>
      </c>
      <c r="H372" s="49">
        <f>SUM(D$7:D372)</f>
        <v>5</v>
      </c>
      <c r="I372" s="40">
        <f t="shared" si="32"/>
        <v>4</v>
      </c>
      <c r="K372" s="36">
        <f t="shared" si="33"/>
        <v>2018</v>
      </c>
    </row>
    <row r="373" spans="1:11" ht="13">
      <c r="A373" s="39">
        <f>GewinnDaten!A373</f>
        <v>43194</v>
      </c>
      <c r="B373" s="37">
        <f t="shared" si="29"/>
        <v>4</v>
      </c>
      <c r="C373" s="49">
        <f>GewinnDaten!F373</f>
        <v>0</v>
      </c>
      <c r="D373" s="49">
        <f>GewinnDaten!I373</f>
        <v>0</v>
      </c>
      <c r="E373" s="40">
        <f t="shared" si="30"/>
        <v>0</v>
      </c>
      <c r="F373" s="58">
        <f t="shared" si="31"/>
        <v>43194</v>
      </c>
      <c r="G373" s="49">
        <f>SUM(C$7:C373)</f>
        <v>-1</v>
      </c>
      <c r="H373" s="49">
        <f>SUM(D$7:D373)</f>
        <v>5</v>
      </c>
      <c r="I373" s="40">
        <f t="shared" si="32"/>
        <v>4</v>
      </c>
      <c r="K373" s="36">
        <f t="shared" si="33"/>
        <v>2018</v>
      </c>
    </row>
    <row r="374" spans="1:11" ht="13">
      <c r="A374" s="39">
        <f>GewinnDaten!A374</f>
        <v>43197</v>
      </c>
      <c r="B374" s="37">
        <f t="shared" si="29"/>
        <v>7</v>
      </c>
      <c r="C374" s="49">
        <f>GewinnDaten!F374</f>
        <v>0</v>
      </c>
      <c r="D374" s="49">
        <f>GewinnDaten!I374</f>
        <v>0</v>
      </c>
      <c r="E374" s="40">
        <f t="shared" si="30"/>
        <v>0</v>
      </c>
      <c r="F374" s="58">
        <f t="shared" si="31"/>
        <v>43197</v>
      </c>
      <c r="G374" s="49">
        <f>SUM(C$7:C374)</f>
        <v>-1</v>
      </c>
      <c r="H374" s="49">
        <f>SUM(D$7:D374)</f>
        <v>5</v>
      </c>
      <c r="I374" s="40">
        <f t="shared" si="32"/>
        <v>4</v>
      </c>
      <c r="K374" s="36">
        <f t="shared" si="33"/>
        <v>2018</v>
      </c>
    </row>
    <row r="375" spans="1:11" ht="13">
      <c r="A375" s="39">
        <f>GewinnDaten!A375</f>
        <v>43201</v>
      </c>
      <c r="B375" s="37">
        <f t="shared" si="29"/>
        <v>4</v>
      </c>
      <c r="C375" s="49">
        <f>GewinnDaten!F375</f>
        <v>0</v>
      </c>
      <c r="D375" s="49">
        <f>GewinnDaten!I375</f>
        <v>0</v>
      </c>
      <c r="E375" s="40">
        <f t="shared" si="30"/>
        <v>0</v>
      </c>
      <c r="F375" s="58">
        <f t="shared" si="31"/>
        <v>43201</v>
      </c>
      <c r="G375" s="49">
        <f>SUM(C$7:C375)</f>
        <v>-1</v>
      </c>
      <c r="H375" s="49">
        <f>SUM(D$7:D375)</f>
        <v>5</v>
      </c>
      <c r="I375" s="40">
        <f t="shared" si="32"/>
        <v>4</v>
      </c>
      <c r="K375" s="36">
        <f t="shared" si="33"/>
        <v>2018</v>
      </c>
    </row>
    <row r="376" spans="1:11" ht="13">
      <c r="A376" s="39">
        <f>GewinnDaten!A376</f>
        <v>43204</v>
      </c>
      <c r="B376" s="37">
        <f t="shared" si="29"/>
        <v>7</v>
      </c>
      <c r="C376" s="49">
        <f>GewinnDaten!F376</f>
        <v>0</v>
      </c>
      <c r="D376" s="49">
        <f>GewinnDaten!I376</f>
        <v>0</v>
      </c>
      <c r="E376" s="40">
        <f t="shared" si="30"/>
        <v>0</v>
      </c>
      <c r="F376" s="58">
        <f t="shared" si="31"/>
        <v>43204</v>
      </c>
      <c r="G376" s="49">
        <f>SUM(C$7:C376)</f>
        <v>-1</v>
      </c>
      <c r="H376" s="49">
        <f>SUM(D$7:D376)</f>
        <v>5</v>
      </c>
      <c r="I376" s="40">
        <f t="shared" si="32"/>
        <v>4</v>
      </c>
      <c r="K376" s="36">
        <f t="shared" si="33"/>
        <v>2018</v>
      </c>
    </row>
    <row r="377" spans="1:11" ht="13">
      <c r="A377" s="39">
        <f>GewinnDaten!A377</f>
        <v>43208</v>
      </c>
      <c r="B377" s="37">
        <f t="shared" si="29"/>
        <v>4</v>
      </c>
      <c r="C377" s="49">
        <f>GewinnDaten!F377</f>
        <v>0</v>
      </c>
      <c r="D377" s="49">
        <f>GewinnDaten!I377</f>
        <v>0</v>
      </c>
      <c r="E377" s="40">
        <f t="shared" si="30"/>
        <v>0</v>
      </c>
      <c r="F377" s="58">
        <f t="shared" si="31"/>
        <v>43208</v>
      </c>
      <c r="G377" s="49">
        <f>SUM(C$7:C377)</f>
        <v>-1</v>
      </c>
      <c r="H377" s="49">
        <f>SUM(D$7:D377)</f>
        <v>5</v>
      </c>
      <c r="I377" s="40">
        <f t="shared" si="32"/>
        <v>4</v>
      </c>
      <c r="K377" s="36">
        <f t="shared" si="33"/>
        <v>2018</v>
      </c>
    </row>
    <row r="378" spans="1:11" ht="13">
      <c r="A378" s="39">
        <f>GewinnDaten!A378</f>
        <v>43211</v>
      </c>
      <c r="B378" s="37">
        <f t="shared" si="29"/>
        <v>7</v>
      </c>
      <c r="C378" s="49">
        <f>GewinnDaten!F378</f>
        <v>0</v>
      </c>
      <c r="D378" s="49">
        <f>GewinnDaten!I378</f>
        <v>0</v>
      </c>
      <c r="E378" s="40">
        <f t="shared" si="30"/>
        <v>0</v>
      </c>
      <c r="F378" s="58">
        <f t="shared" si="31"/>
        <v>43211</v>
      </c>
      <c r="G378" s="49">
        <f>SUM(C$7:C378)</f>
        <v>-1</v>
      </c>
      <c r="H378" s="49">
        <f>SUM(D$7:D378)</f>
        <v>5</v>
      </c>
      <c r="I378" s="40">
        <f t="shared" si="32"/>
        <v>4</v>
      </c>
      <c r="K378" s="36">
        <f t="shared" si="33"/>
        <v>2018</v>
      </c>
    </row>
    <row r="379" spans="1:11" ht="13">
      <c r="A379" s="39">
        <f>GewinnDaten!A379</f>
        <v>43215</v>
      </c>
      <c r="B379" s="37">
        <f t="shared" si="29"/>
        <v>4</v>
      </c>
      <c r="C379" s="49">
        <f>GewinnDaten!F379</f>
        <v>0</v>
      </c>
      <c r="D379" s="49">
        <f>GewinnDaten!I379</f>
        <v>0</v>
      </c>
      <c r="E379" s="40">
        <f t="shared" si="30"/>
        <v>0</v>
      </c>
      <c r="F379" s="58">
        <f t="shared" si="31"/>
        <v>43215</v>
      </c>
      <c r="G379" s="49">
        <f>SUM(C$7:C379)</f>
        <v>-1</v>
      </c>
      <c r="H379" s="49">
        <f>SUM(D$7:D379)</f>
        <v>5</v>
      </c>
      <c r="I379" s="40">
        <f t="shared" si="32"/>
        <v>4</v>
      </c>
      <c r="K379" s="36">
        <f t="shared" si="33"/>
        <v>2018</v>
      </c>
    </row>
    <row r="380" spans="1:11" ht="13">
      <c r="A380" s="39">
        <f>GewinnDaten!A380</f>
        <v>43218</v>
      </c>
      <c r="B380" s="37">
        <f t="shared" si="29"/>
        <v>7</v>
      </c>
      <c r="C380" s="49">
        <f>GewinnDaten!F380</f>
        <v>0</v>
      </c>
      <c r="D380" s="49">
        <f>GewinnDaten!I380</f>
        <v>0</v>
      </c>
      <c r="E380" s="40">
        <f t="shared" si="30"/>
        <v>0</v>
      </c>
      <c r="F380" s="58">
        <f t="shared" si="31"/>
        <v>43218</v>
      </c>
      <c r="G380" s="49">
        <f>SUM(C$7:C380)</f>
        <v>-1</v>
      </c>
      <c r="H380" s="49">
        <f>SUM(D$7:D380)</f>
        <v>5</v>
      </c>
      <c r="I380" s="40">
        <f t="shared" si="32"/>
        <v>4</v>
      </c>
      <c r="K380" s="36">
        <f t="shared" si="33"/>
        <v>2018</v>
      </c>
    </row>
    <row r="381" spans="1:11" ht="13">
      <c r="A381" s="39">
        <f>GewinnDaten!A381</f>
        <v>43222</v>
      </c>
      <c r="B381" s="37">
        <f t="shared" si="29"/>
        <v>4</v>
      </c>
      <c r="C381" s="49">
        <f>GewinnDaten!F381</f>
        <v>0</v>
      </c>
      <c r="D381" s="49">
        <f>GewinnDaten!I381</f>
        <v>0</v>
      </c>
      <c r="E381" s="40">
        <f t="shared" si="30"/>
        <v>0</v>
      </c>
      <c r="F381" s="58">
        <f t="shared" si="31"/>
        <v>43222</v>
      </c>
      <c r="G381" s="49">
        <f>SUM(C$7:C381)</f>
        <v>-1</v>
      </c>
      <c r="H381" s="49">
        <f>SUM(D$7:D381)</f>
        <v>5</v>
      </c>
      <c r="I381" s="40">
        <f t="shared" si="32"/>
        <v>4</v>
      </c>
      <c r="K381" s="36">
        <f t="shared" si="33"/>
        <v>2018</v>
      </c>
    </row>
    <row r="382" spans="1:11" ht="13">
      <c r="A382" s="39">
        <f>GewinnDaten!A382</f>
        <v>43225</v>
      </c>
      <c r="B382" s="37">
        <f t="shared" si="29"/>
        <v>7</v>
      </c>
      <c r="C382" s="49">
        <f>GewinnDaten!F382</f>
        <v>0</v>
      </c>
      <c r="D382" s="49">
        <f>GewinnDaten!I382</f>
        <v>0</v>
      </c>
      <c r="E382" s="40">
        <f t="shared" si="30"/>
        <v>0</v>
      </c>
      <c r="F382" s="58">
        <f t="shared" si="31"/>
        <v>43225</v>
      </c>
      <c r="G382" s="49">
        <f>SUM(C$7:C382)</f>
        <v>-1</v>
      </c>
      <c r="H382" s="49">
        <f>SUM(D$7:D382)</f>
        <v>5</v>
      </c>
      <c r="I382" s="40">
        <f t="shared" si="32"/>
        <v>4</v>
      </c>
      <c r="K382" s="36">
        <f t="shared" si="33"/>
        <v>2018</v>
      </c>
    </row>
    <row r="383" spans="1:11" ht="13">
      <c r="A383" s="39">
        <f>GewinnDaten!A383</f>
        <v>43229</v>
      </c>
      <c r="B383" s="37">
        <f t="shared" si="29"/>
        <v>4</v>
      </c>
      <c r="C383" s="49">
        <f>GewinnDaten!F383</f>
        <v>0</v>
      </c>
      <c r="D383" s="49">
        <f>GewinnDaten!I383</f>
        <v>0</v>
      </c>
      <c r="E383" s="40">
        <f t="shared" si="30"/>
        <v>0</v>
      </c>
      <c r="F383" s="58">
        <f t="shared" si="31"/>
        <v>43229</v>
      </c>
      <c r="G383" s="49">
        <f>SUM(C$7:C383)</f>
        <v>-1</v>
      </c>
      <c r="H383" s="49">
        <f>SUM(D$7:D383)</f>
        <v>5</v>
      </c>
      <c r="I383" s="40">
        <f t="shared" si="32"/>
        <v>4</v>
      </c>
      <c r="K383" s="36">
        <f t="shared" si="33"/>
        <v>2018</v>
      </c>
    </row>
    <row r="384" spans="1:11" ht="13">
      <c r="A384" s="39">
        <f>GewinnDaten!A384</f>
        <v>43232</v>
      </c>
      <c r="B384" s="37">
        <f t="shared" si="29"/>
        <v>7</v>
      </c>
      <c r="C384" s="49">
        <f>GewinnDaten!F384</f>
        <v>0</v>
      </c>
      <c r="D384" s="49">
        <f>GewinnDaten!I384</f>
        <v>0</v>
      </c>
      <c r="E384" s="40">
        <f t="shared" si="30"/>
        <v>0</v>
      </c>
      <c r="F384" s="58">
        <f t="shared" si="31"/>
        <v>43232</v>
      </c>
      <c r="G384" s="49">
        <f>SUM(C$7:C384)</f>
        <v>-1</v>
      </c>
      <c r="H384" s="49">
        <f>SUM(D$7:D384)</f>
        <v>5</v>
      </c>
      <c r="I384" s="40">
        <f t="shared" si="32"/>
        <v>4</v>
      </c>
      <c r="K384" s="36">
        <f t="shared" si="33"/>
        <v>2018</v>
      </c>
    </row>
    <row r="385" spans="1:11" ht="13">
      <c r="A385" s="39">
        <f>GewinnDaten!A385</f>
        <v>43236</v>
      </c>
      <c r="B385" s="37">
        <f t="shared" si="29"/>
        <v>4</v>
      </c>
      <c r="C385" s="49">
        <f>GewinnDaten!F385</f>
        <v>0</v>
      </c>
      <c r="D385" s="49">
        <f>GewinnDaten!I385</f>
        <v>0</v>
      </c>
      <c r="E385" s="40">
        <f t="shared" si="30"/>
        <v>0</v>
      </c>
      <c r="F385" s="58">
        <f t="shared" si="31"/>
        <v>43236</v>
      </c>
      <c r="G385" s="49">
        <f>SUM(C$7:C385)</f>
        <v>-1</v>
      </c>
      <c r="H385" s="49">
        <f>SUM(D$7:D385)</f>
        <v>5</v>
      </c>
      <c r="I385" s="40">
        <f t="shared" si="32"/>
        <v>4</v>
      </c>
      <c r="K385" s="36">
        <f t="shared" si="33"/>
        <v>2018</v>
      </c>
    </row>
    <row r="386" spans="1:11" ht="13">
      <c r="A386" s="39">
        <f>GewinnDaten!A386</f>
        <v>43239</v>
      </c>
      <c r="B386" s="37">
        <f t="shared" si="29"/>
        <v>7</v>
      </c>
      <c r="C386" s="49">
        <f>GewinnDaten!F386</f>
        <v>0</v>
      </c>
      <c r="D386" s="49">
        <f>GewinnDaten!I386</f>
        <v>0</v>
      </c>
      <c r="E386" s="40">
        <f t="shared" si="30"/>
        <v>0</v>
      </c>
      <c r="F386" s="58">
        <f t="shared" si="31"/>
        <v>43239</v>
      </c>
      <c r="G386" s="49">
        <f>SUM(C$7:C386)</f>
        <v>-1</v>
      </c>
      <c r="H386" s="49">
        <f>SUM(D$7:D386)</f>
        <v>5</v>
      </c>
      <c r="I386" s="40">
        <f t="shared" si="32"/>
        <v>4</v>
      </c>
      <c r="K386" s="36">
        <f t="shared" si="33"/>
        <v>2018</v>
      </c>
    </row>
    <row r="387" spans="1:11" ht="13">
      <c r="A387" s="39">
        <f>GewinnDaten!A387</f>
        <v>43243</v>
      </c>
      <c r="B387" s="37">
        <f t="shared" si="29"/>
        <v>4</v>
      </c>
      <c r="C387" s="49">
        <f>GewinnDaten!F387</f>
        <v>0</v>
      </c>
      <c r="D387" s="49">
        <f>GewinnDaten!I387</f>
        <v>0</v>
      </c>
      <c r="E387" s="40">
        <f t="shared" si="30"/>
        <v>0</v>
      </c>
      <c r="F387" s="58">
        <f t="shared" si="31"/>
        <v>43243</v>
      </c>
      <c r="G387" s="49">
        <f>SUM(C$7:C387)</f>
        <v>-1</v>
      </c>
      <c r="H387" s="49">
        <f>SUM(D$7:D387)</f>
        <v>5</v>
      </c>
      <c r="I387" s="40">
        <f t="shared" si="32"/>
        <v>4</v>
      </c>
      <c r="K387" s="36">
        <f t="shared" si="33"/>
        <v>2018</v>
      </c>
    </row>
    <row r="388" spans="1:11" ht="13">
      <c r="A388" s="39">
        <f>GewinnDaten!A388</f>
        <v>43246</v>
      </c>
      <c r="B388" s="37">
        <f t="shared" si="29"/>
        <v>7</v>
      </c>
      <c r="C388" s="49">
        <f>GewinnDaten!F388</f>
        <v>0</v>
      </c>
      <c r="D388" s="49">
        <f>GewinnDaten!I388</f>
        <v>0</v>
      </c>
      <c r="E388" s="40">
        <f t="shared" si="30"/>
        <v>0</v>
      </c>
      <c r="F388" s="58">
        <f t="shared" si="31"/>
        <v>43246</v>
      </c>
      <c r="G388" s="49">
        <f>SUM(C$7:C388)</f>
        <v>-1</v>
      </c>
      <c r="H388" s="49">
        <f>SUM(D$7:D388)</f>
        <v>5</v>
      </c>
      <c r="I388" s="40">
        <f t="shared" si="32"/>
        <v>4</v>
      </c>
      <c r="K388" s="36">
        <f t="shared" si="33"/>
        <v>2018</v>
      </c>
    </row>
    <row r="389" spans="1:11" ht="13">
      <c r="A389" s="39">
        <f>GewinnDaten!A389</f>
        <v>43250</v>
      </c>
      <c r="B389" s="37">
        <f t="shared" si="29"/>
        <v>4</v>
      </c>
      <c r="C389" s="49">
        <f>GewinnDaten!F389</f>
        <v>0</v>
      </c>
      <c r="D389" s="49">
        <f>GewinnDaten!I389</f>
        <v>0</v>
      </c>
      <c r="E389" s="40">
        <f t="shared" si="30"/>
        <v>0</v>
      </c>
      <c r="F389" s="58">
        <f t="shared" si="31"/>
        <v>43250</v>
      </c>
      <c r="G389" s="49">
        <f>SUM(C$7:C389)</f>
        <v>-1</v>
      </c>
      <c r="H389" s="49">
        <f>SUM(D$7:D389)</f>
        <v>5</v>
      </c>
      <c r="I389" s="40">
        <f t="shared" si="32"/>
        <v>4</v>
      </c>
      <c r="K389" s="36">
        <f t="shared" si="33"/>
        <v>2018</v>
      </c>
    </row>
    <row r="390" spans="1:11" ht="13">
      <c r="A390" s="39">
        <f>GewinnDaten!A390</f>
        <v>43253</v>
      </c>
      <c r="B390" s="37">
        <f t="shared" si="29"/>
        <v>7</v>
      </c>
      <c r="C390" s="49">
        <f>GewinnDaten!F390</f>
        <v>0</v>
      </c>
      <c r="D390" s="49">
        <f>GewinnDaten!I390</f>
        <v>0</v>
      </c>
      <c r="E390" s="40">
        <f t="shared" si="30"/>
        <v>0</v>
      </c>
      <c r="F390" s="58">
        <f t="shared" si="31"/>
        <v>43253</v>
      </c>
      <c r="G390" s="49">
        <f>SUM(C$7:C390)</f>
        <v>-1</v>
      </c>
      <c r="H390" s="49">
        <f>SUM(D$7:D390)</f>
        <v>5</v>
      </c>
      <c r="I390" s="40">
        <f t="shared" si="32"/>
        <v>4</v>
      </c>
      <c r="K390" s="36">
        <f t="shared" si="33"/>
        <v>2018</v>
      </c>
    </row>
    <row r="391" spans="1:11" ht="13">
      <c r="A391" s="39">
        <f>GewinnDaten!A391</f>
        <v>43257</v>
      </c>
      <c r="B391" s="37">
        <f t="shared" si="29"/>
        <v>4</v>
      </c>
      <c r="C391" s="49">
        <f>GewinnDaten!F391</f>
        <v>0</v>
      </c>
      <c r="D391" s="49">
        <f>GewinnDaten!I391</f>
        <v>0</v>
      </c>
      <c r="E391" s="40">
        <f t="shared" si="30"/>
        <v>0</v>
      </c>
      <c r="F391" s="58">
        <f t="shared" si="31"/>
        <v>43257</v>
      </c>
      <c r="G391" s="49">
        <f>SUM(C$7:C391)</f>
        <v>-1</v>
      </c>
      <c r="H391" s="49">
        <f>SUM(D$7:D391)</f>
        <v>5</v>
      </c>
      <c r="I391" s="40">
        <f t="shared" si="32"/>
        <v>4</v>
      </c>
      <c r="K391" s="36">
        <f t="shared" si="33"/>
        <v>2018</v>
      </c>
    </row>
    <row r="392" spans="1:11" ht="13">
      <c r="A392" s="39">
        <f>GewinnDaten!A392</f>
        <v>43260</v>
      </c>
      <c r="B392" s="37">
        <f t="shared" ref="B392:B455" si="34">WEEKDAY(A392)</f>
        <v>7</v>
      </c>
      <c r="C392" s="49">
        <f>GewinnDaten!F392</f>
        <v>0</v>
      </c>
      <c r="D392" s="49">
        <f>GewinnDaten!I392</f>
        <v>0</v>
      </c>
      <c r="E392" s="40">
        <f t="shared" ref="E392:E455" si="35">SUM(C392:D392)</f>
        <v>0</v>
      </c>
      <c r="F392" s="58">
        <f t="shared" ref="F392:F455" si="36">A392</f>
        <v>43260</v>
      </c>
      <c r="G392" s="49">
        <f>SUM(C$7:C392)</f>
        <v>-1</v>
      </c>
      <c r="H392" s="49">
        <f>SUM(D$7:D392)</f>
        <v>5</v>
      </c>
      <c r="I392" s="40">
        <f t="shared" ref="I392:I455" si="37">SUM(G392:H392)</f>
        <v>4</v>
      </c>
      <c r="K392" s="36">
        <f t="shared" ref="K392:K455" si="38">YEAR(A392)</f>
        <v>2018</v>
      </c>
    </row>
    <row r="393" spans="1:11" ht="13">
      <c r="A393" s="39">
        <f>GewinnDaten!A393</f>
        <v>43264</v>
      </c>
      <c r="B393" s="37">
        <f t="shared" si="34"/>
        <v>4</v>
      </c>
      <c r="C393" s="49">
        <f>GewinnDaten!F393</f>
        <v>0</v>
      </c>
      <c r="D393" s="49">
        <f>GewinnDaten!I393</f>
        <v>0</v>
      </c>
      <c r="E393" s="40">
        <f t="shared" si="35"/>
        <v>0</v>
      </c>
      <c r="F393" s="58">
        <f t="shared" si="36"/>
        <v>43264</v>
      </c>
      <c r="G393" s="49">
        <f>SUM(C$7:C393)</f>
        <v>-1</v>
      </c>
      <c r="H393" s="49">
        <f>SUM(D$7:D393)</f>
        <v>5</v>
      </c>
      <c r="I393" s="40">
        <f t="shared" si="37"/>
        <v>4</v>
      </c>
      <c r="K393" s="36">
        <f t="shared" si="38"/>
        <v>2018</v>
      </c>
    </row>
    <row r="394" spans="1:11" ht="13">
      <c r="A394" s="39">
        <f>GewinnDaten!A394</f>
        <v>43267</v>
      </c>
      <c r="B394" s="37">
        <f t="shared" si="34"/>
        <v>7</v>
      </c>
      <c r="C394" s="49">
        <f>GewinnDaten!F394</f>
        <v>0</v>
      </c>
      <c r="D394" s="49">
        <f>GewinnDaten!I394</f>
        <v>0</v>
      </c>
      <c r="E394" s="40">
        <f t="shared" si="35"/>
        <v>0</v>
      </c>
      <c r="F394" s="58">
        <f t="shared" si="36"/>
        <v>43267</v>
      </c>
      <c r="G394" s="49">
        <f>SUM(C$7:C394)</f>
        <v>-1</v>
      </c>
      <c r="H394" s="49">
        <f>SUM(D$7:D394)</f>
        <v>5</v>
      </c>
      <c r="I394" s="40">
        <f t="shared" si="37"/>
        <v>4</v>
      </c>
      <c r="K394" s="36">
        <f t="shared" si="38"/>
        <v>2018</v>
      </c>
    </row>
    <row r="395" spans="1:11" ht="13">
      <c r="A395" s="39">
        <f>GewinnDaten!A395</f>
        <v>43271</v>
      </c>
      <c r="B395" s="37">
        <f t="shared" si="34"/>
        <v>4</v>
      </c>
      <c r="C395" s="49">
        <f>GewinnDaten!F395</f>
        <v>0</v>
      </c>
      <c r="D395" s="49">
        <f>GewinnDaten!I395</f>
        <v>0</v>
      </c>
      <c r="E395" s="40">
        <f t="shared" si="35"/>
        <v>0</v>
      </c>
      <c r="F395" s="58">
        <f t="shared" si="36"/>
        <v>43271</v>
      </c>
      <c r="G395" s="49">
        <f>SUM(C$7:C395)</f>
        <v>-1</v>
      </c>
      <c r="H395" s="49">
        <f>SUM(D$7:D395)</f>
        <v>5</v>
      </c>
      <c r="I395" s="40">
        <f t="shared" si="37"/>
        <v>4</v>
      </c>
      <c r="K395" s="36">
        <f t="shared" si="38"/>
        <v>2018</v>
      </c>
    </row>
    <row r="396" spans="1:11" ht="13">
      <c r="A396" s="39">
        <f>GewinnDaten!A396</f>
        <v>43274</v>
      </c>
      <c r="B396" s="37">
        <f t="shared" si="34"/>
        <v>7</v>
      </c>
      <c r="C396" s="49">
        <f>GewinnDaten!F396</f>
        <v>0</v>
      </c>
      <c r="D396" s="49">
        <f>GewinnDaten!I396</f>
        <v>0</v>
      </c>
      <c r="E396" s="40">
        <f t="shared" si="35"/>
        <v>0</v>
      </c>
      <c r="F396" s="58">
        <f t="shared" si="36"/>
        <v>43274</v>
      </c>
      <c r="G396" s="49">
        <f>SUM(C$7:C396)</f>
        <v>-1</v>
      </c>
      <c r="H396" s="49">
        <f>SUM(D$7:D396)</f>
        <v>5</v>
      </c>
      <c r="I396" s="40">
        <f t="shared" si="37"/>
        <v>4</v>
      </c>
      <c r="K396" s="36">
        <f t="shared" si="38"/>
        <v>2018</v>
      </c>
    </row>
    <row r="397" spans="1:11" ht="13">
      <c r="A397" s="39">
        <f>GewinnDaten!A397</f>
        <v>43278</v>
      </c>
      <c r="B397" s="37">
        <f t="shared" si="34"/>
        <v>4</v>
      </c>
      <c r="C397" s="49">
        <f>GewinnDaten!F397</f>
        <v>0</v>
      </c>
      <c r="D397" s="49">
        <f>GewinnDaten!I397</f>
        <v>0</v>
      </c>
      <c r="E397" s="40">
        <f t="shared" si="35"/>
        <v>0</v>
      </c>
      <c r="F397" s="58">
        <f t="shared" si="36"/>
        <v>43278</v>
      </c>
      <c r="G397" s="49">
        <f>SUM(C$7:C397)</f>
        <v>-1</v>
      </c>
      <c r="H397" s="49">
        <f>SUM(D$7:D397)</f>
        <v>5</v>
      </c>
      <c r="I397" s="40">
        <f t="shared" si="37"/>
        <v>4</v>
      </c>
      <c r="K397" s="36">
        <f t="shared" si="38"/>
        <v>2018</v>
      </c>
    </row>
    <row r="398" spans="1:11" ht="13">
      <c r="A398" s="39">
        <f>GewinnDaten!A398</f>
        <v>43281</v>
      </c>
      <c r="B398" s="37">
        <f t="shared" si="34"/>
        <v>7</v>
      </c>
      <c r="C398" s="49">
        <f>GewinnDaten!F398</f>
        <v>0</v>
      </c>
      <c r="D398" s="49">
        <f>GewinnDaten!I398</f>
        <v>0</v>
      </c>
      <c r="E398" s="40">
        <f t="shared" si="35"/>
        <v>0</v>
      </c>
      <c r="F398" s="58">
        <f t="shared" si="36"/>
        <v>43281</v>
      </c>
      <c r="G398" s="49">
        <f>SUM(C$7:C398)</f>
        <v>-1</v>
      </c>
      <c r="H398" s="49">
        <f>SUM(D$7:D398)</f>
        <v>5</v>
      </c>
      <c r="I398" s="40">
        <f t="shared" si="37"/>
        <v>4</v>
      </c>
      <c r="K398" s="36">
        <f t="shared" si="38"/>
        <v>2018</v>
      </c>
    </row>
    <row r="399" spans="1:11" ht="13">
      <c r="A399" s="39">
        <f>GewinnDaten!A399</f>
        <v>43285</v>
      </c>
      <c r="B399" s="37">
        <f t="shared" si="34"/>
        <v>4</v>
      </c>
      <c r="C399" s="49">
        <f>GewinnDaten!F399</f>
        <v>0</v>
      </c>
      <c r="D399" s="49">
        <f>GewinnDaten!I399</f>
        <v>0</v>
      </c>
      <c r="E399" s="40">
        <f t="shared" si="35"/>
        <v>0</v>
      </c>
      <c r="F399" s="58">
        <f t="shared" si="36"/>
        <v>43285</v>
      </c>
      <c r="G399" s="49">
        <f>SUM(C$7:C399)</f>
        <v>-1</v>
      </c>
      <c r="H399" s="49">
        <f>SUM(D$7:D399)</f>
        <v>5</v>
      </c>
      <c r="I399" s="40">
        <f t="shared" si="37"/>
        <v>4</v>
      </c>
      <c r="K399" s="36">
        <f t="shared" si="38"/>
        <v>2018</v>
      </c>
    </row>
    <row r="400" spans="1:11" ht="13">
      <c r="A400" s="39">
        <f>GewinnDaten!A400</f>
        <v>43288</v>
      </c>
      <c r="B400" s="37">
        <f t="shared" si="34"/>
        <v>7</v>
      </c>
      <c r="C400" s="49">
        <f>GewinnDaten!F400</f>
        <v>0</v>
      </c>
      <c r="D400" s="49">
        <f>GewinnDaten!I400</f>
        <v>0</v>
      </c>
      <c r="E400" s="40">
        <f t="shared" si="35"/>
        <v>0</v>
      </c>
      <c r="F400" s="58">
        <f t="shared" si="36"/>
        <v>43288</v>
      </c>
      <c r="G400" s="49">
        <f>SUM(C$7:C400)</f>
        <v>-1</v>
      </c>
      <c r="H400" s="49">
        <f>SUM(D$7:D400)</f>
        <v>5</v>
      </c>
      <c r="I400" s="40">
        <f t="shared" si="37"/>
        <v>4</v>
      </c>
      <c r="K400" s="36">
        <f t="shared" si="38"/>
        <v>2018</v>
      </c>
    </row>
    <row r="401" spans="1:11" ht="13">
      <c r="A401" s="39">
        <f>GewinnDaten!A401</f>
        <v>43292</v>
      </c>
      <c r="B401" s="37">
        <f t="shared" si="34"/>
        <v>4</v>
      </c>
      <c r="C401" s="49">
        <f>GewinnDaten!F401</f>
        <v>0</v>
      </c>
      <c r="D401" s="49">
        <f>GewinnDaten!I401</f>
        <v>0</v>
      </c>
      <c r="E401" s="40">
        <f t="shared" si="35"/>
        <v>0</v>
      </c>
      <c r="F401" s="58">
        <f t="shared" si="36"/>
        <v>43292</v>
      </c>
      <c r="G401" s="49">
        <f>SUM(C$7:C401)</f>
        <v>-1</v>
      </c>
      <c r="H401" s="49">
        <f>SUM(D$7:D401)</f>
        <v>5</v>
      </c>
      <c r="I401" s="40">
        <f t="shared" si="37"/>
        <v>4</v>
      </c>
      <c r="K401" s="36">
        <f t="shared" si="38"/>
        <v>2018</v>
      </c>
    </row>
    <row r="402" spans="1:11" ht="13">
      <c r="A402" s="39">
        <f>GewinnDaten!A402</f>
        <v>43295</v>
      </c>
      <c r="B402" s="37">
        <f t="shared" si="34"/>
        <v>7</v>
      </c>
      <c r="C402" s="49">
        <f>GewinnDaten!F402</f>
        <v>0</v>
      </c>
      <c r="D402" s="49">
        <f>GewinnDaten!I402</f>
        <v>0</v>
      </c>
      <c r="E402" s="40">
        <f t="shared" si="35"/>
        <v>0</v>
      </c>
      <c r="F402" s="58">
        <f t="shared" si="36"/>
        <v>43295</v>
      </c>
      <c r="G402" s="49">
        <f>SUM(C$7:C402)</f>
        <v>-1</v>
      </c>
      <c r="H402" s="49">
        <f>SUM(D$7:D402)</f>
        <v>5</v>
      </c>
      <c r="I402" s="40">
        <f t="shared" si="37"/>
        <v>4</v>
      </c>
      <c r="K402" s="36">
        <f t="shared" si="38"/>
        <v>2018</v>
      </c>
    </row>
    <row r="403" spans="1:11" ht="13">
      <c r="A403" s="39">
        <f>GewinnDaten!A403</f>
        <v>43299</v>
      </c>
      <c r="B403" s="37">
        <f t="shared" si="34"/>
        <v>4</v>
      </c>
      <c r="C403" s="49">
        <f>GewinnDaten!F403</f>
        <v>0</v>
      </c>
      <c r="D403" s="49">
        <f>GewinnDaten!I403</f>
        <v>0</v>
      </c>
      <c r="E403" s="40">
        <f t="shared" si="35"/>
        <v>0</v>
      </c>
      <c r="F403" s="58">
        <f t="shared" si="36"/>
        <v>43299</v>
      </c>
      <c r="G403" s="49">
        <f>SUM(C$7:C403)</f>
        <v>-1</v>
      </c>
      <c r="H403" s="49">
        <f>SUM(D$7:D403)</f>
        <v>5</v>
      </c>
      <c r="I403" s="40">
        <f t="shared" si="37"/>
        <v>4</v>
      </c>
      <c r="K403" s="36">
        <f t="shared" si="38"/>
        <v>2018</v>
      </c>
    </row>
    <row r="404" spans="1:11" ht="13">
      <c r="A404" s="39">
        <f>GewinnDaten!A404</f>
        <v>43302</v>
      </c>
      <c r="B404" s="37">
        <f t="shared" si="34"/>
        <v>7</v>
      </c>
      <c r="C404" s="49">
        <f>GewinnDaten!F404</f>
        <v>0</v>
      </c>
      <c r="D404" s="49">
        <f>GewinnDaten!I404</f>
        <v>0</v>
      </c>
      <c r="E404" s="40">
        <f t="shared" si="35"/>
        <v>0</v>
      </c>
      <c r="F404" s="58">
        <f t="shared" si="36"/>
        <v>43302</v>
      </c>
      <c r="G404" s="49">
        <f>SUM(C$7:C404)</f>
        <v>-1</v>
      </c>
      <c r="H404" s="49">
        <f>SUM(D$7:D404)</f>
        <v>5</v>
      </c>
      <c r="I404" s="40">
        <f t="shared" si="37"/>
        <v>4</v>
      </c>
      <c r="K404" s="36">
        <f t="shared" si="38"/>
        <v>2018</v>
      </c>
    </row>
    <row r="405" spans="1:11" ht="13">
      <c r="A405" s="39">
        <f>GewinnDaten!A405</f>
        <v>43306</v>
      </c>
      <c r="B405" s="37">
        <f t="shared" si="34"/>
        <v>4</v>
      </c>
      <c r="C405" s="49">
        <f>GewinnDaten!F405</f>
        <v>0</v>
      </c>
      <c r="D405" s="49">
        <f>GewinnDaten!I405</f>
        <v>0</v>
      </c>
      <c r="E405" s="40">
        <f t="shared" si="35"/>
        <v>0</v>
      </c>
      <c r="F405" s="58">
        <f t="shared" si="36"/>
        <v>43306</v>
      </c>
      <c r="G405" s="49">
        <f>SUM(C$7:C405)</f>
        <v>-1</v>
      </c>
      <c r="H405" s="49">
        <f>SUM(D$7:D405)</f>
        <v>5</v>
      </c>
      <c r="I405" s="40">
        <f t="shared" si="37"/>
        <v>4</v>
      </c>
      <c r="K405" s="36">
        <f t="shared" si="38"/>
        <v>2018</v>
      </c>
    </row>
    <row r="406" spans="1:11" ht="13">
      <c r="A406" s="39">
        <f>GewinnDaten!A406</f>
        <v>43309</v>
      </c>
      <c r="B406" s="37">
        <f t="shared" si="34"/>
        <v>7</v>
      </c>
      <c r="C406" s="49">
        <f>GewinnDaten!F406</f>
        <v>0</v>
      </c>
      <c r="D406" s="49">
        <f>GewinnDaten!I406</f>
        <v>0</v>
      </c>
      <c r="E406" s="40">
        <f t="shared" si="35"/>
        <v>0</v>
      </c>
      <c r="F406" s="58">
        <f t="shared" si="36"/>
        <v>43309</v>
      </c>
      <c r="G406" s="49">
        <f>SUM(C$7:C406)</f>
        <v>-1</v>
      </c>
      <c r="H406" s="49">
        <f>SUM(D$7:D406)</f>
        <v>5</v>
      </c>
      <c r="I406" s="40">
        <f t="shared" si="37"/>
        <v>4</v>
      </c>
      <c r="K406" s="36">
        <f t="shared" si="38"/>
        <v>2018</v>
      </c>
    </row>
    <row r="407" spans="1:11" ht="13">
      <c r="A407" s="39">
        <f>GewinnDaten!A407</f>
        <v>43313</v>
      </c>
      <c r="B407" s="37">
        <f t="shared" si="34"/>
        <v>4</v>
      </c>
      <c r="C407" s="49">
        <f>GewinnDaten!F407</f>
        <v>0</v>
      </c>
      <c r="D407" s="49">
        <f>GewinnDaten!I407</f>
        <v>0</v>
      </c>
      <c r="E407" s="40">
        <f t="shared" si="35"/>
        <v>0</v>
      </c>
      <c r="F407" s="58">
        <f t="shared" si="36"/>
        <v>43313</v>
      </c>
      <c r="G407" s="49">
        <f>SUM(C$7:C407)</f>
        <v>-1</v>
      </c>
      <c r="H407" s="49">
        <f>SUM(D$7:D407)</f>
        <v>5</v>
      </c>
      <c r="I407" s="40">
        <f t="shared" si="37"/>
        <v>4</v>
      </c>
      <c r="K407" s="36">
        <f t="shared" si="38"/>
        <v>2018</v>
      </c>
    </row>
    <row r="408" spans="1:11" ht="13">
      <c r="A408" s="39">
        <f>GewinnDaten!A408</f>
        <v>43316</v>
      </c>
      <c r="B408" s="37">
        <f t="shared" si="34"/>
        <v>7</v>
      </c>
      <c r="C408" s="49">
        <f>GewinnDaten!F408</f>
        <v>0</v>
      </c>
      <c r="D408" s="49">
        <f>GewinnDaten!I408</f>
        <v>0</v>
      </c>
      <c r="E408" s="40">
        <f t="shared" si="35"/>
        <v>0</v>
      </c>
      <c r="F408" s="58">
        <f t="shared" si="36"/>
        <v>43316</v>
      </c>
      <c r="G408" s="49">
        <f>SUM(C$7:C408)</f>
        <v>-1</v>
      </c>
      <c r="H408" s="49">
        <f>SUM(D$7:D408)</f>
        <v>5</v>
      </c>
      <c r="I408" s="40">
        <f t="shared" si="37"/>
        <v>4</v>
      </c>
      <c r="K408" s="36">
        <f t="shared" si="38"/>
        <v>2018</v>
      </c>
    </row>
    <row r="409" spans="1:11" ht="13">
      <c r="A409" s="39">
        <f>GewinnDaten!A409</f>
        <v>43320</v>
      </c>
      <c r="B409" s="37">
        <f t="shared" si="34"/>
        <v>4</v>
      </c>
      <c r="C409" s="49">
        <f>GewinnDaten!F409</f>
        <v>0</v>
      </c>
      <c r="D409" s="49">
        <f>GewinnDaten!I409</f>
        <v>0</v>
      </c>
      <c r="E409" s="40">
        <f t="shared" si="35"/>
        <v>0</v>
      </c>
      <c r="F409" s="58">
        <f t="shared" si="36"/>
        <v>43320</v>
      </c>
      <c r="G409" s="49">
        <f>SUM(C$7:C409)</f>
        <v>-1</v>
      </c>
      <c r="H409" s="49">
        <f>SUM(D$7:D409)</f>
        <v>5</v>
      </c>
      <c r="I409" s="40">
        <f t="shared" si="37"/>
        <v>4</v>
      </c>
      <c r="K409" s="36">
        <f t="shared" si="38"/>
        <v>2018</v>
      </c>
    </row>
    <row r="410" spans="1:11" ht="13">
      <c r="A410" s="39">
        <f>GewinnDaten!A410</f>
        <v>43323</v>
      </c>
      <c r="B410" s="37">
        <f t="shared" si="34"/>
        <v>7</v>
      </c>
      <c r="C410" s="49">
        <f>GewinnDaten!F410</f>
        <v>0</v>
      </c>
      <c r="D410" s="49">
        <f>GewinnDaten!I410</f>
        <v>0</v>
      </c>
      <c r="E410" s="40">
        <f t="shared" si="35"/>
        <v>0</v>
      </c>
      <c r="F410" s="58">
        <f t="shared" si="36"/>
        <v>43323</v>
      </c>
      <c r="G410" s="49">
        <f>SUM(C$7:C410)</f>
        <v>-1</v>
      </c>
      <c r="H410" s="49">
        <f>SUM(D$7:D410)</f>
        <v>5</v>
      </c>
      <c r="I410" s="40">
        <f t="shared" si="37"/>
        <v>4</v>
      </c>
      <c r="K410" s="36">
        <f t="shared" si="38"/>
        <v>2018</v>
      </c>
    </row>
    <row r="411" spans="1:11" ht="13">
      <c r="A411" s="39">
        <f>GewinnDaten!A411</f>
        <v>43327</v>
      </c>
      <c r="B411" s="37">
        <f t="shared" si="34"/>
        <v>4</v>
      </c>
      <c r="C411" s="49">
        <f>GewinnDaten!F411</f>
        <v>0</v>
      </c>
      <c r="D411" s="49">
        <f>GewinnDaten!I411</f>
        <v>0</v>
      </c>
      <c r="E411" s="40">
        <f t="shared" si="35"/>
        <v>0</v>
      </c>
      <c r="F411" s="58">
        <f t="shared" si="36"/>
        <v>43327</v>
      </c>
      <c r="G411" s="49">
        <f>SUM(C$7:C411)</f>
        <v>-1</v>
      </c>
      <c r="H411" s="49">
        <f>SUM(D$7:D411)</f>
        <v>5</v>
      </c>
      <c r="I411" s="40">
        <f t="shared" si="37"/>
        <v>4</v>
      </c>
      <c r="K411" s="36">
        <f t="shared" si="38"/>
        <v>2018</v>
      </c>
    </row>
    <row r="412" spans="1:11" ht="13">
      <c r="A412" s="39">
        <f>GewinnDaten!A412</f>
        <v>43330</v>
      </c>
      <c r="B412" s="37">
        <f t="shared" si="34"/>
        <v>7</v>
      </c>
      <c r="C412" s="49">
        <f>GewinnDaten!F412</f>
        <v>0</v>
      </c>
      <c r="D412" s="49">
        <f>GewinnDaten!I412</f>
        <v>0</v>
      </c>
      <c r="E412" s="40">
        <f t="shared" si="35"/>
        <v>0</v>
      </c>
      <c r="F412" s="58">
        <f t="shared" si="36"/>
        <v>43330</v>
      </c>
      <c r="G412" s="49">
        <f>SUM(C$7:C412)</f>
        <v>-1</v>
      </c>
      <c r="H412" s="49">
        <f>SUM(D$7:D412)</f>
        <v>5</v>
      </c>
      <c r="I412" s="40">
        <f t="shared" si="37"/>
        <v>4</v>
      </c>
      <c r="K412" s="36">
        <f t="shared" si="38"/>
        <v>2018</v>
      </c>
    </row>
    <row r="413" spans="1:11" ht="13">
      <c r="A413" s="39">
        <f>GewinnDaten!A413</f>
        <v>43334</v>
      </c>
      <c r="B413" s="37">
        <f t="shared" si="34"/>
        <v>4</v>
      </c>
      <c r="C413" s="49">
        <f>GewinnDaten!F413</f>
        <v>0</v>
      </c>
      <c r="D413" s="49">
        <f>GewinnDaten!I413</f>
        <v>0</v>
      </c>
      <c r="E413" s="40">
        <f t="shared" si="35"/>
        <v>0</v>
      </c>
      <c r="F413" s="58">
        <f t="shared" si="36"/>
        <v>43334</v>
      </c>
      <c r="G413" s="49">
        <f>SUM(C$7:C413)</f>
        <v>-1</v>
      </c>
      <c r="H413" s="49">
        <f>SUM(D$7:D413)</f>
        <v>5</v>
      </c>
      <c r="I413" s="40">
        <f t="shared" si="37"/>
        <v>4</v>
      </c>
      <c r="K413" s="36">
        <f t="shared" si="38"/>
        <v>2018</v>
      </c>
    </row>
    <row r="414" spans="1:11" ht="13">
      <c r="A414" s="39">
        <f>GewinnDaten!A414</f>
        <v>43337</v>
      </c>
      <c r="B414" s="37">
        <f t="shared" si="34"/>
        <v>7</v>
      </c>
      <c r="C414" s="49">
        <f>GewinnDaten!F414</f>
        <v>0</v>
      </c>
      <c r="D414" s="49">
        <f>GewinnDaten!I414</f>
        <v>0</v>
      </c>
      <c r="E414" s="40">
        <f t="shared" si="35"/>
        <v>0</v>
      </c>
      <c r="F414" s="58">
        <f t="shared" si="36"/>
        <v>43337</v>
      </c>
      <c r="G414" s="49">
        <f>SUM(C$7:C414)</f>
        <v>-1</v>
      </c>
      <c r="H414" s="49">
        <f>SUM(D$7:D414)</f>
        <v>5</v>
      </c>
      <c r="I414" s="40">
        <f t="shared" si="37"/>
        <v>4</v>
      </c>
      <c r="K414" s="36">
        <f t="shared" si="38"/>
        <v>2018</v>
      </c>
    </row>
    <row r="415" spans="1:11" ht="13">
      <c r="A415" s="39">
        <f>GewinnDaten!A415</f>
        <v>43341</v>
      </c>
      <c r="B415" s="37">
        <f t="shared" si="34"/>
        <v>4</v>
      </c>
      <c r="C415" s="49">
        <f>GewinnDaten!F415</f>
        <v>0</v>
      </c>
      <c r="D415" s="49">
        <f>GewinnDaten!I415</f>
        <v>0</v>
      </c>
      <c r="E415" s="40">
        <f t="shared" si="35"/>
        <v>0</v>
      </c>
      <c r="F415" s="58">
        <f t="shared" si="36"/>
        <v>43341</v>
      </c>
      <c r="G415" s="49">
        <f>SUM(C$7:C415)</f>
        <v>-1</v>
      </c>
      <c r="H415" s="49">
        <f>SUM(D$7:D415)</f>
        <v>5</v>
      </c>
      <c r="I415" s="40">
        <f t="shared" si="37"/>
        <v>4</v>
      </c>
      <c r="K415" s="36">
        <f t="shared" si="38"/>
        <v>2018</v>
      </c>
    </row>
    <row r="416" spans="1:11" ht="13">
      <c r="A416" s="39">
        <f>GewinnDaten!A416</f>
        <v>43344</v>
      </c>
      <c r="B416" s="37">
        <f t="shared" si="34"/>
        <v>7</v>
      </c>
      <c r="C416" s="49">
        <f>GewinnDaten!F416</f>
        <v>0</v>
      </c>
      <c r="D416" s="49">
        <f>GewinnDaten!I416</f>
        <v>0</v>
      </c>
      <c r="E416" s="40">
        <f t="shared" si="35"/>
        <v>0</v>
      </c>
      <c r="F416" s="58">
        <f t="shared" si="36"/>
        <v>43344</v>
      </c>
      <c r="G416" s="49">
        <f>SUM(C$7:C416)</f>
        <v>-1</v>
      </c>
      <c r="H416" s="49">
        <f>SUM(D$7:D416)</f>
        <v>5</v>
      </c>
      <c r="I416" s="40">
        <f t="shared" si="37"/>
        <v>4</v>
      </c>
      <c r="K416" s="36">
        <f t="shared" si="38"/>
        <v>2018</v>
      </c>
    </row>
    <row r="417" spans="1:11" ht="13">
      <c r="A417" s="39">
        <f>GewinnDaten!A417</f>
        <v>43348</v>
      </c>
      <c r="B417" s="37">
        <f t="shared" si="34"/>
        <v>4</v>
      </c>
      <c r="C417" s="49">
        <f>GewinnDaten!F417</f>
        <v>0</v>
      </c>
      <c r="D417" s="49">
        <f>GewinnDaten!I417</f>
        <v>0</v>
      </c>
      <c r="E417" s="40">
        <f t="shared" si="35"/>
        <v>0</v>
      </c>
      <c r="F417" s="58">
        <f t="shared" si="36"/>
        <v>43348</v>
      </c>
      <c r="G417" s="49">
        <f>SUM(C$7:C417)</f>
        <v>-1</v>
      </c>
      <c r="H417" s="49">
        <f>SUM(D$7:D417)</f>
        <v>5</v>
      </c>
      <c r="I417" s="40">
        <f t="shared" si="37"/>
        <v>4</v>
      </c>
      <c r="K417" s="36">
        <f t="shared" si="38"/>
        <v>2018</v>
      </c>
    </row>
    <row r="418" spans="1:11" ht="13">
      <c r="A418" s="39">
        <f>GewinnDaten!A418</f>
        <v>43351</v>
      </c>
      <c r="B418" s="37">
        <f t="shared" si="34"/>
        <v>7</v>
      </c>
      <c r="C418" s="49">
        <f>GewinnDaten!F418</f>
        <v>0</v>
      </c>
      <c r="D418" s="49">
        <f>GewinnDaten!I418</f>
        <v>0</v>
      </c>
      <c r="E418" s="40">
        <f t="shared" si="35"/>
        <v>0</v>
      </c>
      <c r="F418" s="58">
        <f t="shared" si="36"/>
        <v>43351</v>
      </c>
      <c r="G418" s="49">
        <f>SUM(C$7:C418)</f>
        <v>-1</v>
      </c>
      <c r="H418" s="49">
        <f>SUM(D$7:D418)</f>
        <v>5</v>
      </c>
      <c r="I418" s="40">
        <f t="shared" si="37"/>
        <v>4</v>
      </c>
      <c r="K418" s="36">
        <f t="shared" si="38"/>
        <v>2018</v>
      </c>
    </row>
    <row r="419" spans="1:11" ht="13">
      <c r="A419" s="39">
        <f>GewinnDaten!A419</f>
        <v>43355</v>
      </c>
      <c r="B419" s="37">
        <f t="shared" si="34"/>
        <v>4</v>
      </c>
      <c r="C419" s="49">
        <f>GewinnDaten!F419</f>
        <v>0</v>
      </c>
      <c r="D419" s="49">
        <f>GewinnDaten!I419</f>
        <v>0</v>
      </c>
      <c r="E419" s="40">
        <f t="shared" si="35"/>
        <v>0</v>
      </c>
      <c r="F419" s="58">
        <f t="shared" si="36"/>
        <v>43355</v>
      </c>
      <c r="G419" s="49">
        <f>SUM(C$7:C419)</f>
        <v>-1</v>
      </c>
      <c r="H419" s="49">
        <f>SUM(D$7:D419)</f>
        <v>5</v>
      </c>
      <c r="I419" s="40">
        <f t="shared" si="37"/>
        <v>4</v>
      </c>
      <c r="K419" s="36">
        <f t="shared" si="38"/>
        <v>2018</v>
      </c>
    </row>
    <row r="420" spans="1:11" ht="13">
      <c r="A420" s="39">
        <f>GewinnDaten!A420</f>
        <v>43358</v>
      </c>
      <c r="B420" s="37">
        <f t="shared" si="34"/>
        <v>7</v>
      </c>
      <c r="C420" s="49">
        <f>GewinnDaten!F420</f>
        <v>0</v>
      </c>
      <c r="D420" s="49">
        <f>GewinnDaten!I420</f>
        <v>0</v>
      </c>
      <c r="E420" s="40">
        <f t="shared" si="35"/>
        <v>0</v>
      </c>
      <c r="F420" s="58">
        <f t="shared" si="36"/>
        <v>43358</v>
      </c>
      <c r="G420" s="49">
        <f>SUM(C$7:C420)</f>
        <v>-1</v>
      </c>
      <c r="H420" s="49">
        <f>SUM(D$7:D420)</f>
        <v>5</v>
      </c>
      <c r="I420" s="40">
        <f t="shared" si="37"/>
        <v>4</v>
      </c>
      <c r="K420" s="36">
        <f t="shared" si="38"/>
        <v>2018</v>
      </c>
    </row>
    <row r="421" spans="1:11" ht="13">
      <c r="A421" s="39">
        <f>GewinnDaten!A421</f>
        <v>43362</v>
      </c>
      <c r="B421" s="37">
        <f t="shared" si="34"/>
        <v>4</v>
      </c>
      <c r="C421" s="49">
        <f>GewinnDaten!F421</f>
        <v>0</v>
      </c>
      <c r="D421" s="49">
        <f>GewinnDaten!I421</f>
        <v>0</v>
      </c>
      <c r="E421" s="40">
        <f t="shared" si="35"/>
        <v>0</v>
      </c>
      <c r="F421" s="58">
        <f t="shared" si="36"/>
        <v>43362</v>
      </c>
      <c r="G421" s="49">
        <f>SUM(C$7:C421)</f>
        <v>-1</v>
      </c>
      <c r="H421" s="49">
        <f>SUM(D$7:D421)</f>
        <v>5</v>
      </c>
      <c r="I421" s="40">
        <f t="shared" si="37"/>
        <v>4</v>
      </c>
      <c r="K421" s="36">
        <f t="shared" si="38"/>
        <v>2018</v>
      </c>
    </row>
    <row r="422" spans="1:11" ht="13">
      <c r="A422" s="39">
        <f>GewinnDaten!A422</f>
        <v>43365</v>
      </c>
      <c r="B422" s="37">
        <f t="shared" si="34"/>
        <v>7</v>
      </c>
      <c r="C422" s="49">
        <f>GewinnDaten!F422</f>
        <v>0</v>
      </c>
      <c r="D422" s="49">
        <f>GewinnDaten!I422</f>
        <v>0</v>
      </c>
      <c r="E422" s="40">
        <f t="shared" si="35"/>
        <v>0</v>
      </c>
      <c r="F422" s="58">
        <f t="shared" si="36"/>
        <v>43365</v>
      </c>
      <c r="G422" s="49">
        <f>SUM(C$7:C422)</f>
        <v>-1</v>
      </c>
      <c r="H422" s="49">
        <f>SUM(D$7:D422)</f>
        <v>5</v>
      </c>
      <c r="I422" s="40">
        <f t="shared" si="37"/>
        <v>4</v>
      </c>
      <c r="K422" s="36">
        <f t="shared" si="38"/>
        <v>2018</v>
      </c>
    </row>
    <row r="423" spans="1:11" ht="13">
      <c r="A423" s="39">
        <f>GewinnDaten!A423</f>
        <v>43369</v>
      </c>
      <c r="B423" s="37">
        <f t="shared" si="34"/>
        <v>4</v>
      </c>
      <c r="C423" s="49">
        <f>GewinnDaten!F423</f>
        <v>0</v>
      </c>
      <c r="D423" s="49">
        <f>GewinnDaten!I423</f>
        <v>0</v>
      </c>
      <c r="E423" s="40">
        <f t="shared" si="35"/>
        <v>0</v>
      </c>
      <c r="F423" s="58">
        <f t="shared" si="36"/>
        <v>43369</v>
      </c>
      <c r="G423" s="49">
        <f>SUM(C$7:C423)</f>
        <v>-1</v>
      </c>
      <c r="H423" s="49">
        <f>SUM(D$7:D423)</f>
        <v>5</v>
      </c>
      <c r="I423" s="40">
        <f t="shared" si="37"/>
        <v>4</v>
      </c>
      <c r="K423" s="36">
        <f t="shared" si="38"/>
        <v>2018</v>
      </c>
    </row>
    <row r="424" spans="1:11" ht="13">
      <c r="A424" s="39">
        <f>GewinnDaten!A424</f>
        <v>43372</v>
      </c>
      <c r="B424" s="37">
        <f t="shared" si="34"/>
        <v>7</v>
      </c>
      <c r="C424" s="49">
        <f>GewinnDaten!F424</f>
        <v>0</v>
      </c>
      <c r="D424" s="49">
        <f>GewinnDaten!I424</f>
        <v>0</v>
      </c>
      <c r="E424" s="40">
        <f t="shared" si="35"/>
        <v>0</v>
      </c>
      <c r="F424" s="58">
        <f t="shared" si="36"/>
        <v>43372</v>
      </c>
      <c r="G424" s="49">
        <f>SUM(C$7:C424)</f>
        <v>-1</v>
      </c>
      <c r="H424" s="49">
        <f>SUM(D$7:D424)</f>
        <v>5</v>
      </c>
      <c r="I424" s="40">
        <f t="shared" si="37"/>
        <v>4</v>
      </c>
      <c r="K424" s="36">
        <f t="shared" si="38"/>
        <v>2018</v>
      </c>
    </row>
    <row r="425" spans="1:11" ht="13">
      <c r="A425" s="39">
        <f>GewinnDaten!A425</f>
        <v>43376</v>
      </c>
      <c r="B425" s="37">
        <f t="shared" si="34"/>
        <v>4</v>
      </c>
      <c r="C425" s="49">
        <f>GewinnDaten!F425</f>
        <v>0</v>
      </c>
      <c r="D425" s="49">
        <f>GewinnDaten!I425</f>
        <v>0</v>
      </c>
      <c r="E425" s="40">
        <f t="shared" si="35"/>
        <v>0</v>
      </c>
      <c r="F425" s="58">
        <f t="shared" si="36"/>
        <v>43376</v>
      </c>
      <c r="G425" s="49">
        <f>SUM(C$7:C425)</f>
        <v>-1</v>
      </c>
      <c r="H425" s="49">
        <f>SUM(D$7:D425)</f>
        <v>5</v>
      </c>
      <c r="I425" s="40">
        <f t="shared" si="37"/>
        <v>4</v>
      </c>
      <c r="K425" s="36">
        <f t="shared" si="38"/>
        <v>2018</v>
      </c>
    </row>
    <row r="426" spans="1:11" ht="13">
      <c r="A426" s="39">
        <f>GewinnDaten!A426</f>
        <v>43379</v>
      </c>
      <c r="B426" s="37">
        <f t="shared" si="34"/>
        <v>7</v>
      </c>
      <c r="C426" s="49">
        <f>GewinnDaten!F426</f>
        <v>0</v>
      </c>
      <c r="D426" s="49">
        <f>GewinnDaten!I426</f>
        <v>0</v>
      </c>
      <c r="E426" s="40">
        <f t="shared" si="35"/>
        <v>0</v>
      </c>
      <c r="F426" s="58">
        <f t="shared" si="36"/>
        <v>43379</v>
      </c>
      <c r="G426" s="49">
        <f>SUM(C$7:C426)</f>
        <v>-1</v>
      </c>
      <c r="H426" s="49">
        <f>SUM(D$7:D426)</f>
        <v>5</v>
      </c>
      <c r="I426" s="40">
        <f t="shared" si="37"/>
        <v>4</v>
      </c>
      <c r="K426" s="36">
        <f t="shared" si="38"/>
        <v>2018</v>
      </c>
    </row>
    <row r="427" spans="1:11" ht="13">
      <c r="A427" s="39">
        <f>GewinnDaten!A427</f>
        <v>43383</v>
      </c>
      <c r="B427" s="37">
        <f t="shared" si="34"/>
        <v>4</v>
      </c>
      <c r="C427" s="49">
        <f>GewinnDaten!F427</f>
        <v>0</v>
      </c>
      <c r="D427" s="49">
        <f>GewinnDaten!I427</f>
        <v>0</v>
      </c>
      <c r="E427" s="40">
        <f t="shared" si="35"/>
        <v>0</v>
      </c>
      <c r="F427" s="58">
        <f t="shared" si="36"/>
        <v>43383</v>
      </c>
      <c r="G427" s="49">
        <f>SUM(C$7:C427)</f>
        <v>-1</v>
      </c>
      <c r="H427" s="49">
        <f>SUM(D$7:D427)</f>
        <v>5</v>
      </c>
      <c r="I427" s="40">
        <f t="shared" si="37"/>
        <v>4</v>
      </c>
      <c r="K427" s="36">
        <f t="shared" si="38"/>
        <v>2018</v>
      </c>
    </row>
    <row r="428" spans="1:11" ht="13">
      <c r="A428" s="39">
        <f>GewinnDaten!A428</f>
        <v>43386</v>
      </c>
      <c r="B428" s="37">
        <f t="shared" si="34"/>
        <v>7</v>
      </c>
      <c r="C428" s="49">
        <f>GewinnDaten!F428</f>
        <v>0</v>
      </c>
      <c r="D428" s="49">
        <f>GewinnDaten!I428</f>
        <v>0</v>
      </c>
      <c r="E428" s="40">
        <f t="shared" si="35"/>
        <v>0</v>
      </c>
      <c r="F428" s="58">
        <f t="shared" si="36"/>
        <v>43386</v>
      </c>
      <c r="G428" s="49">
        <f>SUM(C$7:C428)</f>
        <v>-1</v>
      </c>
      <c r="H428" s="49">
        <f>SUM(D$7:D428)</f>
        <v>5</v>
      </c>
      <c r="I428" s="40">
        <f t="shared" si="37"/>
        <v>4</v>
      </c>
      <c r="K428" s="36">
        <f t="shared" si="38"/>
        <v>2018</v>
      </c>
    </row>
    <row r="429" spans="1:11" ht="13">
      <c r="A429" s="39">
        <f>GewinnDaten!A429</f>
        <v>43390</v>
      </c>
      <c r="B429" s="37">
        <f t="shared" si="34"/>
        <v>4</v>
      </c>
      <c r="C429" s="49">
        <f>GewinnDaten!F429</f>
        <v>0</v>
      </c>
      <c r="D429" s="49">
        <f>GewinnDaten!I429</f>
        <v>0</v>
      </c>
      <c r="E429" s="40">
        <f t="shared" si="35"/>
        <v>0</v>
      </c>
      <c r="F429" s="58">
        <f t="shared" si="36"/>
        <v>43390</v>
      </c>
      <c r="G429" s="49">
        <f>SUM(C$7:C429)</f>
        <v>-1</v>
      </c>
      <c r="H429" s="49">
        <f>SUM(D$7:D429)</f>
        <v>5</v>
      </c>
      <c r="I429" s="40">
        <f t="shared" si="37"/>
        <v>4</v>
      </c>
      <c r="K429" s="36">
        <f t="shared" si="38"/>
        <v>2018</v>
      </c>
    </row>
    <row r="430" spans="1:11" ht="13">
      <c r="A430" s="39">
        <f>GewinnDaten!A430</f>
        <v>43393</v>
      </c>
      <c r="B430" s="37">
        <f t="shared" si="34"/>
        <v>7</v>
      </c>
      <c r="C430" s="49">
        <f>GewinnDaten!F430</f>
        <v>0</v>
      </c>
      <c r="D430" s="49">
        <f>GewinnDaten!I430</f>
        <v>0</v>
      </c>
      <c r="E430" s="40">
        <f t="shared" si="35"/>
        <v>0</v>
      </c>
      <c r="F430" s="58">
        <f t="shared" si="36"/>
        <v>43393</v>
      </c>
      <c r="G430" s="49">
        <f>SUM(C$7:C430)</f>
        <v>-1</v>
      </c>
      <c r="H430" s="49">
        <f>SUM(D$7:D430)</f>
        <v>5</v>
      </c>
      <c r="I430" s="40">
        <f t="shared" si="37"/>
        <v>4</v>
      </c>
      <c r="K430" s="36">
        <f t="shared" si="38"/>
        <v>2018</v>
      </c>
    </row>
    <row r="431" spans="1:11" ht="13">
      <c r="A431" s="39">
        <f>GewinnDaten!A431</f>
        <v>43397</v>
      </c>
      <c r="B431" s="37">
        <f t="shared" si="34"/>
        <v>4</v>
      </c>
      <c r="C431" s="49">
        <f>GewinnDaten!F431</f>
        <v>0</v>
      </c>
      <c r="D431" s="49">
        <f>GewinnDaten!I431</f>
        <v>0</v>
      </c>
      <c r="E431" s="40">
        <f t="shared" si="35"/>
        <v>0</v>
      </c>
      <c r="F431" s="58">
        <f t="shared" si="36"/>
        <v>43397</v>
      </c>
      <c r="G431" s="49">
        <f>SUM(C$7:C431)</f>
        <v>-1</v>
      </c>
      <c r="H431" s="49">
        <f>SUM(D$7:D431)</f>
        <v>5</v>
      </c>
      <c r="I431" s="40">
        <f t="shared" si="37"/>
        <v>4</v>
      </c>
      <c r="K431" s="36">
        <f t="shared" si="38"/>
        <v>2018</v>
      </c>
    </row>
    <row r="432" spans="1:11" ht="13">
      <c r="A432" s="39">
        <f>GewinnDaten!A432</f>
        <v>43400</v>
      </c>
      <c r="B432" s="37">
        <f t="shared" si="34"/>
        <v>7</v>
      </c>
      <c r="C432" s="49">
        <f>GewinnDaten!F432</f>
        <v>0</v>
      </c>
      <c r="D432" s="49">
        <f>GewinnDaten!I432</f>
        <v>0</v>
      </c>
      <c r="E432" s="40">
        <f t="shared" si="35"/>
        <v>0</v>
      </c>
      <c r="F432" s="58">
        <f t="shared" si="36"/>
        <v>43400</v>
      </c>
      <c r="G432" s="49">
        <f>SUM(C$7:C432)</f>
        <v>-1</v>
      </c>
      <c r="H432" s="49">
        <f>SUM(D$7:D432)</f>
        <v>5</v>
      </c>
      <c r="I432" s="40">
        <f t="shared" si="37"/>
        <v>4</v>
      </c>
      <c r="K432" s="36">
        <f t="shared" si="38"/>
        <v>2018</v>
      </c>
    </row>
    <row r="433" spans="1:11" ht="13">
      <c r="A433" s="39">
        <f>GewinnDaten!A433</f>
        <v>43404</v>
      </c>
      <c r="B433" s="37">
        <f t="shared" si="34"/>
        <v>4</v>
      </c>
      <c r="C433" s="49">
        <f>GewinnDaten!F433</f>
        <v>0</v>
      </c>
      <c r="D433" s="49">
        <f>GewinnDaten!I433</f>
        <v>0</v>
      </c>
      <c r="E433" s="40">
        <f t="shared" si="35"/>
        <v>0</v>
      </c>
      <c r="F433" s="58">
        <f t="shared" si="36"/>
        <v>43404</v>
      </c>
      <c r="G433" s="49">
        <f>SUM(C$7:C433)</f>
        <v>-1</v>
      </c>
      <c r="H433" s="49">
        <f>SUM(D$7:D433)</f>
        <v>5</v>
      </c>
      <c r="I433" s="40">
        <f t="shared" si="37"/>
        <v>4</v>
      </c>
      <c r="K433" s="36">
        <f t="shared" si="38"/>
        <v>2018</v>
      </c>
    </row>
    <row r="434" spans="1:11" ht="13">
      <c r="A434" s="39">
        <f>GewinnDaten!A434</f>
        <v>43407</v>
      </c>
      <c r="B434" s="37">
        <f t="shared" si="34"/>
        <v>7</v>
      </c>
      <c r="C434" s="49">
        <f>GewinnDaten!F434</f>
        <v>0</v>
      </c>
      <c r="D434" s="49">
        <f>GewinnDaten!I434</f>
        <v>0</v>
      </c>
      <c r="E434" s="40">
        <f t="shared" si="35"/>
        <v>0</v>
      </c>
      <c r="F434" s="58">
        <f t="shared" si="36"/>
        <v>43407</v>
      </c>
      <c r="G434" s="49">
        <f>SUM(C$7:C434)</f>
        <v>-1</v>
      </c>
      <c r="H434" s="49">
        <f>SUM(D$7:D434)</f>
        <v>5</v>
      </c>
      <c r="I434" s="40">
        <f t="shared" si="37"/>
        <v>4</v>
      </c>
      <c r="K434" s="36">
        <f t="shared" si="38"/>
        <v>2018</v>
      </c>
    </row>
    <row r="435" spans="1:11" ht="13">
      <c r="A435" s="39">
        <f>GewinnDaten!A435</f>
        <v>43411</v>
      </c>
      <c r="B435" s="37">
        <f t="shared" si="34"/>
        <v>4</v>
      </c>
      <c r="C435" s="49">
        <f>GewinnDaten!F435</f>
        <v>0</v>
      </c>
      <c r="D435" s="49">
        <f>GewinnDaten!I435</f>
        <v>0</v>
      </c>
      <c r="E435" s="40">
        <f t="shared" si="35"/>
        <v>0</v>
      </c>
      <c r="F435" s="58">
        <f t="shared" si="36"/>
        <v>43411</v>
      </c>
      <c r="G435" s="49">
        <f>SUM(C$7:C435)</f>
        <v>-1</v>
      </c>
      <c r="H435" s="49">
        <f>SUM(D$7:D435)</f>
        <v>5</v>
      </c>
      <c r="I435" s="40">
        <f t="shared" si="37"/>
        <v>4</v>
      </c>
      <c r="K435" s="36">
        <f t="shared" si="38"/>
        <v>2018</v>
      </c>
    </row>
    <row r="436" spans="1:11" ht="13">
      <c r="A436" s="39">
        <f>GewinnDaten!A436</f>
        <v>43414</v>
      </c>
      <c r="B436" s="37">
        <f t="shared" si="34"/>
        <v>7</v>
      </c>
      <c r="C436" s="49">
        <f>GewinnDaten!F436</f>
        <v>0</v>
      </c>
      <c r="D436" s="49">
        <f>GewinnDaten!I436</f>
        <v>0</v>
      </c>
      <c r="E436" s="40">
        <f t="shared" si="35"/>
        <v>0</v>
      </c>
      <c r="F436" s="58">
        <f t="shared" si="36"/>
        <v>43414</v>
      </c>
      <c r="G436" s="49">
        <f>SUM(C$7:C436)</f>
        <v>-1</v>
      </c>
      <c r="H436" s="49">
        <f>SUM(D$7:D436)</f>
        <v>5</v>
      </c>
      <c r="I436" s="40">
        <f t="shared" si="37"/>
        <v>4</v>
      </c>
      <c r="K436" s="36">
        <f t="shared" si="38"/>
        <v>2018</v>
      </c>
    </row>
    <row r="437" spans="1:11" ht="13">
      <c r="A437" s="39">
        <f>GewinnDaten!A437</f>
        <v>43418</v>
      </c>
      <c r="B437" s="37">
        <f t="shared" si="34"/>
        <v>4</v>
      </c>
      <c r="C437" s="49">
        <f>GewinnDaten!F437</f>
        <v>0</v>
      </c>
      <c r="D437" s="49">
        <f>GewinnDaten!I437</f>
        <v>0</v>
      </c>
      <c r="E437" s="40">
        <f t="shared" si="35"/>
        <v>0</v>
      </c>
      <c r="F437" s="58">
        <f t="shared" si="36"/>
        <v>43418</v>
      </c>
      <c r="G437" s="49">
        <f>SUM(C$7:C437)</f>
        <v>-1</v>
      </c>
      <c r="H437" s="49">
        <f>SUM(D$7:D437)</f>
        <v>5</v>
      </c>
      <c r="I437" s="40">
        <f t="shared" si="37"/>
        <v>4</v>
      </c>
      <c r="K437" s="36">
        <f t="shared" si="38"/>
        <v>2018</v>
      </c>
    </row>
    <row r="438" spans="1:11" ht="13">
      <c r="A438" s="39">
        <f>GewinnDaten!A438</f>
        <v>43421</v>
      </c>
      <c r="B438" s="37">
        <f t="shared" si="34"/>
        <v>7</v>
      </c>
      <c r="C438" s="49">
        <f>GewinnDaten!F438</f>
        <v>0</v>
      </c>
      <c r="D438" s="49">
        <f>GewinnDaten!I438</f>
        <v>0</v>
      </c>
      <c r="E438" s="40">
        <f t="shared" si="35"/>
        <v>0</v>
      </c>
      <c r="F438" s="58">
        <f t="shared" si="36"/>
        <v>43421</v>
      </c>
      <c r="G438" s="49">
        <f>SUM(C$7:C438)</f>
        <v>-1</v>
      </c>
      <c r="H438" s="49">
        <f>SUM(D$7:D438)</f>
        <v>5</v>
      </c>
      <c r="I438" s="40">
        <f t="shared" si="37"/>
        <v>4</v>
      </c>
      <c r="K438" s="36">
        <f t="shared" si="38"/>
        <v>2018</v>
      </c>
    </row>
    <row r="439" spans="1:11" ht="13">
      <c r="A439" s="39">
        <f>GewinnDaten!A439</f>
        <v>43425</v>
      </c>
      <c r="B439" s="37">
        <f t="shared" si="34"/>
        <v>4</v>
      </c>
      <c r="C439" s="49">
        <f>GewinnDaten!F439</f>
        <v>0</v>
      </c>
      <c r="D439" s="49">
        <f>GewinnDaten!I439</f>
        <v>0</v>
      </c>
      <c r="E439" s="40">
        <f t="shared" si="35"/>
        <v>0</v>
      </c>
      <c r="F439" s="58">
        <f t="shared" si="36"/>
        <v>43425</v>
      </c>
      <c r="G439" s="49">
        <f>SUM(C$7:C439)</f>
        <v>-1</v>
      </c>
      <c r="H439" s="49">
        <f>SUM(D$7:D439)</f>
        <v>5</v>
      </c>
      <c r="I439" s="40">
        <f t="shared" si="37"/>
        <v>4</v>
      </c>
      <c r="K439" s="36">
        <f t="shared" si="38"/>
        <v>2018</v>
      </c>
    </row>
    <row r="440" spans="1:11" ht="13">
      <c r="A440" s="39">
        <f>GewinnDaten!A440</f>
        <v>43428</v>
      </c>
      <c r="B440" s="37">
        <f t="shared" si="34"/>
        <v>7</v>
      </c>
      <c r="C440" s="49">
        <f>GewinnDaten!F440</f>
        <v>0</v>
      </c>
      <c r="D440" s="49">
        <f>GewinnDaten!I440</f>
        <v>0</v>
      </c>
      <c r="E440" s="40">
        <f t="shared" si="35"/>
        <v>0</v>
      </c>
      <c r="F440" s="58">
        <f t="shared" si="36"/>
        <v>43428</v>
      </c>
      <c r="G440" s="49">
        <f>SUM(C$7:C440)</f>
        <v>-1</v>
      </c>
      <c r="H440" s="49">
        <f>SUM(D$7:D440)</f>
        <v>5</v>
      </c>
      <c r="I440" s="40">
        <f t="shared" si="37"/>
        <v>4</v>
      </c>
      <c r="K440" s="36">
        <f t="shared" si="38"/>
        <v>2018</v>
      </c>
    </row>
    <row r="441" spans="1:11" ht="13">
      <c r="A441" s="39">
        <f>GewinnDaten!A441</f>
        <v>43432</v>
      </c>
      <c r="B441" s="37">
        <f t="shared" si="34"/>
        <v>4</v>
      </c>
      <c r="C441" s="49">
        <f>GewinnDaten!F441</f>
        <v>0</v>
      </c>
      <c r="D441" s="49">
        <f>GewinnDaten!I441</f>
        <v>0</v>
      </c>
      <c r="E441" s="40">
        <f t="shared" si="35"/>
        <v>0</v>
      </c>
      <c r="F441" s="58">
        <f t="shared" si="36"/>
        <v>43432</v>
      </c>
      <c r="G441" s="49">
        <f>SUM(C$7:C441)</f>
        <v>-1</v>
      </c>
      <c r="H441" s="49">
        <f>SUM(D$7:D441)</f>
        <v>5</v>
      </c>
      <c r="I441" s="40">
        <f t="shared" si="37"/>
        <v>4</v>
      </c>
      <c r="K441" s="36">
        <f t="shared" si="38"/>
        <v>2018</v>
      </c>
    </row>
    <row r="442" spans="1:11" ht="13">
      <c r="A442" s="39">
        <f>GewinnDaten!A442</f>
        <v>43435</v>
      </c>
      <c r="B442" s="37">
        <f t="shared" si="34"/>
        <v>7</v>
      </c>
      <c r="C442" s="49">
        <f>GewinnDaten!F442</f>
        <v>0</v>
      </c>
      <c r="D442" s="49">
        <f>GewinnDaten!I442</f>
        <v>0</v>
      </c>
      <c r="E442" s="40">
        <f t="shared" si="35"/>
        <v>0</v>
      </c>
      <c r="F442" s="58">
        <f t="shared" si="36"/>
        <v>43435</v>
      </c>
      <c r="G442" s="49">
        <f>SUM(C$7:C442)</f>
        <v>-1</v>
      </c>
      <c r="H442" s="49">
        <f>SUM(D$7:D442)</f>
        <v>5</v>
      </c>
      <c r="I442" s="40">
        <f t="shared" si="37"/>
        <v>4</v>
      </c>
      <c r="K442" s="36">
        <f t="shared" si="38"/>
        <v>2018</v>
      </c>
    </row>
    <row r="443" spans="1:11" ht="13">
      <c r="A443" s="39">
        <f>GewinnDaten!A443</f>
        <v>43439</v>
      </c>
      <c r="B443" s="37">
        <f t="shared" si="34"/>
        <v>4</v>
      </c>
      <c r="C443" s="49">
        <f>GewinnDaten!F443</f>
        <v>0</v>
      </c>
      <c r="D443" s="49">
        <f>GewinnDaten!I443</f>
        <v>0</v>
      </c>
      <c r="E443" s="40">
        <f t="shared" si="35"/>
        <v>0</v>
      </c>
      <c r="F443" s="58">
        <f t="shared" si="36"/>
        <v>43439</v>
      </c>
      <c r="G443" s="49">
        <f>SUM(C$7:C443)</f>
        <v>-1</v>
      </c>
      <c r="H443" s="49">
        <f>SUM(D$7:D443)</f>
        <v>5</v>
      </c>
      <c r="I443" s="40">
        <f t="shared" si="37"/>
        <v>4</v>
      </c>
      <c r="K443" s="36">
        <f t="shared" si="38"/>
        <v>2018</v>
      </c>
    </row>
    <row r="444" spans="1:11" ht="13">
      <c r="A444" s="39">
        <f>GewinnDaten!A444</f>
        <v>43442</v>
      </c>
      <c r="B444" s="37">
        <f t="shared" si="34"/>
        <v>7</v>
      </c>
      <c r="C444" s="49">
        <f>GewinnDaten!F444</f>
        <v>0</v>
      </c>
      <c r="D444" s="49">
        <f>GewinnDaten!I444</f>
        <v>0</v>
      </c>
      <c r="E444" s="40">
        <f t="shared" si="35"/>
        <v>0</v>
      </c>
      <c r="F444" s="58">
        <f t="shared" si="36"/>
        <v>43442</v>
      </c>
      <c r="G444" s="49">
        <f>SUM(C$7:C444)</f>
        <v>-1</v>
      </c>
      <c r="H444" s="49">
        <f>SUM(D$7:D444)</f>
        <v>5</v>
      </c>
      <c r="I444" s="40">
        <f t="shared" si="37"/>
        <v>4</v>
      </c>
      <c r="K444" s="36">
        <f t="shared" si="38"/>
        <v>2018</v>
      </c>
    </row>
    <row r="445" spans="1:11" ht="13">
      <c r="A445" s="39">
        <f>GewinnDaten!A445</f>
        <v>43446</v>
      </c>
      <c r="B445" s="37">
        <f t="shared" si="34"/>
        <v>4</v>
      </c>
      <c r="C445" s="49">
        <f>GewinnDaten!F445</f>
        <v>0</v>
      </c>
      <c r="D445" s="49">
        <f>GewinnDaten!I445</f>
        <v>0</v>
      </c>
      <c r="E445" s="40">
        <f t="shared" si="35"/>
        <v>0</v>
      </c>
      <c r="F445" s="58">
        <f t="shared" si="36"/>
        <v>43446</v>
      </c>
      <c r="G445" s="49">
        <f>SUM(C$7:C445)</f>
        <v>-1</v>
      </c>
      <c r="H445" s="49">
        <f>SUM(D$7:D445)</f>
        <v>5</v>
      </c>
      <c r="I445" s="40">
        <f t="shared" si="37"/>
        <v>4</v>
      </c>
      <c r="K445" s="36">
        <f t="shared" si="38"/>
        <v>2018</v>
      </c>
    </row>
    <row r="446" spans="1:11" ht="13">
      <c r="A446" s="39">
        <f>GewinnDaten!A446</f>
        <v>43449</v>
      </c>
      <c r="B446" s="37">
        <f t="shared" si="34"/>
        <v>7</v>
      </c>
      <c r="C446" s="49">
        <f>GewinnDaten!F446</f>
        <v>0</v>
      </c>
      <c r="D446" s="49">
        <f>GewinnDaten!I446</f>
        <v>0</v>
      </c>
      <c r="E446" s="40">
        <f t="shared" si="35"/>
        <v>0</v>
      </c>
      <c r="F446" s="58">
        <f t="shared" si="36"/>
        <v>43449</v>
      </c>
      <c r="G446" s="49">
        <f>SUM(C$7:C446)</f>
        <v>-1</v>
      </c>
      <c r="H446" s="49">
        <f>SUM(D$7:D446)</f>
        <v>5</v>
      </c>
      <c r="I446" s="40">
        <f t="shared" si="37"/>
        <v>4</v>
      </c>
      <c r="K446" s="36">
        <f t="shared" si="38"/>
        <v>2018</v>
      </c>
    </row>
    <row r="447" spans="1:11" ht="13">
      <c r="A447" s="39">
        <f>GewinnDaten!A447</f>
        <v>43453</v>
      </c>
      <c r="B447" s="37">
        <f t="shared" si="34"/>
        <v>4</v>
      </c>
      <c r="C447" s="49">
        <f>GewinnDaten!F447</f>
        <v>0</v>
      </c>
      <c r="D447" s="49">
        <f>GewinnDaten!I447</f>
        <v>0</v>
      </c>
      <c r="E447" s="40">
        <f t="shared" si="35"/>
        <v>0</v>
      </c>
      <c r="F447" s="58">
        <f t="shared" si="36"/>
        <v>43453</v>
      </c>
      <c r="G447" s="49">
        <f>SUM(C$7:C447)</f>
        <v>-1</v>
      </c>
      <c r="H447" s="49">
        <f>SUM(D$7:D447)</f>
        <v>5</v>
      </c>
      <c r="I447" s="40">
        <f t="shared" si="37"/>
        <v>4</v>
      </c>
      <c r="K447" s="36">
        <f t="shared" si="38"/>
        <v>2018</v>
      </c>
    </row>
    <row r="448" spans="1:11" ht="13">
      <c r="A448" s="39">
        <f>GewinnDaten!A448</f>
        <v>43456</v>
      </c>
      <c r="B448" s="37">
        <f t="shared" si="34"/>
        <v>7</v>
      </c>
      <c r="C448" s="49">
        <f>GewinnDaten!F448</f>
        <v>0</v>
      </c>
      <c r="D448" s="49">
        <f>GewinnDaten!I448</f>
        <v>0</v>
      </c>
      <c r="E448" s="40">
        <f t="shared" si="35"/>
        <v>0</v>
      </c>
      <c r="F448" s="58">
        <f t="shared" si="36"/>
        <v>43456</v>
      </c>
      <c r="G448" s="49">
        <f>SUM(C$7:C448)</f>
        <v>-1</v>
      </c>
      <c r="H448" s="49">
        <f>SUM(D$7:D448)</f>
        <v>5</v>
      </c>
      <c r="I448" s="40">
        <f t="shared" si="37"/>
        <v>4</v>
      </c>
      <c r="K448" s="36">
        <f t="shared" si="38"/>
        <v>2018</v>
      </c>
    </row>
    <row r="449" spans="1:11" ht="13">
      <c r="A449" s="39">
        <f>GewinnDaten!A449</f>
        <v>43460</v>
      </c>
      <c r="B449" s="37">
        <f t="shared" si="34"/>
        <v>4</v>
      </c>
      <c r="C449" s="49">
        <f>GewinnDaten!F449</f>
        <v>0</v>
      </c>
      <c r="D449" s="49">
        <f>GewinnDaten!I449</f>
        <v>0</v>
      </c>
      <c r="E449" s="40">
        <f t="shared" si="35"/>
        <v>0</v>
      </c>
      <c r="F449" s="58">
        <f t="shared" si="36"/>
        <v>43460</v>
      </c>
      <c r="G449" s="49">
        <f>SUM(C$7:C449)</f>
        <v>-1</v>
      </c>
      <c r="H449" s="49">
        <f>SUM(D$7:D449)</f>
        <v>5</v>
      </c>
      <c r="I449" s="40">
        <f t="shared" si="37"/>
        <v>4</v>
      </c>
      <c r="K449" s="36">
        <f t="shared" si="38"/>
        <v>2018</v>
      </c>
    </row>
    <row r="450" spans="1:11" ht="13">
      <c r="A450" s="39">
        <f>GewinnDaten!A450</f>
        <v>43463</v>
      </c>
      <c r="B450" s="37">
        <f t="shared" si="34"/>
        <v>7</v>
      </c>
      <c r="C450" s="49">
        <f>GewinnDaten!F450</f>
        <v>0</v>
      </c>
      <c r="D450" s="49">
        <f>GewinnDaten!I450</f>
        <v>0</v>
      </c>
      <c r="E450" s="40">
        <f t="shared" si="35"/>
        <v>0</v>
      </c>
      <c r="F450" s="58">
        <f t="shared" si="36"/>
        <v>43463</v>
      </c>
      <c r="G450" s="49">
        <f>SUM(C$7:C450)</f>
        <v>-1</v>
      </c>
      <c r="H450" s="49">
        <f>SUM(D$7:D450)</f>
        <v>5</v>
      </c>
      <c r="I450" s="40">
        <f t="shared" si="37"/>
        <v>4</v>
      </c>
      <c r="K450" s="36">
        <f t="shared" si="38"/>
        <v>2018</v>
      </c>
    </row>
    <row r="451" spans="1:11" ht="13">
      <c r="A451" s="39">
        <f>GewinnDaten!A451</f>
        <v>43467</v>
      </c>
      <c r="B451" s="37">
        <f t="shared" si="34"/>
        <v>4</v>
      </c>
      <c r="C451" s="49">
        <f>GewinnDaten!F451</f>
        <v>0</v>
      </c>
      <c r="D451" s="49">
        <f>GewinnDaten!I451</f>
        <v>0</v>
      </c>
      <c r="E451" s="40">
        <f t="shared" si="35"/>
        <v>0</v>
      </c>
      <c r="F451" s="58">
        <f t="shared" si="36"/>
        <v>43467</v>
      </c>
      <c r="G451" s="49">
        <f>SUM(C$7:C451)</f>
        <v>-1</v>
      </c>
      <c r="H451" s="49">
        <f>SUM(D$7:D451)</f>
        <v>5</v>
      </c>
      <c r="I451" s="40">
        <f t="shared" si="37"/>
        <v>4</v>
      </c>
      <c r="K451" s="36">
        <f t="shared" si="38"/>
        <v>2019</v>
      </c>
    </row>
    <row r="452" spans="1:11" ht="13">
      <c r="A452" s="39">
        <f>GewinnDaten!A452</f>
        <v>43470</v>
      </c>
      <c r="B452" s="37">
        <f t="shared" si="34"/>
        <v>7</v>
      </c>
      <c r="C452" s="49">
        <f>GewinnDaten!F452</f>
        <v>0</v>
      </c>
      <c r="D452" s="49">
        <f>GewinnDaten!I452</f>
        <v>0</v>
      </c>
      <c r="E452" s="40">
        <f t="shared" si="35"/>
        <v>0</v>
      </c>
      <c r="F452" s="58">
        <f t="shared" si="36"/>
        <v>43470</v>
      </c>
      <c r="G452" s="49">
        <f>SUM(C$7:C452)</f>
        <v>-1</v>
      </c>
      <c r="H452" s="49">
        <f>SUM(D$7:D452)</f>
        <v>5</v>
      </c>
      <c r="I452" s="40">
        <f t="shared" si="37"/>
        <v>4</v>
      </c>
      <c r="K452" s="36">
        <f t="shared" si="38"/>
        <v>2019</v>
      </c>
    </row>
    <row r="453" spans="1:11" ht="13">
      <c r="A453" s="39">
        <f>GewinnDaten!A453</f>
        <v>43474</v>
      </c>
      <c r="B453" s="37">
        <f t="shared" si="34"/>
        <v>4</v>
      </c>
      <c r="C453" s="49">
        <f>GewinnDaten!F453</f>
        <v>0</v>
      </c>
      <c r="D453" s="49">
        <f>GewinnDaten!I453</f>
        <v>0</v>
      </c>
      <c r="E453" s="40">
        <f t="shared" si="35"/>
        <v>0</v>
      </c>
      <c r="F453" s="58">
        <f t="shared" si="36"/>
        <v>43474</v>
      </c>
      <c r="G453" s="49">
        <f>SUM(C$7:C453)</f>
        <v>-1</v>
      </c>
      <c r="H453" s="49">
        <f>SUM(D$7:D453)</f>
        <v>5</v>
      </c>
      <c r="I453" s="40">
        <f t="shared" si="37"/>
        <v>4</v>
      </c>
      <c r="K453" s="36">
        <f t="shared" si="38"/>
        <v>2019</v>
      </c>
    </row>
    <row r="454" spans="1:11" ht="13">
      <c r="A454" s="39">
        <f>GewinnDaten!A454</f>
        <v>43477</v>
      </c>
      <c r="B454" s="37">
        <f t="shared" si="34"/>
        <v>7</v>
      </c>
      <c r="C454" s="49">
        <f>GewinnDaten!F454</f>
        <v>0</v>
      </c>
      <c r="D454" s="49">
        <f>GewinnDaten!I454</f>
        <v>0</v>
      </c>
      <c r="E454" s="40">
        <f t="shared" si="35"/>
        <v>0</v>
      </c>
      <c r="F454" s="58">
        <f t="shared" si="36"/>
        <v>43477</v>
      </c>
      <c r="G454" s="49">
        <f>SUM(C$7:C454)</f>
        <v>-1</v>
      </c>
      <c r="H454" s="49">
        <f>SUM(D$7:D454)</f>
        <v>5</v>
      </c>
      <c r="I454" s="40">
        <f t="shared" si="37"/>
        <v>4</v>
      </c>
      <c r="K454" s="36">
        <f t="shared" si="38"/>
        <v>2019</v>
      </c>
    </row>
    <row r="455" spans="1:11" ht="13">
      <c r="A455" s="39">
        <f>GewinnDaten!A455</f>
        <v>43481</v>
      </c>
      <c r="B455" s="37">
        <f t="shared" si="34"/>
        <v>4</v>
      </c>
      <c r="C455" s="49">
        <f>GewinnDaten!F455</f>
        <v>0</v>
      </c>
      <c r="D455" s="49">
        <f>GewinnDaten!I455</f>
        <v>0</v>
      </c>
      <c r="E455" s="40">
        <f t="shared" si="35"/>
        <v>0</v>
      </c>
      <c r="F455" s="58">
        <f t="shared" si="36"/>
        <v>43481</v>
      </c>
      <c r="G455" s="49">
        <f>SUM(C$7:C455)</f>
        <v>-1</v>
      </c>
      <c r="H455" s="49">
        <f>SUM(D$7:D455)</f>
        <v>5</v>
      </c>
      <c r="I455" s="40">
        <f t="shared" si="37"/>
        <v>4</v>
      </c>
      <c r="K455" s="36">
        <f t="shared" si="38"/>
        <v>2019</v>
      </c>
    </row>
    <row r="456" spans="1:11" ht="13">
      <c r="A456" s="39">
        <f>GewinnDaten!A456</f>
        <v>43484</v>
      </c>
      <c r="B456" s="37">
        <f t="shared" ref="B456:B519" si="39">WEEKDAY(A456)</f>
        <v>7</v>
      </c>
      <c r="C456" s="49">
        <f>GewinnDaten!F456</f>
        <v>0</v>
      </c>
      <c r="D456" s="49">
        <f>GewinnDaten!I456</f>
        <v>0</v>
      </c>
      <c r="E456" s="40">
        <f t="shared" ref="E456:E519" si="40">SUM(C456:D456)</f>
        <v>0</v>
      </c>
      <c r="F456" s="58">
        <f t="shared" ref="F456:F519" si="41">A456</f>
        <v>43484</v>
      </c>
      <c r="G456" s="49">
        <f>SUM(C$7:C456)</f>
        <v>-1</v>
      </c>
      <c r="H456" s="49">
        <f>SUM(D$7:D456)</f>
        <v>5</v>
      </c>
      <c r="I456" s="40">
        <f t="shared" ref="I456:I519" si="42">SUM(G456:H456)</f>
        <v>4</v>
      </c>
      <c r="K456" s="36">
        <f t="shared" ref="K456:K519" si="43">YEAR(A456)</f>
        <v>2019</v>
      </c>
    </row>
    <row r="457" spans="1:11" ht="13">
      <c r="A457" s="39">
        <f>GewinnDaten!A457</f>
        <v>43488</v>
      </c>
      <c r="B457" s="37">
        <f t="shared" si="39"/>
        <v>4</v>
      </c>
      <c r="C457" s="49">
        <f>GewinnDaten!F457</f>
        <v>0</v>
      </c>
      <c r="D457" s="49">
        <f>GewinnDaten!I457</f>
        <v>0</v>
      </c>
      <c r="E457" s="40">
        <f t="shared" si="40"/>
        <v>0</v>
      </c>
      <c r="F457" s="58">
        <f t="shared" si="41"/>
        <v>43488</v>
      </c>
      <c r="G457" s="49">
        <f>SUM(C$7:C457)</f>
        <v>-1</v>
      </c>
      <c r="H457" s="49">
        <f>SUM(D$7:D457)</f>
        <v>5</v>
      </c>
      <c r="I457" s="40">
        <f t="shared" si="42"/>
        <v>4</v>
      </c>
      <c r="K457" s="36">
        <f t="shared" si="43"/>
        <v>2019</v>
      </c>
    </row>
    <row r="458" spans="1:11" ht="13">
      <c r="A458" s="39">
        <f>GewinnDaten!A458</f>
        <v>43491</v>
      </c>
      <c r="B458" s="37">
        <f t="shared" si="39"/>
        <v>7</v>
      </c>
      <c r="C458" s="49">
        <f>GewinnDaten!F458</f>
        <v>0</v>
      </c>
      <c r="D458" s="49">
        <f>GewinnDaten!I458</f>
        <v>0</v>
      </c>
      <c r="E458" s="40">
        <f t="shared" si="40"/>
        <v>0</v>
      </c>
      <c r="F458" s="58">
        <f t="shared" si="41"/>
        <v>43491</v>
      </c>
      <c r="G458" s="49">
        <f>SUM(C$7:C458)</f>
        <v>-1</v>
      </c>
      <c r="H458" s="49">
        <f>SUM(D$7:D458)</f>
        <v>5</v>
      </c>
      <c r="I458" s="40">
        <f t="shared" si="42"/>
        <v>4</v>
      </c>
      <c r="K458" s="36">
        <f t="shared" si="43"/>
        <v>2019</v>
      </c>
    </row>
    <row r="459" spans="1:11" ht="13">
      <c r="A459" s="39">
        <f>GewinnDaten!A459</f>
        <v>43495</v>
      </c>
      <c r="B459" s="37">
        <f t="shared" si="39"/>
        <v>4</v>
      </c>
      <c r="C459" s="49">
        <f>GewinnDaten!F459</f>
        <v>0</v>
      </c>
      <c r="D459" s="49">
        <f>GewinnDaten!I459</f>
        <v>0</v>
      </c>
      <c r="E459" s="40">
        <f t="shared" si="40"/>
        <v>0</v>
      </c>
      <c r="F459" s="58">
        <f t="shared" si="41"/>
        <v>43495</v>
      </c>
      <c r="G459" s="49">
        <f>SUM(C$7:C459)</f>
        <v>-1</v>
      </c>
      <c r="H459" s="49">
        <f>SUM(D$7:D459)</f>
        <v>5</v>
      </c>
      <c r="I459" s="40">
        <f t="shared" si="42"/>
        <v>4</v>
      </c>
      <c r="K459" s="36">
        <f t="shared" si="43"/>
        <v>2019</v>
      </c>
    </row>
    <row r="460" spans="1:11" ht="13">
      <c r="A460" s="39">
        <f>GewinnDaten!A460</f>
        <v>43498</v>
      </c>
      <c r="B460" s="37">
        <f t="shared" si="39"/>
        <v>7</v>
      </c>
      <c r="C460" s="49">
        <f>GewinnDaten!F460</f>
        <v>0</v>
      </c>
      <c r="D460" s="49">
        <f>GewinnDaten!I460</f>
        <v>0</v>
      </c>
      <c r="E460" s="40">
        <f t="shared" si="40"/>
        <v>0</v>
      </c>
      <c r="F460" s="58">
        <f t="shared" si="41"/>
        <v>43498</v>
      </c>
      <c r="G460" s="49">
        <f>SUM(C$7:C460)</f>
        <v>-1</v>
      </c>
      <c r="H460" s="49">
        <f>SUM(D$7:D460)</f>
        <v>5</v>
      </c>
      <c r="I460" s="40">
        <f t="shared" si="42"/>
        <v>4</v>
      </c>
      <c r="K460" s="36">
        <f t="shared" si="43"/>
        <v>2019</v>
      </c>
    </row>
    <row r="461" spans="1:11" ht="13">
      <c r="A461" s="39">
        <f>GewinnDaten!A461</f>
        <v>43502</v>
      </c>
      <c r="B461" s="37">
        <f t="shared" si="39"/>
        <v>4</v>
      </c>
      <c r="C461" s="49">
        <f>GewinnDaten!F461</f>
        <v>0</v>
      </c>
      <c r="D461" s="49">
        <f>GewinnDaten!I461</f>
        <v>0</v>
      </c>
      <c r="E461" s="40">
        <f t="shared" si="40"/>
        <v>0</v>
      </c>
      <c r="F461" s="58">
        <f t="shared" si="41"/>
        <v>43502</v>
      </c>
      <c r="G461" s="49">
        <f>SUM(C$7:C461)</f>
        <v>-1</v>
      </c>
      <c r="H461" s="49">
        <f>SUM(D$7:D461)</f>
        <v>5</v>
      </c>
      <c r="I461" s="40">
        <f t="shared" si="42"/>
        <v>4</v>
      </c>
      <c r="K461" s="36">
        <f t="shared" si="43"/>
        <v>2019</v>
      </c>
    </row>
    <row r="462" spans="1:11" ht="13">
      <c r="A462" s="39">
        <f>GewinnDaten!A462</f>
        <v>43505</v>
      </c>
      <c r="B462" s="37">
        <f t="shared" si="39"/>
        <v>7</v>
      </c>
      <c r="C462" s="49">
        <f>GewinnDaten!F462</f>
        <v>0</v>
      </c>
      <c r="D462" s="49">
        <f>GewinnDaten!I462</f>
        <v>0</v>
      </c>
      <c r="E462" s="40">
        <f t="shared" si="40"/>
        <v>0</v>
      </c>
      <c r="F462" s="58">
        <f t="shared" si="41"/>
        <v>43505</v>
      </c>
      <c r="G462" s="49">
        <f>SUM(C$7:C462)</f>
        <v>-1</v>
      </c>
      <c r="H462" s="49">
        <f>SUM(D$7:D462)</f>
        <v>5</v>
      </c>
      <c r="I462" s="40">
        <f t="shared" si="42"/>
        <v>4</v>
      </c>
      <c r="K462" s="36">
        <f t="shared" si="43"/>
        <v>2019</v>
      </c>
    </row>
    <row r="463" spans="1:11" ht="13">
      <c r="A463" s="39">
        <f>GewinnDaten!A463</f>
        <v>43509</v>
      </c>
      <c r="B463" s="37">
        <f t="shared" si="39"/>
        <v>4</v>
      </c>
      <c r="C463" s="49">
        <f>GewinnDaten!F463</f>
        <v>0</v>
      </c>
      <c r="D463" s="49">
        <f>GewinnDaten!I463</f>
        <v>0</v>
      </c>
      <c r="E463" s="40">
        <f t="shared" si="40"/>
        <v>0</v>
      </c>
      <c r="F463" s="58">
        <f t="shared" si="41"/>
        <v>43509</v>
      </c>
      <c r="G463" s="49">
        <f>SUM(C$7:C463)</f>
        <v>-1</v>
      </c>
      <c r="H463" s="49">
        <f>SUM(D$7:D463)</f>
        <v>5</v>
      </c>
      <c r="I463" s="40">
        <f t="shared" si="42"/>
        <v>4</v>
      </c>
      <c r="K463" s="36">
        <f t="shared" si="43"/>
        <v>2019</v>
      </c>
    </row>
    <row r="464" spans="1:11" ht="13">
      <c r="A464" s="39">
        <f>GewinnDaten!A464</f>
        <v>43512</v>
      </c>
      <c r="B464" s="37">
        <f t="shared" si="39"/>
        <v>7</v>
      </c>
      <c r="C464" s="49">
        <f>GewinnDaten!F464</f>
        <v>0</v>
      </c>
      <c r="D464" s="49">
        <f>GewinnDaten!I464</f>
        <v>0</v>
      </c>
      <c r="E464" s="40">
        <f t="shared" si="40"/>
        <v>0</v>
      </c>
      <c r="F464" s="58">
        <f t="shared" si="41"/>
        <v>43512</v>
      </c>
      <c r="G464" s="49">
        <f>SUM(C$7:C464)</f>
        <v>-1</v>
      </c>
      <c r="H464" s="49">
        <f>SUM(D$7:D464)</f>
        <v>5</v>
      </c>
      <c r="I464" s="40">
        <f t="shared" si="42"/>
        <v>4</v>
      </c>
      <c r="K464" s="36">
        <f t="shared" si="43"/>
        <v>2019</v>
      </c>
    </row>
    <row r="465" spans="1:11" ht="13">
      <c r="A465" s="39">
        <f>GewinnDaten!A465</f>
        <v>43516</v>
      </c>
      <c r="B465" s="37">
        <f t="shared" si="39"/>
        <v>4</v>
      </c>
      <c r="C465" s="49">
        <f>GewinnDaten!F465</f>
        <v>0</v>
      </c>
      <c r="D465" s="49">
        <f>GewinnDaten!I465</f>
        <v>0</v>
      </c>
      <c r="E465" s="40">
        <f t="shared" si="40"/>
        <v>0</v>
      </c>
      <c r="F465" s="58">
        <f t="shared" si="41"/>
        <v>43516</v>
      </c>
      <c r="G465" s="49">
        <f>SUM(C$7:C465)</f>
        <v>-1</v>
      </c>
      <c r="H465" s="49">
        <f>SUM(D$7:D465)</f>
        <v>5</v>
      </c>
      <c r="I465" s="40">
        <f t="shared" si="42"/>
        <v>4</v>
      </c>
      <c r="K465" s="36">
        <f t="shared" si="43"/>
        <v>2019</v>
      </c>
    </row>
    <row r="466" spans="1:11" ht="13">
      <c r="A466" s="39">
        <f>GewinnDaten!A466</f>
        <v>43519</v>
      </c>
      <c r="B466" s="37">
        <f t="shared" si="39"/>
        <v>7</v>
      </c>
      <c r="C466" s="49">
        <f>GewinnDaten!F466</f>
        <v>0</v>
      </c>
      <c r="D466" s="49">
        <f>GewinnDaten!I466</f>
        <v>0</v>
      </c>
      <c r="E466" s="40">
        <f t="shared" si="40"/>
        <v>0</v>
      </c>
      <c r="F466" s="58">
        <f t="shared" si="41"/>
        <v>43519</v>
      </c>
      <c r="G466" s="49">
        <f>SUM(C$7:C466)</f>
        <v>-1</v>
      </c>
      <c r="H466" s="49">
        <f>SUM(D$7:D466)</f>
        <v>5</v>
      </c>
      <c r="I466" s="40">
        <f t="shared" si="42"/>
        <v>4</v>
      </c>
      <c r="K466" s="36">
        <f t="shared" si="43"/>
        <v>2019</v>
      </c>
    </row>
    <row r="467" spans="1:11" ht="13">
      <c r="A467" s="39">
        <f>GewinnDaten!A467</f>
        <v>43523</v>
      </c>
      <c r="B467" s="37">
        <f t="shared" si="39"/>
        <v>4</v>
      </c>
      <c r="C467" s="49">
        <f>GewinnDaten!F467</f>
        <v>0</v>
      </c>
      <c r="D467" s="49">
        <f>GewinnDaten!I467</f>
        <v>0</v>
      </c>
      <c r="E467" s="40">
        <f t="shared" si="40"/>
        <v>0</v>
      </c>
      <c r="F467" s="58">
        <f t="shared" si="41"/>
        <v>43523</v>
      </c>
      <c r="G467" s="49">
        <f>SUM(C$7:C467)</f>
        <v>-1</v>
      </c>
      <c r="H467" s="49">
        <f>SUM(D$7:D467)</f>
        <v>5</v>
      </c>
      <c r="I467" s="40">
        <f t="shared" si="42"/>
        <v>4</v>
      </c>
      <c r="K467" s="36">
        <f t="shared" si="43"/>
        <v>2019</v>
      </c>
    </row>
    <row r="468" spans="1:11" ht="13">
      <c r="A468" s="39">
        <f>GewinnDaten!A468</f>
        <v>43526</v>
      </c>
      <c r="B468" s="37">
        <f t="shared" si="39"/>
        <v>7</v>
      </c>
      <c r="C468" s="49">
        <f>GewinnDaten!F468</f>
        <v>0</v>
      </c>
      <c r="D468" s="49">
        <f>GewinnDaten!I468</f>
        <v>0</v>
      </c>
      <c r="E468" s="40">
        <f t="shared" si="40"/>
        <v>0</v>
      </c>
      <c r="F468" s="58">
        <f t="shared" si="41"/>
        <v>43526</v>
      </c>
      <c r="G468" s="49">
        <f>SUM(C$7:C468)</f>
        <v>-1</v>
      </c>
      <c r="H468" s="49">
        <f>SUM(D$7:D468)</f>
        <v>5</v>
      </c>
      <c r="I468" s="40">
        <f t="shared" si="42"/>
        <v>4</v>
      </c>
      <c r="K468" s="36">
        <f t="shared" si="43"/>
        <v>2019</v>
      </c>
    </row>
    <row r="469" spans="1:11" ht="13">
      <c r="A469" s="39">
        <f>GewinnDaten!A469</f>
        <v>43530</v>
      </c>
      <c r="B469" s="37">
        <f t="shared" si="39"/>
        <v>4</v>
      </c>
      <c r="C469" s="49">
        <f>GewinnDaten!F469</f>
        <v>0</v>
      </c>
      <c r="D469" s="49">
        <f>GewinnDaten!I469</f>
        <v>0</v>
      </c>
      <c r="E469" s="40">
        <f t="shared" si="40"/>
        <v>0</v>
      </c>
      <c r="F469" s="58">
        <f t="shared" si="41"/>
        <v>43530</v>
      </c>
      <c r="G469" s="49">
        <f>SUM(C$7:C469)</f>
        <v>-1</v>
      </c>
      <c r="H469" s="49">
        <f>SUM(D$7:D469)</f>
        <v>5</v>
      </c>
      <c r="I469" s="40">
        <f t="shared" si="42"/>
        <v>4</v>
      </c>
      <c r="K469" s="36">
        <f t="shared" si="43"/>
        <v>2019</v>
      </c>
    </row>
    <row r="470" spans="1:11" ht="13">
      <c r="A470" s="39">
        <f>GewinnDaten!A470</f>
        <v>43533</v>
      </c>
      <c r="B470" s="37">
        <f t="shared" si="39"/>
        <v>7</v>
      </c>
      <c r="C470" s="49">
        <f>GewinnDaten!F470</f>
        <v>0</v>
      </c>
      <c r="D470" s="49">
        <f>GewinnDaten!I470</f>
        <v>0</v>
      </c>
      <c r="E470" s="40">
        <f t="shared" si="40"/>
        <v>0</v>
      </c>
      <c r="F470" s="58">
        <f t="shared" si="41"/>
        <v>43533</v>
      </c>
      <c r="G470" s="49">
        <f>SUM(C$7:C470)</f>
        <v>-1</v>
      </c>
      <c r="H470" s="49">
        <f>SUM(D$7:D470)</f>
        <v>5</v>
      </c>
      <c r="I470" s="40">
        <f t="shared" si="42"/>
        <v>4</v>
      </c>
      <c r="K470" s="36">
        <f t="shared" si="43"/>
        <v>2019</v>
      </c>
    </row>
    <row r="471" spans="1:11" ht="13">
      <c r="A471" s="39">
        <f>GewinnDaten!A471</f>
        <v>43537</v>
      </c>
      <c r="B471" s="37">
        <f t="shared" si="39"/>
        <v>4</v>
      </c>
      <c r="C471" s="49">
        <f>GewinnDaten!F471</f>
        <v>0</v>
      </c>
      <c r="D471" s="49">
        <f>GewinnDaten!I471</f>
        <v>0</v>
      </c>
      <c r="E471" s="40">
        <f t="shared" si="40"/>
        <v>0</v>
      </c>
      <c r="F471" s="58">
        <f t="shared" si="41"/>
        <v>43537</v>
      </c>
      <c r="G471" s="49">
        <f>SUM(C$7:C471)</f>
        <v>-1</v>
      </c>
      <c r="H471" s="49">
        <f>SUM(D$7:D471)</f>
        <v>5</v>
      </c>
      <c r="I471" s="40">
        <f t="shared" si="42"/>
        <v>4</v>
      </c>
      <c r="K471" s="36">
        <f t="shared" si="43"/>
        <v>2019</v>
      </c>
    </row>
    <row r="472" spans="1:11" ht="13">
      <c r="A472" s="39">
        <f>GewinnDaten!A472</f>
        <v>43540</v>
      </c>
      <c r="B472" s="37">
        <f t="shared" si="39"/>
        <v>7</v>
      </c>
      <c r="C472" s="49">
        <f>GewinnDaten!F472</f>
        <v>0</v>
      </c>
      <c r="D472" s="49">
        <f>GewinnDaten!I472</f>
        <v>0</v>
      </c>
      <c r="E472" s="40">
        <f t="shared" si="40"/>
        <v>0</v>
      </c>
      <c r="F472" s="58">
        <f t="shared" si="41"/>
        <v>43540</v>
      </c>
      <c r="G472" s="49">
        <f>SUM(C$7:C472)</f>
        <v>-1</v>
      </c>
      <c r="H472" s="49">
        <f>SUM(D$7:D472)</f>
        <v>5</v>
      </c>
      <c r="I472" s="40">
        <f t="shared" si="42"/>
        <v>4</v>
      </c>
      <c r="K472" s="36">
        <f t="shared" si="43"/>
        <v>2019</v>
      </c>
    </row>
    <row r="473" spans="1:11" ht="13">
      <c r="A473" s="39">
        <f>GewinnDaten!A473</f>
        <v>43544</v>
      </c>
      <c r="B473" s="37">
        <f t="shared" si="39"/>
        <v>4</v>
      </c>
      <c r="C473" s="49">
        <f>GewinnDaten!F473</f>
        <v>0</v>
      </c>
      <c r="D473" s="49">
        <f>GewinnDaten!I473</f>
        <v>0</v>
      </c>
      <c r="E473" s="40">
        <f t="shared" si="40"/>
        <v>0</v>
      </c>
      <c r="F473" s="58">
        <f t="shared" si="41"/>
        <v>43544</v>
      </c>
      <c r="G473" s="49">
        <f>SUM(C$7:C473)</f>
        <v>-1</v>
      </c>
      <c r="H473" s="49">
        <f>SUM(D$7:D473)</f>
        <v>5</v>
      </c>
      <c r="I473" s="40">
        <f t="shared" si="42"/>
        <v>4</v>
      </c>
      <c r="K473" s="36">
        <f t="shared" si="43"/>
        <v>2019</v>
      </c>
    </row>
    <row r="474" spans="1:11" ht="13">
      <c r="A474" s="39">
        <f>GewinnDaten!A474</f>
        <v>43547</v>
      </c>
      <c r="B474" s="37">
        <f t="shared" si="39"/>
        <v>7</v>
      </c>
      <c r="C474" s="49">
        <f>GewinnDaten!F474</f>
        <v>0</v>
      </c>
      <c r="D474" s="49">
        <f>GewinnDaten!I474</f>
        <v>0</v>
      </c>
      <c r="E474" s="40">
        <f t="shared" si="40"/>
        <v>0</v>
      </c>
      <c r="F474" s="58">
        <f t="shared" si="41"/>
        <v>43547</v>
      </c>
      <c r="G474" s="49">
        <f>SUM(C$7:C474)</f>
        <v>-1</v>
      </c>
      <c r="H474" s="49">
        <f>SUM(D$7:D474)</f>
        <v>5</v>
      </c>
      <c r="I474" s="40">
        <f t="shared" si="42"/>
        <v>4</v>
      </c>
      <c r="K474" s="36">
        <f t="shared" si="43"/>
        <v>2019</v>
      </c>
    </row>
    <row r="475" spans="1:11" ht="13">
      <c r="A475" s="39">
        <f>GewinnDaten!A475</f>
        <v>43551</v>
      </c>
      <c r="B475" s="37">
        <f t="shared" si="39"/>
        <v>4</v>
      </c>
      <c r="C475" s="49">
        <f>GewinnDaten!F475</f>
        <v>0</v>
      </c>
      <c r="D475" s="49">
        <f>GewinnDaten!I475</f>
        <v>0</v>
      </c>
      <c r="E475" s="40">
        <f t="shared" si="40"/>
        <v>0</v>
      </c>
      <c r="F475" s="58">
        <f t="shared" si="41"/>
        <v>43551</v>
      </c>
      <c r="G475" s="49">
        <f>SUM(C$7:C475)</f>
        <v>-1</v>
      </c>
      <c r="H475" s="49">
        <f>SUM(D$7:D475)</f>
        <v>5</v>
      </c>
      <c r="I475" s="40">
        <f t="shared" si="42"/>
        <v>4</v>
      </c>
      <c r="K475" s="36">
        <f t="shared" si="43"/>
        <v>2019</v>
      </c>
    </row>
    <row r="476" spans="1:11" ht="13">
      <c r="A476" s="39">
        <f>GewinnDaten!A476</f>
        <v>43554</v>
      </c>
      <c r="B476" s="37">
        <f t="shared" si="39"/>
        <v>7</v>
      </c>
      <c r="C476" s="49">
        <f>GewinnDaten!F476</f>
        <v>0</v>
      </c>
      <c r="D476" s="49">
        <f>GewinnDaten!I476</f>
        <v>0</v>
      </c>
      <c r="E476" s="40">
        <f t="shared" si="40"/>
        <v>0</v>
      </c>
      <c r="F476" s="58">
        <f t="shared" si="41"/>
        <v>43554</v>
      </c>
      <c r="G476" s="49">
        <f>SUM(C$7:C476)</f>
        <v>-1</v>
      </c>
      <c r="H476" s="49">
        <f>SUM(D$7:D476)</f>
        <v>5</v>
      </c>
      <c r="I476" s="40">
        <f t="shared" si="42"/>
        <v>4</v>
      </c>
      <c r="K476" s="36">
        <f t="shared" si="43"/>
        <v>2019</v>
      </c>
    </row>
    <row r="477" spans="1:11" ht="13">
      <c r="A477" s="39">
        <f>GewinnDaten!A477</f>
        <v>43558</v>
      </c>
      <c r="B477" s="37">
        <f t="shared" si="39"/>
        <v>4</v>
      </c>
      <c r="C477" s="49">
        <f>GewinnDaten!F477</f>
        <v>0</v>
      </c>
      <c r="D477" s="49">
        <f>GewinnDaten!I477</f>
        <v>0</v>
      </c>
      <c r="E477" s="40">
        <f t="shared" si="40"/>
        <v>0</v>
      </c>
      <c r="F477" s="58">
        <f t="shared" si="41"/>
        <v>43558</v>
      </c>
      <c r="G477" s="49">
        <f>SUM(C$7:C477)</f>
        <v>-1</v>
      </c>
      <c r="H477" s="49">
        <f>SUM(D$7:D477)</f>
        <v>5</v>
      </c>
      <c r="I477" s="40">
        <f t="shared" si="42"/>
        <v>4</v>
      </c>
      <c r="K477" s="36">
        <f t="shared" si="43"/>
        <v>2019</v>
      </c>
    </row>
    <row r="478" spans="1:11" ht="13">
      <c r="A478" s="39">
        <f>GewinnDaten!A478</f>
        <v>43561</v>
      </c>
      <c r="B478" s="37">
        <f t="shared" si="39"/>
        <v>7</v>
      </c>
      <c r="C478" s="49">
        <f>GewinnDaten!F478</f>
        <v>0</v>
      </c>
      <c r="D478" s="49">
        <f>GewinnDaten!I478</f>
        <v>0</v>
      </c>
      <c r="E478" s="40">
        <f t="shared" si="40"/>
        <v>0</v>
      </c>
      <c r="F478" s="58">
        <f t="shared" si="41"/>
        <v>43561</v>
      </c>
      <c r="G478" s="49">
        <f>SUM(C$7:C478)</f>
        <v>-1</v>
      </c>
      <c r="H478" s="49">
        <f>SUM(D$7:D478)</f>
        <v>5</v>
      </c>
      <c r="I478" s="40">
        <f t="shared" si="42"/>
        <v>4</v>
      </c>
      <c r="K478" s="36">
        <f t="shared" si="43"/>
        <v>2019</v>
      </c>
    </row>
    <row r="479" spans="1:11" ht="13">
      <c r="A479" s="39">
        <f>GewinnDaten!A479</f>
        <v>43565</v>
      </c>
      <c r="B479" s="37">
        <f t="shared" si="39"/>
        <v>4</v>
      </c>
      <c r="C479" s="49">
        <f>GewinnDaten!F479</f>
        <v>0</v>
      </c>
      <c r="D479" s="49">
        <f>GewinnDaten!I479</f>
        <v>0</v>
      </c>
      <c r="E479" s="40">
        <f t="shared" si="40"/>
        <v>0</v>
      </c>
      <c r="F479" s="58">
        <f t="shared" si="41"/>
        <v>43565</v>
      </c>
      <c r="G479" s="49">
        <f>SUM(C$7:C479)</f>
        <v>-1</v>
      </c>
      <c r="H479" s="49">
        <f>SUM(D$7:D479)</f>
        <v>5</v>
      </c>
      <c r="I479" s="40">
        <f t="shared" si="42"/>
        <v>4</v>
      </c>
      <c r="K479" s="36">
        <f t="shared" si="43"/>
        <v>2019</v>
      </c>
    </row>
    <row r="480" spans="1:11" ht="13">
      <c r="A480" s="39">
        <f>GewinnDaten!A480</f>
        <v>43568</v>
      </c>
      <c r="B480" s="37">
        <f t="shared" si="39"/>
        <v>7</v>
      </c>
      <c r="C480" s="49">
        <f>GewinnDaten!F480</f>
        <v>0</v>
      </c>
      <c r="D480" s="49">
        <f>GewinnDaten!I480</f>
        <v>0</v>
      </c>
      <c r="E480" s="40">
        <f t="shared" si="40"/>
        <v>0</v>
      </c>
      <c r="F480" s="58">
        <f t="shared" si="41"/>
        <v>43568</v>
      </c>
      <c r="G480" s="49">
        <f>SUM(C$7:C480)</f>
        <v>-1</v>
      </c>
      <c r="H480" s="49">
        <f>SUM(D$7:D480)</f>
        <v>5</v>
      </c>
      <c r="I480" s="40">
        <f t="shared" si="42"/>
        <v>4</v>
      </c>
      <c r="K480" s="36">
        <f t="shared" si="43"/>
        <v>2019</v>
      </c>
    </row>
    <row r="481" spans="1:11" ht="13">
      <c r="A481" s="39">
        <f>GewinnDaten!A481</f>
        <v>43572</v>
      </c>
      <c r="B481" s="37">
        <f t="shared" si="39"/>
        <v>4</v>
      </c>
      <c r="C481" s="49">
        <f>GewinnDaten!F481</f>
        <v>0</v>
      </c>
      <c r="D481" s="49">
        <f>GewinnDaten!I481</f>
        <v>0</v>
      </c>
      <c r="E481" s="40">
        <f t="shared" si="40"/>
        <v>0</v>
      </c>
      <c r="F481" s="58">
        <f t="shared" si="41"/>
        <v>43572</v>
      </c>
      <c r="G481" s="49">
        <f>SUM(C$7:C481)</f>
        <v>-1</v>
      </c>
      <c r="H481" s="49">
        <f>SUM(D$7:D481)</f>
        <v>5</v>
      </c>
      <c r="I481" s="40">
        <f t="shared" si="42"/>
        <v>4</v>
      </c>
      <c r="K481" s="36">
        <f t="shared" si="43"/>
        <v>2019</v>
      </c>
    </row>
    <row r="482" spans="1:11" ht="13">
      <c r="A482" s="39">
        <f>GewinnDaten!A482</f>
        <v>43575</v>
      </c>
      <c r="B482" s="37">
        <f t="shared" si="39"/>
        <v>7</v>
      </c>
      <c r="C482" s="49">
        <f>GewinnDaten!F482</f>
        <v>0</v>
      </c>
      <c r="D482" s="49">
        <f>GewinnDaten!I482</f>
        <v>0</v>
      </c>
      <c r="E482" s="40">
        <f t="shared" si="40"/>
        <v>0</v>
      </c>
      <c r="F482" s="58">
        <f t="shared" si="41"/>
        <v>43575</v>
      </c>
      <c r="G482" s="49">
        <f>SUM(C$7:C482)</f>
        <v>-1</v>
      </c>
      <c r="H482" s="49">
        <f>SUM(D$7:D482)</f>
        <v>5</v>
      </c>
      <c r="I482" s="40">
        <f t="shared" si="42"/>
        <v>4</v>
      </c>
      <c r="K482" s="36">
        <f t="shared" si="43"/>
        <v>2019</v>
      </c>
    </row>
    <row r="483" spans="1:11" ht="13">
      <c r="A483" s="39">
        <f>GewinnDaten!A483</f>
        <v>43579</v>
      </c>
      <c r="B483" s="37">
        <f t="shared" si="39"/>
        <v>4</v>
      </c>
      <c r="C483" s="49">
        <f>GewinnDaten!F483</f>
        <v>0</v>
      </c>
      <c r="D483" s="49">
        <f>GewinnDaten!I483</f>
        <v>0</v>
      </c>
      <c r="E483" s="40">
        <f t="shared" si="40"/>
        <v>0</v>
      </c>
      <c r="F483" s="58">
        <f t="shared" si="41"/>
        <v>43579</v>
      </c>
      <c r="G483" s="49">
        <f>SUM(C$7:C483)</f>
        <v>-1</v>
      </c>
      <c r="H483" s="49">
        <f>SUM(D$7:D483)</f>
        <v>5</v>
      </c>
      <c r="I483" s="40">
        <f t="shared" si="42"/>
        <v>4</v>
      </c>
      <c r="K483" s="36">
        <f t="shared" si="43"/>
        <v>2019</v>
      </c>
    </row>
    <row r="484" spans="1:11" ht="13">
      <c r="A484" s="39">
        <f>GewinnDaten!A484</f>
        <v>43582</v>
      </c>
      <c r="B484" s="37">
        <f t="shared" si="39"/>
        <v>7</v>
      </c>
      <c r="C484" s="49">
        <f>GewinnDaten!F484</f>
        <v>0</v>
      </c>
      <c r="D484" s="49">
        <f>GewinnDaten!I484</f>
        <v>0</v>
      </c>
      <c r="E484" s="40">
        <f t="shared" si="40"/>
        <v>0</v>
      </c>
      <c r="F484" s="58">
        <f t="shared" si="41"/>
        <v>43582</v>
      </c>
      <c r="G484" s="49">
        <f>SUM(C$7:C484)</f>
        <v>-1</v>
      </c>
      <c r="H484" s="49">
        <f>SUM(D$7:D484)</f>
        <v>5</v>
      </c>
      <c r="I484" s="40">
        <f t="shared" si="42"/>
        <v>4</v>
      </c>
      <c r="K484" s="36">
        <f t="shared" si="43"/>
        <v>2019</v>
      </c>
    </row>
    <row r="485" spans="1:11" ht="13">
      <c r="A485" s="39">
        <f>GewinnDaten!A485</f>
        <v>43586</v>
      </c>
      <c r="B485" s="37">
        <f t="shared" si="39"/>
        <v>4</v>
      </c>
      <c r="C485" s="49">
        <f>GewinnDaten!F485</f>
        <v>0</v>
      </c>
      <c r="D485" s="49">
        <f>GewinnDaten!I485</f>
        <v>0</v>
      </c>
      <c r="E485" s="40">
        <f t="shared" si="40"/>
        <v>0</v>
      </c>
      <c r="F485" s="58">
        <f t="shared" si="41"/>
        <v>43586</v>
      </c>
      <c r="G485" s="49">
        <f>SUM(C$7:C485)</f>
        <v>-1</v>
      </c>
      <c r="H485" s="49">
        <f>SUM(D$7:D485)</f>
        <v>5</v>
      </c>
      <c r="I485" s="40">
        <f t="shared" si="42"/>
        <v>4</v>
      </c>
      <c r="K485" s="36">
        <f t="shared" si="43"/>
        <v>2019</v>
      </c>
    </row>
    <row r="486" spans="1:11" ht="13">
      <c r="A486" s="39">
        <f>GewinnDaten!A486</f>
        <v>43589</v>
      </c>
      <c r="B486" s="37">
        <f t="shared" si="39"/>
        <v>7</v>
      </c>
      <c r="C486" s="49">
        <f>GewinnDaten!F486</f>
        <v>0</v>
      </c>
      <c r="D486" s="49">
        <f>GewinnDaten!I486</f>
        <v>0</v>
      </c>
      <c r="E486" s="40">
        <f t="shared" si="40"/>
        <v>0</v>
      </c>
      <c r="F486" s="58">
        <f t="shared" si="41"/>
        <v>43589</v>
      </c>
      <c r="G486" s="49">
        <f>SUM(C$7:C486)</f>
        <v>-1</v>
      </c>
      <c r="H486" s="49">
        <f>SUM(D$7:D486)</f>
        <v>5</v>
      </c>
      <c r="I486" s="40">
        <f t="shared" si="42"/>
        <v>4</v>
      </c>
      <c r="K486" s="36">
        <f t="shared" si="43"/>
        <v>2019</v>
      </c>
    </row>
    <row r="487" spans="1:11" ht="13">
      <c r="A487" s="39">
        <f>GewinnDaten!A487</f>
        <v>43593</v>
      </c>
      <c r="B487" s="37">
        <f t="shared" si="39"/>
        <v>4</v>
      </c>
      <c r="C487" s="49">
        <f>GewinnDaten!F487</f>
        <v>0</v>
      </c>
      <c r="D487" s="49">
        <f>GewinnDaten!I487</f>
        <v>0</v>
      </c>
      <c r="E487" s="40">
        <f t="shared" si="40"/>
        <v>0</v>
      </c>
      <c r="F487" s="58">
        <f t="shared" si="41"/>
        <v>43593</v>
      </c>
      <c r="G487" s="49">
        <f>SUM(C$7:C487)</f>
        <v>-1</v>
      </c>
      <c r="H487" s="49">
        <f>SUM(D$7:D487)</f>
        <v>5</v>
      </c>
      <c r="I487" s="40">
        <f t="shared" si="42"/>
        <v>4</v>
      </c>
      <c r="K487" s="36">
        <f t="shared" si="43"/>
        <v>2019</v>
      </c>
    </row>
    <row r="488" spans="1:11" ht="13">
      <c r="A488" s="39">
        <f>GewinnDaten!A488</f>
        <v>43596</v>
      </c>
      <c r="B488" s="37">
        <f t="shared" si="39"/>
        <v>7</v>
      </c>
      <c r="C488" s="49">
        <f>GewinnDaten!F488</f>
        <v>0</v>
      </c>
      <c r="D488" s="49">
        <f>GewinnDaten!I488</f>
        <v>0</v>
      </c>
      <c r="E488" s="40">
        <f t="shared" si="40"/>
        <v>0</v>
      </c>
      <c r="F488" s="58">
        <f t="shared" si="41"/>
        <v>43596</v>
      </c>
      <c r="G488" s="49">
        <f>SUM(C$7:C488)</f>
        <v>-1</v>
      </c>
      <c r="H488" s="49">
        <f>SUM(D$7:D488)</f>
        <v>5</v>
      </c>
      <c r="I488" s="40">
        <f t="shared" si="42"/>
        <v>4</v>
      </c>
      <c r="K488" s="36">
        <f t="shared" si="43"/>
        <v>2019</v>
      </c>
    </row>
    <row r="489" spans="1:11" ht="13">
      <c r="A489" s="39">
        <f>GewinnDaten!A489</f>
        <v>43600</v>
      </c>
      <c r="B489" s="37">
        <f t="shared" si="39"/>
        <v>4</v>
      </c>
      <c r="C489" s="49">
        <f>GewinnDaten!F489</f>
        <v>0</v>
      </c>
      <c r="D489" s="49">
        <f>GewinnDaten!I489</f>
        <v>0</v>
      </c>
      <c r="E489" s="40">
        <f t="shared" si="40"/>
        <v>0</v>
      </c>
      <c r="F489" s="58">
        <f t="shared" si="41"/>
        <v>43600</v>
      </c>
      <c r="G489" s="49">
        <f>SUM(C$7:C489)</f>
        <v>-1</v>
      </c>
      <c r="H489" s="49">
        <f>SUM(D$7:D489)</f>
        <v>5</v>
      </c>
      <c r="I489" s="40">
        <f t="shared" si="42"/>
        <v>4</v>
      </c>
      <c r="K489" s="36">
        <f t="shared" si="43"/>
        <v>2019</v>
      </c>
    </row>
    <row r="490" spans="1:11" ht="13">
      <c r="A490" s="39">
        <f>GewinnDaten!A490</f>
        <v>43603</v>
      </c>
      <c r="B490" s="37">
        <f t="shared" si="39"/>
        <v>7</v>
      </c>
      <c r="C490" s="49">
        <f>GewinnDaten!F490</f>
        <v>0</v>
      </c>
      <c r="D490" s="49">
        <f>GewinnDaten!I490</f>
        <v>0</v>
      </c>
      <c r="E490" s="40">
        <f t="shared" si="40"/>
        <v>0</v>
      </c>
      <c r="F490" s="58">
        <f t="shared" si="41"/>
        <v>43603</v>
      </c>
      <c r="G490" s="49">
        <f>SUM(C$7:C490)</f>
        <v>-1</v>
      </c>
      <c r="H490" s="49">
        <f>SUM(D$7:D490)</f>
        <v>5</v>
      </c>
      <c r="I490" s="40">
        <f t="shared" si="42"/>
        <v>4</v>
      </c>
      <c r="K490" s="36">
        <f t="shared" si="43"/>
        <v>2019</v>
      </c>
    </row>
    <row r="491" spans="1:11" ht="13">
      <c r="A491" s="39">
        <f>GewinnDaten!A491</f>
        <v>43607</v>
      </c>
      <c r="B491" s="37">
        <f t="shared" si="39"/>
        <v>4</v>
      </c>
      <c r="C491" s="49">
        <f>GewinnDaten!F491</f>
        <v>0</v>
      </c>
      <c r="D491" s="49">
        <f>GewinnDaten!I491</f>
        <v>0</v>
      </c>
      <c r="E491" s="40">
        <f t="shared" si="40"/>
        <v>0</v>
      </c>
      <c r="F491" s="58">
        <f t="shared" si="41"/>
        <v>43607</v>
      </c>
      <c r="G491" s="49">
        <f>SUM(C$7:C491)</f>
        <v>-1</v>
      </c>
      <c r="H491" s="49">
        <f>SUM(D$7:D491)</f>
        <v>5</v>
      </c>
      <c r="I491" s="40">
        <f t="shared" si="42"/>
        <v>4</v>
      </c>
      <c r="K491" s="36">
        <f t="shared" si="43"/>
        <v>2019</v>
      </c>
    </row>
    <row r="492" spans="1:11" ht="13">
      <c r="A492" s="39">
        <f>GewinnDaten!A492</f>
        <v>43610</v>
      </c>
      <c r="B492" s="37">
        <f t="shared" si="39"/>
        <v>7</v>
      </c>
      <c r="C492" s="49">
        <f>GewinnDaten!F492</f>
        <v>0</v>
      </c>
      <c r="D492" s="49">
        <f>GewinnDaten!I492</f>
        <v>0</v>
      </c>
      <c r="E492" s="40">
        <f t="shared" si="40"/>
        <v>0</v>
      </c>
      <c r="F492" s="58">
        <f t="shared" si="41"/>
        <v>43610</v>
      </c>
      <c r="G492" s="49">
        <f>SUM(C$7:C492)</f>
        <v>-1</v>
      </c>
      <c r="H492" s="49">
        <f>SUM(D$7:D492)</f>
        <v>5</v>
      </c>
      <c r="I492" s="40">
        <f t="shared" si="42"/>
        <v>4</v>
      </c>
      <c r="K492" s="36">
        <f t="shared" si="43"/>
        <v>2019</v>
      </c>
    </row>
    <row r="493" spans="1:11" ht="13">
      <c r="A493" s="39">
        <f>GewinnDaten!A493</f>
        <v>43614</v>
      </c>
      <c r="B493" s="37">
        <f t="shared" si="39"/>
        <v>4</v>
      </c>
      <c r="C493" s="49">
        <f>GewinnDaten!F493</f>
        <v>0</v>
      </c>
      <c r="D493" s="49">
        <f>GewinnDaten!I493</f>
        <v>0</v>
      </c>
      <c r="E493" s="40">
        <f t="shared" si="40"/>
        <v>0</v>
      </c>
      <c r="F493" s="58">
        <f t="shared" si="41"/>
        <v>43614</v>
      </c>
      <c r="G493" s="49">
        <f>SUM(C$7:C493)</f>
        <v>-1</v>
      </c>
      <c r="H493" s="49">
        <f>SUM(D$7:D493)</f>
        <v>5</v>
      </c>
      <c r="I493" s="40">
        <f t="shared" si="42"/>
        <v>4</v>
      </c>
      <c r="K493" s="36">
        <f t="shared" si="43"/>
        <v>2019</v>
      </c>
    </row>
    <row r="494" spans="1:11" ht="13">
      <c r="A494" s="39">
        <f>GewinnDaten!A494</f>
        <v>43617</v>
      </c>
      <c r="B494" s="37">
        <f t="shared" si="39"/>
        <v>7</v>
      </c>
      <c r="C494" s="49">
        <f>GewinnDaten!F494</f>
        <v>0</v>
      </c>
      <c r="D494" s="49">
        <f>GewinnDaten!I494</f>
        <v>0</v>
      </c>
      <c r="E494" s="40">
        <f t="shared" si="40"/>
        <v>0</v>
      </c>
      <c r="F494" s="58">
        <f t="shared" si="41"/>
        <v>43617</v>
      </c>
      <c r="G494" s="49">
        <f>SUM(C$7:C494)</f>
        <v>-1</v>
      </c>
      <c r="H494" s="49">
        <f>SUM(D$7:D494)</f>
        <v>5</v>
      </c>
      <c r="I494" s="40">
        <f t="shared" si="42"/>
        <v>4</v>
      </c>
      <c r="K494" s="36">
        <f t="shared" si="43"/>
        <v>2019</v>
      </c>
    </row>
    <row r="495" spans="1:11" ht="13">
      <c r="A495" s="39">
        <f>GewinnDaten!A495</f>
        <v>43621</v>
      </c>
      <c r="B495" s="37">
        <f t="shared" si="39"/>
        <v>4</v>
      </c>
      <c r="C495" s="49">
        <f>GewinnDaten!F495</f>
        <v>0</v>
      </c>
      <c r="D495" s="49">
        <f>GewinnDaten!I495</f>
        <v>0</v>
      </c>
      <c r="E495" s="40">
        <f t="shared" si="40"/>
        <v>0</v>
      </c>
      <c r="F495" s="58">
        <f t="shared" si="41"/>
        <v>43621</v>
      </c>
      <c r="G495" s="49">
        <f>SUM(C$7:C495)</f>
        <v>-1</v>
      </c>
      <c r="H495" s="49">
        <f>SUM(D$7:D495)</f>
        <v>5</v>
      </c>
      <c r="I495" s="40">
        <f t="shared" si="42"/>
        <v>4</v>
      </c>
      <c r="K495" s="36">
        <f t="shared" si="43"/>
        <v>2019</v>
      </c>
    </row>
    <row r="496" spans="1:11" ht="13">
      <c r="A496" s="39">
        <f>GewinnDaten!A496</f>
        <v>43624</v>
      </c>
      <c r="B496" s="37">
        <f t="shared" si="39"/>
        <v>7</v>
      </c>
      <c r="C496" s="49">
        <f>GewinnDaten!F496</f>
        <v>0</v>
      </c>
      <c r="D496" s="49">
        <f>GewinnDaten!I496</f>
        <v>0</v>
      </c>
      <c r="E496" s="40">
        <f t="shared" si="40"/>
        <v>0</v>
      </c>
      <c r="F496" s="58">
        <f t="shared" si="41"/>
        <v>43624</v>
      </c>
      <c r="G496" s="49">
        <f>SUM(C$7:C496)</f>
        <v>-1</v>
      </c>
      <c r="H496" s="49">
        <f>SUM(D$7:D496)</f>
        <v>5</v>
      </c>
      <c r="I496" s="40">
        <f t="shared" si="42"/>
        <v>4</v>
      </c>
      <c r="K496" s="36">
        <f t="shared" si="43"/>
        <v>2019</v>
      </c>
    </row>
    <row r="497" spans="1:11" ht="13">
      <c r="A497" s="39">
        <f>GewinnDaten!A497</f>
        <v>43628</v>
      </c>
      <c r="B497" s="37">
        <f t="shared" si="39"/>
        <v>4</v>
      </c>
      <c r="C497" s="49">
        <f>GewinnDaten!F497</f>
        <v>0</v>
      </c>
      <c r="D497" s="49">
        <f>GewinnDaten!I497</f>
        <v>0</v>
      </c>
      <c r="E497" s="40">
        <f t="shared" si="40"/>
        <v>0</v>
      </c>
      <c r="F497" s="58">
        <f t="shared" si="41"/>
        <v>43628</v>
      </c>
      <c r="G497" s="49">
        <f>SUM(C$7:C497)</f>
        <v>-1</v>
      </c>
      <c r="H497" s="49">
        <f>SUM(D$7:D497)</f>
        <v>5</v>
      </c>
      <c r="I497" s="40">
        <f t="shared" si="42"/>
        <v>4</v>
      </c>
      <c r="K497" s="36">
        <f t="shared" si="43"/>
        <v>2019</v>
      </c>
    </row>
    <row r="498" spans="1:11" ht="13">
      <c r="A498" s="39">
        <f>GewinnDaten!A498</f>
        <v>43631</v>
      </c>
      <c r="B498" s="37">
        <f t="shared" si="39"/>
        <v>7</v>
      </c>
      <c r="C498" s="49">
        <f>GewinnDaten!F498</f>
        <v>0</v>
      </c>
      <c r="D498" s="49">
        <f>GewinnDaten!I498</f>
        <v>0</v>
      </c>
      <c r="E498" s="40">
        <f t="shared" si="40"/>
        <v>0</v>
      </c>
      <c r="F498" s="58">
        <f t="shared" si="41"/>
        <v>43631</v>
      </c>
      <c r="G498" s="49">
        <f>SUM(C$7:C498)</f>
        <v>-1</v>
      </c>
      <c r="H498" s="49">
        <f>SUM(D$7:D498)</f>
        <v>5</v>
      </c>
      <c r="I498" s="40">
        <f t="shared" si="42"/>
        <v>4</v>
      </c>
      <c r="K498" s="36">
        <f t="shared" si="43"/>
        <v>2019</v>
      </c>
    </row>
    <row r="499" spans="1:11" ht="13">
      <c r="A499" s="39">
        <f>GewinnDaten!A499</f>
        <v>43635</v>
      </c>
      <c r="B499" s="37">
        <f t="shared" si="39"/>
        <v>4</v>
      </c>
      <c r="C499" s="49">
        <f>GewinnDaten!F499</f>
        <v>0</v>
      </c>
      <c r="D499" s="49">
        <f>GewinnDaten!I499</f>
        <v>0</v>
      </c>
      <c r="E499" s="40">
        <f t="shared" si="40"/>
        <v>0</v>
      </c>
      <c r="F499" s="58">
        <f t="shared" si="41"/>
        <v>43635</v>
      </c>
      <c r="G499" s="49">
        <f>SUM(C$7:C499)</f>
        <v>-1</v>
      </c>
      <c r="H499" s="49">
        <f>SUM(D$7:D499)</f>
        <v>5</v>
      </c>
      <c r="I499" s="40">
        <f t="shared" si="42"/>
        <v>4</v>
      </c>
      <c r="K499" s="36">
        <f t="shared" si="43"/>
        <v>2019</v>
      </c>
    </row>
    <row r="500" spans="1:11" ht="13">
      <c r="A500" s="39">
        <f>GewinnDaten!A500</f>
        <v>43638</v>
      </c>
      <c r="B500" s="37">
        <f t="shared" si="39"/>
        <v>7</v>
      </c>
      <c r="C500" s="49">
        <f>GewinnDaten!F500</f>
        <v>0</v>
      </c>
      <c r="D500" s="49">
        <f>GewinnDaten!I500</f>
        <v>0</v>
      </c>
      <c r="E500" s="40">
        <f t="shared" si="40"/>
        <v>0</v>
      </c>
      <c r="F500" s="58">
        <f t="shared" si="41"/>
        <v>43638</v>
      </c>
      <c r="G500" s="49">
        <f>SUM(C$7:C500)</f>
        <v>-1</v>
      </c>
      <c r="H500" s="49">
        <f>SUM(D$7:D500)</f>
        <v>5</v>
      </c>
      <c r="I500" s="40">
        <f t="shared" si="42"/>
        <v>4</v>
      </c>
      <c r="K500" s="36">
        <f t="shared" si="43"/>
        <v>2019</v>
      </c>
    </row>
    <row r="501" spans="1:11" ht="13">
      <c r="A501" s="39">
        <f>GewinnDaten!A501</f>
        <v>43642</v>
      </c>
      <c r="B501" s="37">
        <f t="shared" si="39"/>
        <v>4</v>
      </c>
      <c r="C501" s="49">
        <f>GewinnDaten!F501</f>
        <v>0</v>
      </c>
      <c r="D501" s="49">
        <f>GewinnDaten!I501</f>
        <v>0</v>
      </c>
      <c r="E501" s="40">
        <f t="shared" si="40"/>
        <v>0</v>
      </c>
      <c r="F501" s="58">
        <f t="shared" si="41"/>
        <v>43642</v>
      </c>
      <c r="G501" s="49">
        <f>SUM(C$7:C501)</f>
        <v>-1</v>
      </c>
      <c r="H501" s="49">
        <f>SUM(D$7:D501)</f>
        <v>5</v>
      </c>
      <c r="I501" s="40">
        <f t="shared" si="42"/>
        <v>4</v>
      </c>
      <c r="K501" s="36">
        <f t="shared" si="43"/>
        <v>2019</v>
      </c>
    </row>
    <row r="502" spans="1:11" ht="13">
      <c r="A502" s="39">
        <f>GewinnDaten!A502</f>
        <v>43645</v>
      </c>
      <c r="B502" s="37">
        <f t="shared" si="39"/>
        <v>7</v>
      </c>
      <c r="C502" s="49">
        <f>GewinnDaten!F502</f>
        <v>0</v>
      </c>
      <c r="D502" s="49">
        <f>GewinnDaten!I502</f>
        <v>0</v>
      </c>
      <c r="E502" s="40">
        <f t="shared" si="40"/>
        <v>0</v>
      </c>
      <c r="F502" s="58">
        <f t="shared" si="41"/>
        <v>43645</v>
      </c>
      <c r="G502" s="49">
        <f>SUM(C$7:C502)</f>
        <v>-1</v>
      </c>
      <c r="H502" s="49">
        <f>SUM(D$7:D502)</f>
        <v>5</v>
      </c>
      <c r="I502" s="40">
        <f t="shared" si="42"/>
        <v>4</v>
      </c>
      <c r="K502" s="36">
        <f t="shared" si="43"/>
        <v>2019</v>
      </c>
    </row>
    <row r="503" spans="1:11" ht="13">
      <c r="A503" s="39">
        <f>GewinnDaten!A503</f>
        <v>43649</v>
      </c>
      <c r="B503" s="37">
        <f t="shared" si="39"/>
        <v>4</v>
      </c>
      <c r="C503" s="49">
        <f>GewinnDaten!F503</f>
        <v>0</v>
      </c>
      <c r="D503" s="49">
        <f>GewinnDaten!I503</f>
        <v>0</v>
      </c>
      <c r="E503" s="40">
        <f t="shared" si="40"/>
        <v>0</v>
      </c>
      <c r="F503" s="58">
        <f t="shared" si="41"/>
        <v>43649</v>
      </c>
      <c r="G503" s="49">
        <f>SUM(C$7:C503)</f>
        <v>-1</v>
      </c>
      <c r="H503" s="49">
        <f>SUM(D$7:D503)</f>
        <v>5</v>
      </c>
      <c r="I503" s="40">
        <f t="shared" si="42"/>
        <v>4</v>
      </c>
      <c r="K503" s="36">
        <f t="shared" si="43"/>
        <v>2019</v>
      </c>
    </row>
    <row r="504" spans="1:11" ht="13">
      <c r="A504" s="39">
        <f>GewinnDaten!A504</f>
        <v>43652</v>
      </c>
      <c r="B504" s="37">
        <f t="shared" si="39"/>
        <v>7</v>
      </c>
      <c r="C504" s="49">
        <f>GewinnDaten!F504</f>
        <v>0</v>
      </c>
      <c r="D504" s="49">
        <f>GewinnDaten!I504</f>
        <v>0</v>
      </c>
      <c r="E504" s="40">
        <f t="shared" si="40"/>
        <v>0</v>
      </c>
      <c r="F504" s="58">
        <f t="shared" si="41"/>
        <v>43652</v>
      </c>
      <c r="G504" s="49">
        <f>SUM(C$7:C504)</f>
        <v>-1</v>
      </c>
      <c r="H504" s="49">
        <f>SUM(D$7:D504)</f>
        <v>5</v>
      </c>
      <c r="I504" s="40">
        <f t="shared" si="42"/>
        <v>4</v>
      </c>
      <c r="K504" s="36">
        <f t="shared" si="43"/>
        <v>2019</v>
      </c>
    </row>
    <row r="505" spans="1:11" ht="13">
      <c r="A505" s="39">
        <f>GewinnDaten!A505</f>
        <v>43656</v>
      </c>
      <c r="B505" s="37">
        <f t="shared" si="39"/>
        <v>4</v>
      </c>
      <c r="C505" s="49">
        <f>GewinnDaten!F505</f>
        <v>0</v>
      </c>
      <c r="D505" s="49">
        <f>GewinnDaten!I505</f>
        <v>0</v>
      </c>
      <c r="E505" s="40">
        <f t="shared" si="40"/>
        <v>0</v>
      </c>
      <c r="F505" s="58">
        <f t="shared" si="41"/>
        <v>43656</v>
      </c>
      <c r="G505" s="49">
        <f>SUM(C$7:C505)</f>
        <v>-1</v>
      </c>
      <c r="H505" s="49">
        <f>SUM(D$7:D505)</f>
        <v>5</v>
      </c>
      <c r="I505" s="40">
        <f t="shared" si="42"/>
        <v>4</v>
      </c>
      <c r="K505" s="36">
        <f t="shared" si="43"/>
        <v>2019</v>
      </c>
    </row>
    <row r="506" spans="1:11" ht="13">
      <c r="A506" s="39">
        <f>GewinnDaten!A506</f>
        <v>43659</v>
      </c>
      <c r="B506" s="37">
        <f t="shared" si="39"/>
        <v>7</v>
      </c>
      <c r="C506" s="49">
        <f>GewinnDaten!F506</f>
        <v>0</v>
      </c>
      <c r="D506" s="49">
        <f>GewinnDaten!I506</f>
        <v>0</v>
      </c>
      <c r="E506" s="40">
        <f t="shared" si="40"/>
        <v>0</v>
      </c>
      <c r="F506" s="58">
        <f t="shared" si="41"/>
        <v>43659</v>
      </c>
      <c r="G506" s="49">
        <f>SUM(C$7:C506)</f>
        <v>-1</v>
      </c>
      <c r="H506" s="49">
        <f>SUM(D$7:D506)</f>
        <v>5</v>
      </c>
      <c r="I506" s="40">
        <f t="shared" si="42"/>
        <v>4</v>
      </c>
      <c r="K506" s="36">
        <f t="shared" si="43"/>
        <v>2019</v>
      </c>
    </row>
    <row r="507" spans="1:11" ht="13">
      <c r="A507" s="39">
        <f>GewinnDaten!A507</f>
        <v>43663</v>
      </c>
      <c r="B507" s="37">
        <f t="shared" si="39"/>
        <v>4</v>
      </c>
      <c r="C507" s="49">
        <f>GewinnDaten!F507</f>
        <v>0</v>
      </c>
      <c r="D507" s="49">
        <f>GewinnDaten!I507</f>
        <v>0</v>
      </c>
      <c r="E507" s="40">
        <f t="shared" si="40"/>
        <v>0</v>
      </c>
      <c r="F507" s="58">
        <f t="shared" si="41"/>
        <v>43663</v>
      </c>
      <c r="G507" s="49">
        <f>SUM(C$7:C507)</f>
        <v>-1</v>
      </c>
      <c r="H507" s="49">
        <f>SUM(D$7:D507)</f>
        <v>5</v>
      </c>
      <c r="I507" s="40">
        <f t="shared" si="42"/>
        <v>4</v>
      </c>
      <c r="K507" s="36">
        <f t="shared" si="43"/>
        <v>2019</v>
      </c>
    </row>
    <row r="508" spans="1:11" ht="13">
      <c r="A508" s="39">
        <f>GewinnDaten!A508</f>
        <v>43666</v>
      </c>
      <c r="B508" s="37">
        <f t="shared" si="39"/>
        <v>7</v>
      </c>
      <c r="C508" s="49">
        <f>GewinnDaten!F508</f>
        <v>0</v>
      </c>
      <c r="D508" s="49">
        <f>GewinnDaten!I508</f>
        <v>0</v>
      </c>
      <c r="E508" s="40">
        <f t="shared" si="40"/>
        <v>0</v>
      </c>
      <c r="F508" s="58">
        <f t="shared" si="41"/>
        <v>43666</v>
      </c>
      <c r="G508" s="49">
        <f>SUM(C$7:C508)</f>
        <v>-1</v>
      </c>
      <c r="H508" s="49">
        <f>SUM(D$7:D508)</f>
        <v>5</v>
      </c>
      <c r="I508" s="40">
        <f t="shared" si="42"/>
        <v>4</v>
      </c>
      <c r="K508" s="36">
        <f t="shared" si="43"/>
        <v>2019</v>
      </c>
    </row>
    <row r="509" spans="1:11" ht="13">
      <c r="A509" s="39">
        <f>GewinnDaten!A509</f>
        <v>43670</v>
      </c>
      <c r="B509" s="37">
        <f t="shared" si="39"/>
        <v>4</v>
      </c>
      <c r="C509" s="49">
        <f>GewinnDaten!F509</f>
        <v>0</v>
      </c>
      <c r="D509" s="49">
        <f>GewinnDaten!I509</f>
        <v>0</v>
      </c>
      <c r="E509" s="40">
        <f t="shared" si="40"/>
        <v>0</v>
      </c>
      <c r="F509" s="58">
        <f t="shared" si="41"/>
        <v>43670</v>
      </c>
      <c r="G509" s="49">
        <f>SUM(C$7:C509)</f>
        <v>-1</v>
      </c>
      <c r="H509" s="49">
        <f>SUM(D$7:D509)</f>
        <v>5</v>
      </c>
      <c r="I509" s="40">
        <f t="shared" si="42"/>
        <v>4</v>
      </c>
      <c r="K509" s="36">
        <f t="shared" si="43"/>
        <v>2019</v>
      </c>
    </row>
    <row r="510" spans="1:11" ht="13">
      <c r="A510" s="39">
        <f>GewinnDaten!A510</f>
        <v>43673</v>
      </c>
      <c r="B510" s="37">
        <f t="shared" si="39"/>
        <v>7</v>
      </c>
      <c r="C510" s="49">
        <f>GewinnDaten!F510</f>
        <v>0</v>
      </c>
      <c r="D510" s="49">
        <f>GewinnDaten!I510</f>
        <v>0</v>
      </c>
      <c r="E510" s="40">
        <f t="shared" si="40"/>
        <v>0</v>
      </c>
      <c r="F510" s="58">
        <f t="shared" si="41"/>
        <v>43673</v>
      </c>
      <c r="G510" s="49">
        <f>SUM(C$7:C510)</f>
        <v>-1</v>
      </c>
      <c r="H510" s="49">
        <f>SUM(D$7:D510)</f>
        <v>5</v>
      </c>
      <c r="I510" s="40">
        <f t="shared" si="42"/>
        <v>4</v>
      </c>
      <c r="K510" s="36">
        <f t="shared" si="43"/>
        <v>2019</v>
      </c>
    </row>
    <row r="511" spans="1:11" ht="13">
      <c r="A511" s="39">
        <f>GewinnDaten!A511</f>
        <v>43677</v>
      </c>
      <c r="B511" s="37">
        <f t="shared" si="39"/>
        <v>4</v>
      </c>
      <c r="C511" s="49">
        <f>GewinnDaten!F511</f>
        <v>0</v>
      </c>
      <c r="D511" s="49">
        <f>GewinnDaten!I511</f>
        <v>0</v>
      </c>
      <c r="E511" s="40">
        <f t="shared" si="40"/>
        <v>0</v>
      </c>
      <c r="F511" s="58">
        <f t="shared" si="41"/>
        <v>43677</v>
      </c>
      <c r="G511" s="49">
        <f>SUM(C$7:C511)</f>
        <v>-1</v>
      </c>
      <c r="H511" s="49">
        <f>SUM(D$7:D511)</f>
        <v>5</v>
      </c>
      <c r="I511" s="40">
        <f t="shared" si="42"/>
        <v>4</v>
      </c>
      <c r="K511" s="36">
        <f t="shared" si="43"/>
        <v>2019</v>
      </c>
    </row>
    <row r="512" spans="1:11" ht="13">
      <c r="A512" s="39">
        <f>GewinnDaten!A512</f>
        <v>43680</v>
      </c>
      <c r="B512" s="37">
        <f t="shared" si="39"/>
        <v>7</v>
      </c>
      <c r="C512" s="49">
        <f>GewinnDaten!F512</f>
        <v>0</v>
      </c>
      <c r="D512" s="49">
        <f>GewinnDaten!I512</f>
        <v>0</v>
      </c>
      <c r="E512" s="40">
        <f t="shared" si="40"/>
        <v>0</v>
      </c>
      <c r="F512" s="58">
        <f t="shared" si="41"/>
        <v>43680</v>
      </c>
      <c r="G512" s="49">
        <f>SUM(C$7:C512)</f>
        <v>-1</v>
      </c>
      <c r="H512" s="49">
        <f>SUM(D$7:D512)</f>
        <v>5</v>
      </c>
      <c r="I512" s="40">
        <f t="shared" si="42"/>
        <v>4</v>
      </c>
      <c r="K512" s="36">
        <f t="shared" si="43"/>
        <v>2019</v>
      </c>
    </row>
    <row r="513" spans="1:11" ht="13">
      <c r="A513" s="39">
        <f>GewinnDaten!A513</f>
        <v>43684</v>
      </c>
      <c r="B513" s="37">
        <f t="shared" si="39"/>
        <v>4</v>
      </c>
      <c r="C513" s="49">
        <f>GewinnDaten!F513</f>
        <v>0</v>
      </c>
      <c r="D513" s="49">
        <f>GewinnDaten!I513</f>
        <v>0</v>
      </c>
      <c r="E513" s="40">
        <f t="shared" si="40"/>
        <v>0</v>
      </c>
      <c r="F513" s="58">
        <f t="shared" si="41"/>
        <v>43684</v>
      </c>
      <c r="G513" s="49">
        <f>SUM(C$7:C513)</f>
        <v>-1</v>
      </c>
      <c r="H513" s="49">
        <f>SUM(D$7:D513)</f>
        <v>5</v>
      </c>
      <c r="I513" s="40">
        <f t="shared" si="42"/>
        <v>4</v>
      </c>
      <c r="K513" s="36">
        <f t="shared" si="43"/>
        <v>2019</v>
      </c>
    </row>
    <row r="514" spans="1:11" ht="13">
      <c r="A514" s="39">
        <f>GewinnDaten!A514</f>
        <v>43687</v>
      </c>
      <c r="B514" s="37">
        <f t="shared" si="39"/>
        <v>7</v>
      </c>
      <c r="C514" s="49">
        <f>GewinnDaten!F514</f>
        <v>0</v>
      </c>
      <c r="D514" s="49">
        <f>GewinnDaten!I514</f>
        <v>0</v>
      </c>
      <c r="E514" s="40">
        <f t="shared" si="40"/>
        <v>0</v>
      </c>
      <c r="F514" s="58">
        <f t="shared" si="41"/>
        <v>43687</v>
      </c>
      <c r="G514" s="49">
        <f>SUM(C$7:C514)</f>
        <v>-1</v>
      </c>
      <c r="H514" s="49">
        <f>SUM(D$7:D514)</f>
        <v>5</v>
      </c>
      <c r="I514" s="40">
        <f t="shared" si="42"/>
        <v>4</v>
      </c>
      <c r="K514" s="36">
        <f t="shared" si="43"/>
        <v>2019</v>
      </c>
    </row>
    <row r="515" spans="1:11" ht="13">
      <c r="A515" s="39">
        <f>GewinnDaten!A515</f>
        <v>43691</v>
      </c>
      <c r="B515" s="37">
        <f t="shared" si="39"/>
        <v>4</v>
      </c>
      <c r="C515" s="49">
        <f>GewinnDaten!F515</f>
        <v>0</v>
      </c>
      <c r="D515" s="49">
        <f>GewinnDaten!I515</f>
        <v>0</v>
      </c>
      <c r="E515" s="40">
        <f t="shared" si="40"/>
        <v>0</v>
      </c>
      <c r="F515" s="58">
        <f t="shared" si="41"/>
        <v>43691</v>
      </c>
      <c r="G515" s="49">
        <f>SUM(C$7:C515)</f>
        <v>-1</v>
      </c>
      <c r="H515" s="49">
        <f>SUM(D$7:D515)</f>
        <v>5</v>
      </c>
      <c r="I515" s="40">
        <f t="shared" si="42"/>
        <v>4</v>
      </c>
      <c r="K515" s="36">
        <f t="shared" si="43"/>
        <v>2019</v>
      </c>
    </row>
    <row r="516" spans="1:11" ht="13">
      <c r="A516" s="39">
        <f>GewinnDaten!A516</f>
        <v>43694</v>
      </c>
      <c r="B516" s="37">
        <f t="shared" si="39"/>
        <v>7</v>
      </c>
      <c r="C516" s="49">
        <f>GewinnDaten!F516</f>
        <v>0</v>
      </c>
      <c r="D516" s="49">
        <f>GewinnDaten!I516</f>
        <v>0</v>
      </c>
      <c r="E516" s="40">
        <f t="shared" si="40"/>
        <v>0</v>
      </c>
      <c r="F516" s="58">
        <f t="shared" si="41"/>
        <v>43694</v>
      </c>
      <c r="G516" s="49">
        <f>SUM(C$7:C516)</f>
        <v>-1</v>
      </c>
      <c r="H516" s="49">
        <f>SUM(D$7:D516)</f>
        <v>5</v>
      </c>
      <c r="I516" s="40">
        <f t="shared" si="42"/>
        <v>4</v>
      </c>
      <c r="K516" s="36">
        <f t="shared" si="43"/>
        <v>2019</v>
      </c>
    </row>
    <row r="517" spans="1:11" ht="13">
      <c r="A517" s="39">
        <f>GewinnDaten!A517</f>
        <v>43698</v>
      </c>
      <c r="B517" s="37">
        <f t="shared" si="39"/>
        <v>4</v>
      </c>
      <c r="C517" s="49">
        <f>GewinnDaten!F517</f>
        <v>0</v>
      </c>
      <c r="D517" s="49">
        <f>GewinnDaten!I517</f>
        <v>0</v>
      </c>
      <c r="E517" s="40">
        <f t="shared" si="40"/>
        <v>0</v>
      </c>
      <c r="F517" s="58">
        <f t="shared" si="41"/>
        <v>43698</v>
      </c>
      <c r="G517" s="49">
        <f>SUM(C$7:C517)</f>
        <v>-1</v>
      </c>
      <c r="H517" s="49">
        <f>SUM(D$7:D517)</f>
        <v>5</v>
      </c>
      <c r="I517" s="40">
        <f t="shared" si="42"/>
        <v>4</v>
      </c>
      <c r="K517" s="36">
        <f t="shared" si="43"/>
        <v>2019</v>
      </c>
    </row>
    <row r="518" spans="1:11" ht="13">
      <c r="A518" s="39">
        <f>GewinnDaten!A518</f>
        <v>43701</v>
      </c>
      <c r="B518" s="37">
        <f t="shared" si="39"/>
        <v>7</v>
      </c>
      <c r="C518" s="49">
        <f>GewinnDaten!F518</f>
        <v>0</v>
      </c>
      <c r="D518" s="49">
        <f>GewinnDaten!I518</f>
        <v>0</v>
      </c>
      <c r="E518" s="40">
        <f t="shared" si="40"/>
        <v>0</v>
      </c>
      <c r="F518" s="58">
        <f t="shared" si="41"/>
        <v>43701</v>
      </c>
      <c r="G518" s="49">
        <f>SUM(C$7:C518)</f>
        <v>-1</v>
      </c>
      <c r="H518" s="49">
        <f>SUM(D$7:D518)</f>
        <v>5</v>
      </c>
      <c r="I518" s="40">
        <f t="shared" si="42"/>
        <v>4</v>
      </c>
      <c r="K518" s="36">
        <f t="shared" si="43"/>
        <v>2019</v>
      </c>
    </row>
    <row r="519" spans="1:11" ht="13">
      <c r="A519" s="39">
        <f>GewinnDaten!A519</f>
        <v>43705</v>
      </c>
      <c r="B519" s="37">
        <f t="shared" si="39"/>
        <v>4</v>
      </c>
      <c r="C519" s="49">
        <f>GewinnDaten!F519</f>
        <v>0</v>
      </c>
      <c r="D519" s="49">
        <f>GewinnDaten!I519</f>
        <v>0</v>
      </c>
      <c r="E519" s="40">
        <f t="shared" si="40"/>
        <v>0</v>
      </c>
      <c r="F519" s="58">
        <f t="shared" si="41"/>
        <v>43705</v>
      </c>
      <c r="G519" s="49">
        <f>SUM(C$7:C519)</f>
        <v>-1</v>
      </c>
      <c r="H519" s="49">
        <f>SUM(D$7:D519)</f>
        <v>5</v>
      </c>
      <c r="I519" s="40">
        <f t="shared" si="42"/>
        <v>4</v>
      </c>
      <c r="K519" s="36">
        <f t="shared" si="43"/>
        <v>2019</v>
      </c>
    </row>
    <row r="520" spans="1:11" ht="13">
      <c r="A520" s="39">
        <f>GewinnDaten!A520</f>
        <v>43708</v>
      </c>
      <c r="B520" s="37">
        <f t="shared" ref="B520:B583" si="44">WEEKDAY(A520)</f>
        <v>7</v>
      </c>
      <c r="C520" s="49">
        <f>GewinnDaten!F520</f>
        <v>0</v>
      </c>
      <c r="D520" s="49">
        <f>GewinnDaten!I520</f>
        <v>0</v>
      </c>
      <c r="E520" s="40">
        <f t="shared" ref="E520:E583" si="45">SUM(C520:D520)</f>
        <v>0</v>
      </c>
      <c r="F520" s="58">
        <f t="shared" ref="F520:F583" si="46">A520</f>
        <v>43708</v>
      </c>
      <c r="G520" s="49">
        <f>SUM(C$7:C520)</f>
        <v>-1</v>
      </c>
      <c r="H520" s="49">
        <f>SUM(D$7:D520)</f>
        <v>5</v>
      </c>
      <c r="I520" s="40">
        <f t="shared" ref="I520:I583" si="47">SUM(G520:H520)</f>
        <v>4</v>
      </c>
      <c r="K520" s="36">
        <f t="shared" ref="K520:K583" si="48">YEAR(A520)</f>
        <v>2019</v>
      </c>
    </row>
    <row r="521" spans="1:11" ht="13">
      <c r="A521" s="39">
        <f>GewinnDaten!A521</f>
        <v>43712</v>
      </c>
      <c r="B521" s="37">
        <f t="shared" si="44"/>
        <v>4</v>
      </c>
      <c r="C521" s="49">
        <f>GewinnDaten!F521</f>
        <v>0</v>
      </c>
      <c r="D521" s="49">
        <f>GewinnDaten!I521</f>
        <v>0</v>
      </c>
      <c r="E521" s="40">
        <f t="shared" si="45"/>
        <v>0</v>
      </c>
      <c r="F521" s="58">
        <f t="shared" si="46"/>
        <v>43712</v>
      </c>
      <c r="G521" s="49">
        <f>SUM(C$7:C521)</f>
        <v>-1</v>
      </c>
      <c r="H521" s="49">
        <f>SUM(D$7:D521)</f>
        <v>5</v>
      </c>
      <c r="I521" s="40">
        <f t="shared" si="47"/>
        <v>4</v>
      </c>
      <c r="K521" s="36">
        <f t="shared" si="48"/>
        <v>2019</v>
      </c>
    </row>
    <row r="522" spans="1:11" ht="13">
      <c r="A522" s="39">
        <f>GewinnDaten!A522</f>
        <v>43715</v>
      </c>
      <c r="B522" s="37">
        <f t="shared" si="44"/>
        <v>7</v>
      </c>
      <c r="C522" s="49">
        <f>GewinnDaten!F522</f>
        <v>0</v>
      </c>
      <c r="D522" s="49">
        <f>GewinnDaten!I522</f>
        <v>0</v>
      </c>
      <c r="E522" s="40">
        <f t="shared" si="45"/>
        <v>0</v>
      </c>
      <c r="F522" s="58">
        <f t="shared" si="46"/>
        <v>43715</v>
      </c>
      <c r="G522" s="49">
        <f>SUM(C$7:C522)</f>
        <v>-1</v>
      </c>
      <c r="H522" s="49">
        <f>SUM(D$7:D522)</f>
        <v>5</v>
      </c>
      <c r="I522" s="40">
        <f t="shared" si="47"/>
        <v>4</v>
      </c>
      <c r="K522" s="36">
        <f t="shared" si="48"/>
        <v>2019</v>
      </c>
    </row>
    <row r="523" spans="1:11" ht="13">
      <c r="A523" s="39">
        <f>GewinnDaten!A523</f>
        <v>43719</v>
      </c>
      <c r="B523" s="37">
        <f t="shared" si="44"/>
        <v>4</v>
      </c>
      <c r="C523" s="49">
        <f>GewinnDaten!F523</f>
        <v>0</v>
      </c>
      <c r="D523" s="49">
        <f>GewinnDaten!I523</f>
        <v>0</v>
      </c>
      <c r="E523" s="40">
        <f t="shared" si="45"/>
        <v>0</v>
      </c>
      <c r="F523" s="58">
        <f t="shared" si="46"/>
        <v>43719</v>
      </c>
      <c r="G523" s="49">
        <f>SUM(C$7:C523)</f>
        <v>-1</v>
      </c>
      <c r="H523" s="49">
        <f>SUM(D$7:D523)</f>
        <v>5</v>
      </c>
      <c r="I523" s="40">
        <f t="shared" si="47"/>
        <v>4</v>
      </c>
      <c r="K523" s="36">
        <f t="shared" si="48"/>
        <v>2019</v>
      </c>
    </row>
    <row r="524" spans="1:11" ht="13">
      <c r="A524" s="39">
        <f>GewinnDaten!A524</f>
        <v>43722</v>
      </c>
      <c r="B524" s="37">
        <f t="shared" si="44"/>
        <v>7</v>
      </c>
      <c r="C524" s="49">
        <f>GewinnDaten!F524</f>
        <v>0</v>
      </c>
      <c r="D524" s="49">
        <f>GewinnDaten!I524</f>
        <v>0</v>
      </c>
      <c r="E524" s="40">
        <f t="shared" si="45"/>
        <v>0</v>
      </c>
      <c r="F524" s="58">
        <f t="shared" si="46"/>
        <v>43722</v>
      </c>
      <c r="G524" s="49">
        <f>SUM(C$7:C524)</f>
        <v>-1</v>
      </c>
      <c r="H524" s="49">
        <f>SUM(D$7:D524)</f>
        <v>5</v>
      </c>
      <c r="I524" s="40">
        <f t="shared" si="47"/>
        <v>4</v>
      </c>
      <c r="K524" s="36">
        <f t="shared" si="48"/>
        <v>2019</v>
      </c>
    </row>
    <row r="525" spans="1:11" ht="13">
      <c r="A525" s="39">
        <f>GewinnDaten!A525</f>
        <v>43726</v>
      </c>
      <c r="B525" s="37">
        <f t="shared" si="44"/>
        <v>4</v>
      </c>
      <c r="C525" s="49">
        <f>GewinnDaten!F525</f>
        <v>0</v>
      </c>
      <c r="D525" s="49">
        <f>GewinnDaten!I525</f>
        <v>0</v>
      </c>
      <c r="E525" s="40">
        <f t="shared" si="45"/>
        <v>0</v>
      </c>
      <c r="F525" s="58">
        <f t="shared" si="46"/>
        <v>43726</v>
      </c>
      <c r="G525" s="49">
        <f>SUM(C$7:C525)</f>
        <v>-1</v>
      </c>
      <c r="H525" s="49">
        <f>SUM(D$7:D525)</f>
        <v>5</v>
      </c>
      <c r="I525" s="40">
        <f t="shared" si="47"/>
        <v>4</v>
      </c>
      <c r="K525" s="36">
        <f t="shared" si="48"/>
        <v>2019</v>
      </c>
    </row>
    <row r="526" spans="1:11" ht="13">
      <c r="A526" s="39">
        <f>GewinnDaten!A526</f>
        <v>43729</v>
      </c>
      <c r="B526" s="37">
        <f t="shared" si="44"/>
        <v>7</v>
      </c>
      <c r="C526" s="49">
        <f>GewinnDaten!F526</f>
        <v>0</v>
      </c>
      <c r="D526" s="49">
        <f>GewinnDaten!I526</f>
        <v>0</v>
      </c>
      <c r="E526" s="40">
        <f t="shared" si="45"/>
        <v>0</v>
      </c>
      <c r="F526" s="58">
        <f t="shared" si="46"/>
        <v>43729</v>
      </c>
      <c r="G526" s="49">
        <f>SUM(C$7:C526)</f>
        <v>-1</v>
      </c>
      <c r="H526" s="49">
        <f>SUM(D$7:D526)</f>
        <v>5</v>
      </c>
      <c r="I526" s="40">
        <f t="shared" si="47"/>
        <v>4</v>
      </c>
      <c r="K526" s="36">
        <f t="shared" si="48"/>
        <v>2019</v>
      </c>
    </row>
    <row r="527" spans="1:11" ht="13">
      <c r="A527" s="39">
        <f>GewinnDaten!A527</f>
        <v>43733</v>
      </c>
      <c r="B527" s="37">
        <f t="shared" si="44"/>
        <v>4</v>
      </c>
      <c r="C527" s="49">
        <f>GewinnDaten!F527</f>
        <v>0</v>
      </c>
      <c r="D527" s="49">
        <f>GewinnDaten!I527</f>
        <v>0</v>
      </c>
      <c r="E527" s="40">
        <f t="shared" si="45"/>
        <v>0</v>
      </c>
      <c r="F527" s="58">
        <f t="shared" si="46"/>
        <v>43733</v>
      </c>
      <c r="G527" s="49">
        <f>SUM(C$7:C527)</f>
        <v>-1</v>
      </c>
      <c r="H527" s="49">
        <f>SUM(D$7:D527)</f>
        <v>5</v>
      </c>
      <c r="I527" s="40">
        <f t="shared" si="47"/>
        <v>4</v>
      </c>
      <c r="K527" s="36">
        <f t="shared" si="48"/>
        <v>2019</v>
      </c>
    </row>
    <row r="528" spans="1:11" ht="13">
      <c r="A528" s="39">
        <f>GewinnDaten!A528</f>
        <v>43736</v>
      </c>
      <c r="B528" s="37">
        <f t="shared" si="44"/>
        <v>7</v>
      </c>
      <c r="C528" s="49">
        <f>GewinnDaten!F528</f>
        <v>0</v>
      </c>
      <c r="D528" s="49">
        <f>GewinnDaten!I528</f>
        <v>0</v>
      </c>
      <c r="E528" s="40">
        <f t="shared" si="45"/>
        <v>0</v>
      </c>
      <c r="F528" s="58">
        <f t="shared" si="46"/>
        <v>43736</v>
      </c>
      <c r="G528" s="49">
        <f>SUM(C$7:C528)</f>
        <v>-1</v>
      </c>
      <c r="H528" s="49">
        <f>SUM(D$7:D528)</f>
        <v>5</v>
      </c>
      <c r="I528" s="40">
        <f t="shared" si="47"/>
        <v>4</v>
      </c>
      <c r="K528" s="36">
        <f t="shared" si="48"/>
        <v>2019</v>
      </c>
    </row>
    <row r="529" spans="1:11" ht="13">
      <c r="A529" s="39">
        <f>GewinnDaten!A529</f>
        <v>43740</v>
      </c>
      <c r="B529" s="37">
        <f t="shared" si="44"/>
        <v>4</v>
      </c>
      <c r="C529" s="49">
        <f>GewinnDaten!F529</f>
        <v>0</v>
      </c>
      <c r="D529" s="49">
        <f>GewinnDaten!I529</f>
        <v>0</v>
      </c>
      <c r="E529" s="40">
        <f t="shared" si="45"/>
        <v>0</v>
      </c>
      <c r="F529" s="58">
        <f t="shared" si="46"/>
        <v>43740</v>
      </c>
      <c r="G529" s="49">
        <f>SUM(C$7:C529)</f>
        <v>-1</v>
      </c>
      <c r="H529" s="49">
        <f>SUM(D$7:D529)</f>
        <v>5</v>
      </c>
      <c r="I529" s="40">
        <f t="shared" si="47"/>
        <v>4</v>
      </c>
      <c r="K529" s="36">
        <f t="shared" si="48"/>
        <v>2019</v>
      </c>
    </row>
    <row r="530" spans="1:11" ht="13">
      <c r="A530" s="39">
        <f>GewinnDaten!A530</f>
        <v>43743</v>
      </c>
      <c r="B530" s="37">
        <f t="shared" si="44"/>
        <v>7</v>
      </c>
      <c r="C530" s="49">
        <f>GewinnDaten!F530</f>
        <v>0</v>
      </c>
      <c r="D530" s="49">
        <f>GewinnDaten!I530</f>
        <v>0</v>
      </c>
      <c r="E530" s="40">
        <f t="shared" si="45"/>
        <v>0</v>
      </c>
      <c r="F530" s="58">
        <f t="shared" si="46"/>
        <v>43743</v>
      </c>
      <c r="G530" s="49">
        <f>SUM(C$7:C530)</f>
        <v>-1</v>
      </c>
      <c r="H530" s="49">
        <f>SUM(D$7:D530)</f>
        <v>5</v>
      </c>
      <c r="I530" s="40">
        <f t="shared" si="47"/>
        <v>4</v>
      </c>
      <c r="K530" s="36">
        <f t="shared" si="48"/>
        <v>2019</v>
      </c>
    </row>
    <row r="531" spans="1:11" ht="13">
      <c r="A531" s="39">
        <f>GewinnDaten!A531</f>
        <v>43747</v>
      </c>
      <c r="B531" s="37">
        <f t="shared" si="44"/>
        <v>4</v>
      </c>
      <c r="C531" s="49">
        <f>GewinnDaten!F531</f>
        <v>0</v>
      </c>
      <c r="D531" s="49">
        <f>GewinnDaten!I531</f>
        <v>0</v>
      </c>
      <c r="E531" s="40">
        <f t="shared" si="45"/>
        <v>0</v>
      </c>
      <c r="F531" s="58">
        <f t="shared" si="46"/>
        <v>43747</v>
      </c>
      <c r="G531" s="49">
        <f>SUM(C$7:C531)</f>
        <v>-1</v>
      </c>
      <c r="H531" s="49">
        <f>SUM(D$7:D531)</f>
        <v>5</v>
      </c>
      <c r="I531" s="40">
        <f t="shared" si="47"/>
        <v>4</v>
      </c>
      <c r="K531" s="36">
        <f t="shared" si="48"/>
        <v>2019</v>
      </c>
    </row>
    <row r="532" spans="1:11" ht="13">
      <c r="A532" s="39">
        <f>GewinnDaten!A532</f>
        <v>43750</v>
      </c>
      <c r="B532" s="37">
        <f t="shared" si="44"/>
        <v>7</v>
      </c>
      <c r="C532" s="49">
        <f>GewinnDaten!F532</f>
        <v>0</v>
      </c>
      <c r="D532" s="49">
        <f>GewinnDaten!I532</f>
        <v>0</v>
      </c>
      <c r="E532" s="40">
        <f t="shared" si="45"/>
        <v>0</v>
      </c>
      <c r="F532" s="58">
        <f t="shared" si="46"/>
        <v>43750</v>
      </c>
      <c r="G532" s="49">
        <f>SUM(C$7:C532)</f>
        <v>-1</v>
      </c>
      <c r="H532" s="49">
        <f>SUM(D$7:D532)</f>
        <v>5</v>
      </c>
      <c r="I532" s="40">
        <f t="shared" si="47"/>
        <v>4</v>
      </c>
      <c r="K532" s="36">
        <f t="shared" si="48"/>
        <v>2019</v>
      </c>
    </row>
    <row r="533" spans="1:11" ht="13">
      <c r="A533" s="39">
        <f>GewinnDaten!A533</f>
        <v>43754</v>
      </c>
      <c r="B533" s="37">
        <f t="shared" si="44"/>
        <v>4</v>
      </c>
      <c r="C533" s="49">
        <f>GewinnDaten!F533</f>
        <v>0</v>
      </c>
      <c r="D533" s="49">
        <f>GewinnDaten!I533</f>
        <v>0</v>
      </c>
      <c r="E533" s="40">
        <f t="shared" si="45"/>
        <v>0</v>
      </c>
      <c r="F533" s="58">
        <f t="shared" si="46"/>
        <v>43754</v>
      </c>
      <c r="G533" s="49">
        <f>SUM(C$7:C533)</f>
        <v>-1</v>
      </c>
      <c r="H533" s="49">
        <f>SUM(D$7:D533)</f>
        <v>5</v>
      </c>
      <c r="I533" s="40">
        <f t="shared" si="47"/>
        <v>4</v>
      </c>
      <c r="K533" s="36">
        <f t="shared" si="48"/>
        <v>2019</v>
      </c>
    </row>
    <row r="534" spans="1:11" ht="13">
      <c r="A534" s="39">
        <f>GewinnDaten!A534</f>
        <v>43757</v>
      </c>
      <c r="B534" s="37">
        <f t="shared" si="44"/>
        <v>7</v>
      </c>
      <c r="C534" s="49">
        <f>GewinnDaten!F534</f>
        <v>0</v>
      </c>
      <c r="D534" s="49">
        <f>GewinnDaten!I534</f>
        <v>0</v>
      </c>
      <c r="E534" s="40">
        <f t="shared" si="45"/>
        <v>0</v>
      </c>
      <c r="F534" s="58">
        <f t="shared" si="46"/>
        <v>43757</v>
      </c>
      <c r="G534" s="49">
        <f>SUM(C$7:C534)</f>
        <v>-1</v>
      </c>
      <c r="H534" s="49">
        <f>SUM(D$7:D534)</f>
        <v>5</v>
      </c>
      <c r="I534" s="40">
        <f t="shared" si="47"/>
        <v>4</v>
      </c>
      <c r="K534" s="36">
        <f t="shared" si="48"/>
        <v>2019</v>
      </c>
    </row>
    <row r="535" spans="1:11" ht="13">
      <c r="A535" s="39">
        <f>GewinnDaten!A535</f>
        <v>43761</v>
      </c>
      <c r="B535" s="37">
        <f t="shared" si="44"/>
        <v>4</v>
      </c>
      <c r="C535" s="49">
        <f>GewinnDaten!F535</f>
        <v>0</v>
      </c>
      <c r="D535" s="49">
        <f>GewinnDaten!I535</f>
        <v>0</v>
      </c>
      <c r="E535" s="40">
        <f t="shared" si="45"/>
        <v>0</v>
      </c>
      <c r="F535" s="58">
        <f t="shared" si="46"/>
        <v>43761</v>
      </c>
      <c r="G535" s="49">
        <f>SUM(C$7:C535)</f>
        <v>-1</v>
      </c>
      <c r="H535" s="49">
        <f>SUM(D$7:D535)</f>
        <v>5</v>
      </c>
      <c r="I535" s="40">
        <f t="shared" si="47"/>
        <v>4</v>
      </c>
      <c r="K535" s="36">
        <f t="shared" si="48"/>
        <v>2019</v>
      </c>
    </row>
    <row r="536" spans="1:11" ht="13">
      <c r="A536" s="39">
        <f>GewinnDaten!A536</f>
        <v>43764</v>
      </c>
      <c r="B536" s="37">
        <f t="shared" si="44"/>
        <v>7</v>
      </c>
      <c r="C536" s="49">
        <f>GewinnDaten!F536</f>
        <v>0</v>
      </c>
      <c r="D536" s="49">
        <f>GewinnDaten!I536</f>
        <v>0</v>
      </c>
      <c r="E536" s="40">
        <f t="shared" si="45"/>
        <v>0</v>
      </c>
      <c r="F536" s="58">
        <f t="shared" si="46"/>
        <v>43764</v>
      </c>
      <c r="G536" s="49">
        <f>SUM(C$7:C536)</f>
        <v>-1</v>
      </c>
      <c r="H536" s="49">
        <f>SUM(D$7:D536)</f>
        <v>5</v>
      </c>
      <c r="I536" s="40">
        <f t="shared" si="47"/>
        <v>4</v>
      </c>
      <c r="K536" s="36">
        <f t="shared" si="48"/>
        <v>2019</v>
      </c>
    </row>
    <row r="537" spans="1:11" ht="13">
      <c r="A537" s="39">
        <f>GewinnDaten!A537</f>
        <v>43768</v>
      </c>
      <c r="B537" s="37">
        <f t="shared" si="44"/>
        <v>4</v>
      </c>
      <c r="C537" s="49">
        <f>GewinnDaten!F537</f>
        <v>0</v>
      </c>
      <c r="D537" s="49">
        <f>GewinnDaten!I537</f>
        <v>0</v>
      </c>
      <c r="E537" s="40">
        <f t="shared" si="45"/>
        <v>0</v>
      </c>
      <c r="F537" s="58">
        <f t="shared" si="46"/>
        <v>43768</v>
      </c>
      <c r="G537" s="49">
        <f>SUM(C$7:C537)</f>
        <v>-1</v>
      </c>
      <c r="H537" s="49">
        <f>SUM(D$7:D537)</f>
        <v>5</v>
      </c>
      <c r="I537" s="40">
        <f t="shared" si="47"/>
        <v>4</v>
      </c>
      <c r="K537" s="36">
        <f t="shared" si="48"/>
        <v>2019</v>
      </c>
    </row>
    <row r="538" spans="1:11" ht="13">
      <c r="A538" s="39">
        <f>GewinnDaten!A538</f>
        <v>43771</v>
      </c>
      <c r="B538" s="37">
        <f t="shared" si="44"/>
        <v>7</v>
      </c>
      <c r="C538" s="49">
        <f>GewinnDaten!F538</f>
        <v>0</v>
      </c>
      <c r="D538" s="49">
        <f>GewinnDaten!I538</f>
        <v>0</v>
      </c>
      <c r="E538" s="40">
        <f t="shared" si="45"/>
        <v>0</v>
      </c>
      <c r="F538" s="58">
        <f t="shared" si="46"/>
        <v>43771</v>
      </c>
      <c r="G538" s="49">
        <f>SUM(C$7:C538)</f>
        <v>-1</v>
      </c>
      <c r="H538" s="49">
        <f>SUM(D$7:D538)</f>
        <v>5</v>
      </c>
      <c r="I538" s="40">
        <f t="shared" si="47"/>
        <v>4</v>
      </c>
      <c r="K538" s="36">
        <f t="shared" si="48"/>
        <v>2019</v>
      </c>
    </row>
    <row r="539" spans="1:11" ht="13">
      <c r="A539" s="39">
        <f>GewinnDaten!A539</f>
        <v>43775</v>
      </c>
      <c r="B539" s="37">
        <f t="shared" si="44"/>
        <v>4</v>
      </c>
      <c r="C539" s="49">
        <f>GewinnDaten!F539</f>
        <v>0</v>
      </c>
      <c r="D539" s="49">
        <f>GewinnDaten!I539</f>
        <v>0</v>
      </c>
      <c r="E539" s="40">
        <f t="shared" si="45"/>
        <v>0</v>
      </c>
      <c r="F539" s="58">
        <f t="shared" si="46"/>
        <v>43775</v>
      </c>
      <c r="G539" s="49">
        <f>SUM(C$7:C539)</f>
        <v>-1</v>
      </c>
      <c r="H539" s="49">
        <f>SUM(D$7:D539)</f>
        <v>5</v>
      </c>
      <c r="I539" s="40">
        <f t="shared" si="47"/>
        <v>4</v>
      </c>
      <c r="K539" s="36">
        <f t="shared" si="48"/>
        <v>2019</v>
      </c>
    </row>
    <row r="540" spans="1:11" ht="13">
      <c r="A540" s="39">
        <f>GewinnDaten!A540</f>
        <v>43778</v>
      </c>
      <c r="B540" s="37">
        <f t="shared" si="44"/>
        <v>7</v>
      </c>
      <c r="C540" s="49">
        <f>GewinnDaten!F540</f>
        <v>0</v>
      </c>
      <c r="D540" s="49">
        <f>GewinnDaten!I540</f>
        <v>0</v>
      </c>
      <c r="E540" s="40">
        <f t="shared" si="45"/>
        <v>0</v>
      </c>
      <c r="F540" s="58">
        <f t="shared" si="46"/>
        <v>43778</v>
      </c>
      <c r="G540" s="49">
        <f>SUM(C$7:C540)</f>
        <v>-1</v>
      </c>
      <c r="H540" s="49">
        <f>SUM(D$7:D540)</f>
        <v>5</v>
      </c>
      <c r="I540" s="40">
        <f t="shared" si="47"/>
        <v>4</v>
      </c>
      <c r="K540" s="36">
        <f t="shared" si="48"/>
        <v>2019</v>
      </c>
    </row>
    <row r="541" spans="1:11" ht="13">
      <c r="A541" s="39">
        <f>GewinnDaten!A541</f>
        <v>43782</v>
      </c>
      <c r="B541" s="37">
        <f t="shared" si="44"/>
        <v>4</v>
      </c>
      <c r="C541" s="49">
        <f>GewinnDaten!F541</f>
        <v>0</v>
      </c>
      <c r="D541" s="49">
        <f>GewinnDaten!I541</f>
        <v>0</v>
      </c>
      <c r="E541" s="40">
        <f t="shared" si="45"/>
        <v>0</v>
      </c>
      <c r="F541" s="58">
        <f t="shared" si="46"/>
        <v>43782</v>
      </c>
      <c r="G541" s="49">
        <f>SUM(C$7:C541)</f>
        <v>-1</v>
      </c>
      <c r="H541" s="49">
        <f>SUM(D$7:D541)</f>
        <v>5</v>
      </c>
      <c r="I541" s="40">
        <f t="shared" si="47"/>
        <v>4</v>
      </c>
      <c r="K541" s="36">
        <f t="shared" si="48"/>
        <v>2019</v>
      </c>
    </row>
    <row r="542" spans="1:11" ht="13">
      <c r="A542" s="39">
        <f>GewinnDaten!A542</f>
        <v>43785</v>
      </c>
      <c r="B542" s="37">
        <f t="shared" si="44"/>
        <v>7</v>
      </c>
      <c r="C542" s="49">
        <f>GewinnDaten!F542</f>
        <v>0</v>
      </c>
      <c r="D542" s="49">
        <f>GewinnDaten!I542</f>
        <v>0</v>
      </c>
      <c r="E542" s="40">
        <f t="shared" si="45"/>
        <v>0</v>
      </c>
      <c r="F542" s="58">
        <f t="shared" si="46"/>
        <v>43785</v>
      </c>
      <c r="G542" s="49">
        <f>SUM(C$7:C542)</f>
        <v>-1</v>
      </c>
      <c r="H542" s="49">
        <f>SUM(D$7:D542)</f>
        <v>5</v>
      </c>
      <c r="I542" s="40">
        <f t="shared" si="47"/>
        <v>4</v>
      </c>
      <c r="K542" s="36">
        <f t="shared" si="48"/>
        <v>2019</v>
      </c>
    </row>
    <row r="543" spans="1:11" ht="13">
      <c r="A543" s="39">
        <f>GewinnDaten!A543</f>
        <v>43789</v>
      </c>
      <c r="B543" s="37">
        <f t="shared" si="44"/>
        <v>4</v>
      </c>
      <c r="C543" s="49">
        <f>GewinnDaten!F543</f>
        <v>0</v>
      </c>
      <c r="D543" s="49">
        <f>GewinnDaten!I543</f>
        <v>0</v>
      </c>
      <c r="E543" s="40">
        <f t="shared" si="45"/>
        <v>0</v>
      </c>
      <c r="F543" s="58">
        <f t="shared" si="46"/>
        <v>43789</v>
      </c>
      <c r="G543" s="49">
        <f>SUM(C$7:C543)</f>
        <v>-1</v>
      </c>
      <c r="H543" s="49">
        <f>SUM(D$7:D543)</f>
        <v>5</v>
      </c>
      <c r="I543" s="40">
        <f t="shared" si="47"/>
        <v>4</v>
      </c>
      <c r="K543" s="36">
        <f t="shared" si="48"/>
        <v>2019</v>
      </c>
    </row>
    <row r="544" spans="1:11" ht="13">
      <c r="A544" s="39">
        <f>GewinnDaten!A544</f>
        <v>43792</v>
      </c>
      <c r="B544" s="37">
        <f t="shared" si="44"/>
        <v>7</v>
      </c>
      <c r="C544" s="49">
        <f>GewinnDaten!F544</f>
        <v>0</v>
      </c>
      <c r="D544" s="49">
        <f>GewinnDaten!I544</f>
        <v>0</v>
      </c>
      <c r="E544" s="40">
        <f t="shared" si="45"/>
        <v>0</v>
      </c>
      <c r="F544" s="58">
        <f t="shared" si="46"/>
        <v>43792</v>
      </c>
      <c r="G544" s="49">
        <f>SUM(C$7:C544)</f>
        <v>-1</v>
      </c>
      <c r="H544" s="49">
        <f>SUM(D$7:D544)</f>
        <v>5</v>
      </c>
      <c r="I544" s="40">
        <f t="shared" si="47"/>
        <v>4</v>
      </c>
      <c r="K544" s="36">
        <f t="shared" si="48"/>
        <v>2019</v>
      </c>
    </row>
    <row r="545" spans="1:11" ht="13">
      <c r="A545" s="39">
        <f>GewinnDaten!A545</f>
        <v>43796</v>
      </c>
      <c r="B545" s="37">
        <f t="shared" si="44"/>
        <v>4</v>
      </c>
      <c r="C545" s="49">
        <f>GewinnDaten!F545</f>
        <v>0</v>
      </c>
      <c r="D545" s="49">
        <f>GewinnDaten!I545</f>
        <v>0</v>
      </c>
      <c r="E545" s="40">
        <f t="shared" si="45"/>
        <v>0</v>
      </c>
      <c r="F545" s="58">
        <f t="shared" si="46"/>
        <v>43796</v>
      </c>
      <c r="G545" s="49">
        <f>SUM(C$7:C545)</f>
        <v>-1</v>
      </c>
      <c r="H545" s="49">
        <f>SUM(D$7:D545)</f>
        <v>5</v>
      </c>
      <c r="I545" s="40">
        <f t="shared" si="47"/>
        <v>4</v>
      </c>
      <c r="K545" s="36">
        <f t="shared" si="48"/>
        <v>2019</v>
      </c>
    </row>
    <row r="546" spans="1:11" ht="13">
      <c r="A546" s="39">
        <f>GewinnDaten!A546</f>
        <v>43799</v>
      </c>
      <c r="B546" s="37">
        <f t="shared" si="44"/>
        <v>7</v>
      </c>
      <c r="C546" s="49">
        <f>GewinnDaten!F546</f>
        <v>0</v>
      </c>
      <c r="D546" s="49">
        <f>GewinnDaten!I546</f>
        <v>0</v>
      </c>
      <c r="E546" s="40">
        <f t="shared" si="45"/>
        <v>0</v>
      </c>
      <c r="F546" s="58">
        <f t="shared" si="46"/>
        <v>43799</v>
      </c>
      <c r="G546" s="49">
        <f>SUM(C$7:C546)</f>
        <v>-1</v>
      </c>
      <c r="H546" s="49">
        <f>SUM(D$7:D546)</f>
        <v>5</v>
      </c>
      <c r="I546" s="40">
        <f t="shared" si="47"/>
        <v>4</v>
      </c>
      <c r="K546" s="36">
        <f t="shared" si="48"/>
        <v>2019</v>
      </c>
    </row>
    <row r="547" spans="1:11" ht="13">
      <c r="A547" s="39">
        <f>GewinnDaten!A547</f>
        <v>43803</v>
      </c>
      <c r="B547" s="37">
        <f t="shared" si="44"/>
        <v>4</v>
      </c>
      <c r="C547" s="49">
        <f>GewinnDaten!F547</f>
        <v>0</v>
      </c>
      <c r="D547" s="49">
        <f>GewinnDaten!I547</f>
        <v>0</v>
      </c>
      <c r="E547" s="40">
        <f t="shared" si="45"/>
        <v>0</v>
      </c>
      <c r="F547" s="58">
        <f t="shared" si="46"/>
        <v>43803</v>
      </c>
      <c r="G547" s="49">
        <f>SUM(C$7:C547)</f>
        <v>-1</v>
      </c>
      <c r="H547" s="49">
        <f>SUM(D$7:D547)</f>
        <v>5</v>
      </c>
      <c r="I547" s="40">
        <f t="shared" si="47"/>
        <v>4</v>
      </c>
      <c r="K547" s="36">
        <f t="shared" si="48"/>
        <v>2019</v>
      </c>
    </row>
    <row r="548" spans="1:11" ht="13">
      <c r="A548" s="39">
        <f>GewinnDaten!A548</f>
        <v>43806</v>
      </c>
      <c r="B548" s="37">
        <f t="shared" si="44"/>
        <v>7</v>
      </c>
      <c r="C548" s="49">
        <f>GewinnDaten!F548</f>
        <v>0</v>
      </c>
      <c r="D548" s="49">
        <f>GewinnDaten!I548</f>
        <v>0</v>
      </c>
      <c r="E548" s="40">
        <f t="shared" si="45"/>
        <v>0</v>
      </c>
      <c r="F548" s="58">
        <f t="shared" si="46"/>
        <v>43806</v>
      </c>
      <c r="G548" s="49">
        <f>SUM(C$7:C548)</f>
        <v>-1</v>
      </c>
      <c r="H548" s="49">
        <f>SUM(D$7:D548)</f>
        <v>5</v>
      </c>
      <c r="I548" s="40">
        <f t="shared" si="47"/>
        <v>4</v>
      </c>
      <c r="K548" s="36">
        <f t="shared" si="48"/>
        <v>2019</v>
      </c>
    </row>
    <row r="549" spans="1:11" ht="13">
      <c r="A549" s="39">
        <f>GewinnDaten!A549</f>
        <v>43810</v>
      </c>
      <c r="B549" s="37">
        <f t="shared" si="44"/>
        <v>4</v>
      </c>
      <c r="C549" s="49">
        <f>GewinnDaten!F549</f>
        <v>0</v>
      </c>
      <c r="D549" s="49">
        <f>GewinnDaten!I549</f>
        <v>0</v>
      </c>
      <c r="E549" s="40">
        <f t="shared" si="45"/>
        <v>0</v>
      </c>
      <c r="F549" s="58">
        <f t="shared" si="46"/>
        <v>43810</v>
      </c>
      <c r="G549" s="49">
        <f>SUM(C$7:C549)</f>
        <v>-1</v>
      </c>
      <c r="H549" s="49">
        <f>SUM(D$7:D549)</f>
        <v>5</v>
      </c>
      <c r="I549" s="40">
        <f t="shared" si="47"/>
        <v>4</v>
      </c>
      <c r="K549" s="36">
        <f t="shared" si="48"/>
        <v>2019</v>
      </c>
    </row>
    <row r="550" spans="1:11" ht="13">
      <c r="A550" s="39">
        <f>GewinnDaten!A550</f>
        <v>43813</v>
      </c>
      <c r="B550" s="37">
        <f t="shared" si="44"/>
        <v>7</v>
      </c>
      <c r="C550" s="49">
        <f>GewinnDaten!F550</f>
        <v>0</v>
      </c>
      <c r="D550" s="49">
        <f>GewinnDaten!I550</f>
        <v>0</v>
      </c>
      <c r="E550" s="40">
        <f t="shared" si="45"/>
        <v>0</v>
      </c>
      <c r="F550" s="58">
        <f t="shared" si="46"/>
        <v>43813</v>
      </c>
      <c r="G550" s="49">
        <f>SUM(C$7:C550)</f>
        <v>-1</v>
      </c>
      <c r="H550" s="49">
        <f>SUM(D$7:D550)</f>
        <v>5</v>
      </c>
      <c r="I550" s="40">
        <f t="shared" si="47"/>
        <v>4</v>
      </c>
      <c r="K550" s="36">
        <f t="shared" si="48"/>
        <v>2019</v>
      </c>
    </row>
    <row r="551" spans="1:11" ht="13">
      <c r="A551" s="39">
        <f>GewinnDaten!A551</f>
        <v>43817</v>
      </c>
      <c r="B551" s="37">
        <f t="shared" si="44"/>
        <v>4</v>
      </c>
      <c r="C551" s="49">
        <f>GewinnDaten!F551</f>
        <v>0</v>
      </c>
      <c r="D551" s="49">
        <f>GewinnDaten!I551</f>
        <v>0</v>
      </c>
      <c r="E551" s="40">
        <f t="shared" si="45"/>
        <v>0</v>
      </c>
      <c r="F551" s="58">
        <f t="shared" si="46"/>
        <v>43817</v>
      </c>
      <c r="G551" s="49">
        <f>SUM(C$7:C551)</f>
        <v>-1</v>
      </c>
      <c r="H551" s="49">
        <f>SUM(D$7:D551)</f>
        <v>5</v>
      </c>
      <c r="I551" s="40">
        <f t="shared" si="47"/>
        <v>4</v>
      </c>
      <c r="K551" s="36">
        <f t="shared" si="48"/>
        <v>2019</v>
      </c>
    </row>
    <row r="552" spans="1:11" ht="13">
      <c r="A552" s="39">
        <f>GewinnDaten!A552</f>
        <v>43820</v>
      </c>
      <c r="B552" s="37">
        <f t="shared" si="44"/>
        <v>7</v>
      </c>
      <c r="C552" s="49">
        <f>GewinnDaten!F552</f>
        <v>0</v>
      </c>
      <c r="D552" s="49">
        <f>GewinnDaten!I552</f>
        <v>0</v>
      </c>
      <c r="E552" s="40">
        <f t="shared" si="45"/>
        <v>0</v>
      </c>
      <c r="F552" s="58">
        <f t="shared" si="46"/>
        <v>43820</v>
      </c>
      <c r="G552" s="49">
        <f>SUM(C$7:C552)</f>
        <v>-1</v>
      </c>
      <c r="H552" s="49">
        <f>SUM(D$7:D552)</f>
        <v>5</v>
      </c>
      <c r="I552" s="40">
        <f t="shared" si="47"/>
        <v>4</v>
      </c>
      <c r="K552" s="36">
        <f t="shared" si="48"/>
        <v>2019</v>
      </c>
    </row>
    <row r="553" spans="1:11" ht="13">
      <c r="A553" s="39">
        <f>GewinnDaten!A553</f>
        <v>43824</v>
      </c>
      <c r="B553" s="37">
        <f t="shared" si="44"/>
        <v>4</v>
      </c>
      <c r="C553" s="49">
        <f>GewinnDaten!F553</f>
        <v>0</v>
      </c>
      <c r="D553" s="49">
        <f>GewinnDaten!I553</f>
        <v>0</v>
      </c>
      <c r="E553" s="40">
        <f t="shared" si="45"/>
        <v>0</v>
      </c>
      <c r="F553" s="58">
        <f t="shared" si="46"/>
        <v>43824</v>
      </c>
      <c r="G553" s="49">
        <f>SUM(C$7:C553)</f>
        <v>-1</v>
      </c>
      <c r="H553" s="49">
        <f>SUM(D$7:D553)</f>
        <v>5</v>
      </c>
      <c r="I553" s="40">
        <f t="shared" si="47"/>
        <v>4</v>
      </c>
      <c r="K553" s="36">
        <f t="shared" si="48"/>
        <v>2019</v>
      </c>
    </row>
    <row r="554" spans="1:11" ht="13">
      <c r="A554" s="39">
        <f>GewinnDaten!A554</f>
        <v>43827</v>
      </c>
      <c r="B554" s="37">
        <f t="shared" si="44"/>
        <v>7</v>
      </c>
      <c r="C554" s="49">
        <f>GewinnDaten!F554</f>
        <v>0</v>
      </c>
      <c r="D554" s="49">
        <f>GewinnDaten!I554</f>
        <v>0</v>
      </c>
      <c r="E554" s="40">
        <f t="shared" si="45"/>
        <v>0</v>
      </c>
      <c r="F554" s="58">
        <f t="shared" si="46"/>
        <v>43827</v>
      </c>
      <c r="G554" s="49">
        <f>SUM(C$7:C554)</f>
        <v>-1</v>
      </c>
      <c r="H554" s="49">
        <f>SUM(D$7:D554)</f>
        <v>5</v>
      </c>
      <c r="I554" s="40">
        <f t="shared" si="47"/>
        <v>4</v>
      </c>
      <c r="K554" s="36">
        <f t="shared" si="48"/>
        <v>2019</v>
      </c>
    </row>
    <row r="555" spans="1:11" ht="13">
      <c r="A555" s="39">
        <f>GewinnDaten!A555</f>
        <v>43831</v>
      </c>
      <c r="B555" s="37">
        <f t="shared" si="44"/>
        <v>4</v>
      </c>
      <c r="C555" s="49">
        <f>GewinnDaten!F555</f>
        <v>0</v>
      </c>
      <c r="D555" s="49">
        <f>GewinnDaten!I555</f>
        <v>0</v>
      </c>
      <c r="E555" s="40">
        <f t="shared" si="45"/>
        <v>0</v>
      </c>
      <c r="F555" s="58">
        <f t="shared" si="46"/>
        <v>43831</v>
      </c>
      <c r="G555" s="49">
        <f>SUM(C$7:C555)</f>
        <v>-1</v>
      </c>
      <c r="H555" s="49">
        <f>SUM(D$7:D555)</f>
        <v>5</v>
      </c>
      <c r="I555" s="40">
        <f t="shared" si="47"/>
        <v>4</v>
      </c>
      <c r="K555" s="36">
        <f t="shared" si="48"/>
        <v>2020</v>
      </c>
    </row>
    <row r="556" spans="1:11" ht="13">
      <c r="A556" s="39">
        <f>GewinnDaten!A556</f>
        <v>43834</v>
      </c>
      <c r="B556" s="37">
        <f t="shared" si="44"/>
        <v>7</v>
      </c>
      <c r="C556" s="49">
        <f>GewinnDaten!F556</f>
        <v>0</v>
      </c>
      <c r="D556" s="49">
        <f>GewinnDaten!I556</f>
        <v>0</v>
      </c>
      <c r="E556" s="40">
        <f t="shared" si="45"/>
        <v>0</v>
      </c>
      <c r="F556" s="58">
        <f t="shared" si="46"/>
        <v>43834</v>
      </c>
      <c r="G556" s="49">
        <f>SUM(C$7:C556)</f>
        <v>-1</v>
      </c>
      <c r="H556" s="49">
        <f>SUM(D$7:D556)</f>
        <v>5</v>
      </c>
      <c r="I556" s="40">
        <f t="shared" si="47"/>
        <v>4</v>
      </c>
      <c r="K556" s="36">
        <f t="shared" si="48"/>
        <v>2020</v>
      </c>
    </row>
    <row r="557" spans="1:11" ht="13">
      <c r="A557" s="39">
        <f>GewinnDaten!A557</f>
        <v>43838</v>
      </c>
      <c r="B557" s="37">
        <f t="shared" si="44"/>
        <v>4</v>
      </c>
      <c r="C557" s="49">
        <f>GewinnDaten!F557</f>
        <v>0</v>
      </c>
      <c r="D557" s="49">
        <f>GewinnDaten!I557</f>
        <v>0</v>
      </c>
      <c r="E557" s="40">
        <f t="shared" si="45"/>
        <v>0</v>
      </c>
      <c r="F557" s="58">
        <f t="shared" si="46"/>
        <v>43838</v>
      </c>
      <c r="G557" s="49">
        <f>SUM(C$7:C557)</f>
        <v>-1</v>
      </c>
      <c r="H557" s="49">
        <f>SUM(D$7:D557)</f>
        <v>5</v>
      </c>
      <c r="I557" s="40">
        <f t="shared" si="47"/>
        <v>4</v>
      </c>
      <c r="K557" s="36">
        <f t="shared" si="48"/>
        <v>2020</v>
      </c>
    </row>
    <row r="558" spans="1:11" ht="13">
      <c r="A558" s="39">
        <f>GewinnDaten!A558</f>
        <v>43841</v>
      </c>
      <c r="B558" s="37">
        <f t="shared" si="44"/>
        <v>7</v>
      </c>
      <c r="C558" s="49">
        <f>GewinnDaten!F558</f>
        <v>0</v>
      </c>
      <c r="D558" s="49">
        <f>GewinnDaten!I558</f>
        <v>0</v>
      </c>
      <c r="E558" s="40">
        <f t="shared" si="45"/>
        <v>0</v>
      </c>
      <c r="F558" s="58">
        <f t="shared" si="46"/>
        <v>43841</v>
      </c>
      <c r="G558" s="49">
        <f>SUM(C$7:C558)</f>
        <v>-1</v>
      </c>
      <c r="H558" s="49">
        <f>SUM(D$7:D558)</f>
        <v>5</v>
      </c>
      <c r="I558" s="40">
        <f t="shared" si="47"/>
        <v>4</v>
      </c>
      <c r="K558" s="36">
        <f t="shared" si="48"/>
        <v>2020</v>
      </c>
    </row>
    <row r="559" spans="1:11" ht="13">
      <c r="A559" s="39">
        <f>GewinnDaten!A559</f>
        <v>43845</v>
      </c>
      <c r="B559" s="37">
        <f t="shared" si="44"/>
        <v>4</v>
      </c>
      <c r="C559" s="49">
        <f>GewinnDaten!F559</f>
        <v>0</v>
      </c>
      <c r="D559" s="49">
        <f>GewinnDaten!I559</f>
        <v>0</v>
      </c>
      <c r="E559" s="40">
        <f t="shared" si="45"/>
        <v>0</v>
      </c>
      <c r="F559" s="58">
        <f t="shared" si="46"/>
        <v>43845</v>
      </c>
      <c r="G559" s="49">
        <f>SUM(C$7:C559)</f>
        <v>-1</v>
      </c>
      <c r="H559" s="49">
        <f>SUM(D$7:D559)</f>
        <v>5</v>
      </c>
      <c r="I559" s="40">
        <f t="shared" si="47"/>
        <v>4</v>
      </c>
      <c r="K559" s="36">
        <f t="shared" si="48"/>
        <v>2020</v>
      </c>
    </row>
    <row r="560" spans="1:11" ht="13">
      <c r="A560" s="39">
        <f>GewinnDaten!A560</f>
        <v>43848</v>
      </c>
      <c r="B560" s="37">
        <f t="shared" si="44"/>
        <v>7</v>
      </c>
      <c r="C560" s="49">
        <f>GewinnDaten!F560</f>
        <v>0</v>
      </c>
      <c r="D560" s="49">
        <f>GewinnDaten!I560</f>
        <v>0</v>
      </c>
      <c r="E560" s="40">
        <f t="shared" si="45"/>
        <v>0</v>
      </c>
      <c r="F560" s="58">
        <f t="shared" si="46"/>
        <v>43848</v>
      </c>
      <c r="G560" s="49">
        <f>SUM(C$7:C560)</f>
        <v>-1</v>
      </c>
      <c r="H560" s="49">
        <f>SUM(D$7:D560)</f>
        <v>5</v>
      </c>
      <c r="I560" s="40">
        <f t="shared" si="47"/>
        <v>4</v>
      </c>
      <c r="K560" s="36">
        <f t="shared" si="48"/>
        <v>2020</v>
      </c>
    </row>
    <row r="561" spans="1:11" ht="13">
      <c r="A561" s="39">
        <f>GewinnDaten!A561</f>
        <v>43852</v>
      </c>
      <c r="B561" s="37">
        <f t="shared" si="44"/>
        <v>4</v>
      </c>
      <c r="C561" s="49">
        <f>GewinnDaten!F561</f>
        <v>0</v>
      </c>
      <c r="D561" s="49">
        <f>GewinnDaten!I561</f>
        <v>0</v>
      </c>
      <c r="E561" s="40">
        <f t="shared" si="45"/>
        <v>0</v>
      </c>
      <c r="F561" s="58">
        <f t="shared" si="46"/>
        <v>43852</v>
      </c>
      <c r="G561" s="49">
        <f>SUM(C$7:C561)</f>
        <v>-1</v>
      </c>
      <c r="H561" s="49">
        <f>SUM(D$7:D561)</f>
        <v>5</v>
      </c>
      <c r="I561" s="40">
        <f t="shared" si="47"/>
        <v>4</v>
      </c>
      <c r="K561" s="36">
        <f t="shared" si="48"/>
        <v>2020</v>
      </c>
    </row>
    <row r="562" spans="1:11" ht="13">
      <c r="A562" s="39">
        <f>GewinnDaten!A562</f>
        <v>43855</v>
      </c>
      <c r="B562" s="37">
        <f t="shared" si="44"/>
        <v>7</v>
      </c>
      <c r="C562" s="49">
        <f>GewinnDaten!F562</f>
        <v>0</v>
      </c>
      <c r="D562" s="49">
        <f>GewinnDaten!I562</f>
        <v>0</v>
      </c>
      <c r="E562" s="40">
        <f t="shared" si="45"/>
        <v>0</v>
      </c>
      <c r="F562" s="58">
        <f t="shared" si="46"/>
        <v>43855</v>
      </c>
      <c r="G562" s="49">
        <f>SUM(C$7:C562)</f>
        <v>-1</v>
      </c>
      <c r="H562" s="49">
        <f>SUM(D$7:D562)</f>
        <v>5</v>
      </c>
      <c r="I562" s="40">
        <f t="shared" si="47"/>
        <v>4</v>
      </c>
      <c r="K562" s="36">
        <f t="shared" si="48"/>
        <v>2020</v>
      </c>
    </row>
    <row r="563" spans="1:11" ht="13">
      <c r="A563" s="39">
        <f>GewinnDaten!A563</f>
        <v>43859</v>
      </c>
      <c r="B563" s="37">
        <f t="shared" si="44"/>
        <v>4</v>
      </c>
      <c r="C563" s="49">
        <f>GewinnDaten!F563</f>
        <v>0</v>
      </c>
      <c r="D563" s="49">
        <f>GewinnDaten!I563</f>
        <v>0</v>
      </c>
      <c r="E563" s="40">
        <f t="shared" si="45"/>
        <v>0</v>
      </c>
      <c r="F563" s="58">
        <f t="shared" si="46"/>
        <v>43859</v>
      </c>
      <c r="G563" s="49">
        <f>SUM(C$7:C563)</f>
        <v>-1</v>
      </c>
      <c r="H563" s="49">
        <f>SUM(D$7:D563)</f>
        <v>5</v>
      </c>
      <c r="I563" s="40">
        <f t="shared" si="47"/>
        <v>4</v>
      </c>
      <c r="K563" s="36">
        <f t="shared" si="48"/>
        <v>2020</v>
      </c>
    </row>
    <row r="564" spans="1:11" ht="13">
      <c r="A564" s="39">
        <f>GewinnDaten!A564</f>
        <v>43862</v>
      </c>
      <c r="B564" s="37">
        <f t="shared" si="44"/>
        <v>7</v>
      </c>
      <c r="C564" s="49">
        <f>GewinnDaten!F564</f>
        <v>0</v>
      </c>
      <c r="D564" s="49">
        <f>GewinnDaten!I564</f>
        <v>0</v>
      </c>
      <c r="E564" s="40">
        <f t="shared" si="45"/>
        <v>0</v>
      </c>
      <c r="F564" s="58">
        <f t="shared" si="46"/>
        <v>43862</v>
      </c>
      <c r="G564" s="49">
        <f>SUM(C$7:C564)</f>
        <v>-1</v>
      </c>
      <c r="H564" s="49">
        <f>SUM(D$7:D564)</f>
        <v>5</v>
      </c>
      <c r="I564" s="40">
        <f t="shared" si="47"/>
        <v>4</v>
      </c>
      <c r="K564" s="36">
        <f t="shared" si="48"/>
        <v>2020</v>
      </c>
    </row>
    <row r="565" spans="1:11" ht="13">
      <c r="A565" s="39">
        <f>GewinnDaten!A565</f>
        <v>43866</v>
      </c>
      <c r="B565" s="37">
        <f t="shared" si="44"/>
        <v>4</v>
      </c>
      <c r="C565" s="49">
        <f>GewinnDaten!F565</f>
        <v>0</v>
      </c>
      <c r="D565" s="49">
        <f>GewinnDaten!I565</f>
        <v>0</v>
      </c>
      <c r="E565" s="40">
        <f t="shared" si="45"/>
        <v>0</v>
      </c>
      <c r="F565" s="58">
        <f t="shared" si="46"/>
        <v>43866</v>
      </c>
      <c r="G565" s="49">
        <f>SUM(C$7:C565)</f>
        <v>-1</v>
      </c>
      <c r="H565" s="49">
        <f>SUM(D$7:D565)</f>
        <v>5</v>
      </c>
      <c r="I565" s="40">
        <f t="shared" si="47"/>
        <v>4</v>
      </c>
      <c r="K565" s="36">
        <f t="shared" si="48"/>
        <v>2020</v>
      </c>
    </row>
    <row r="566" spans="1:11" ht="13">
      <c r="A566" s="39">
        <f>GewinnDaten!A566</f>
        <v>43869</v>
      </c>
      <c r="B566" s="37">
        <f t="shared" si="44"/>
        <v>7</v>
      </c>
      <c r="C566" s="49">
        <f>GewinnDaten!F566</f>
        <v>0</v>
      </c>
      <c r="D566" s="49">
        <f>GewinnDaten!I566</f>
        <v>0</v>
      </c>
      <c r="E566" s="40">
        <f t="shared" si="45"/>
        <v>0</v>
      </c>
      <c r="F566" s="58">
        <f t="shared" si="46"/>
        <v>43869</v>
      </c>
      <c r="G566" s="49">
        <f>SUM(C$7:C566)</f>
        <v>-1</v>
      </c>
      <c r="H566" s="49">
        <f>SUM(D$7:D566)</f>
        <v>5</v>
      </c>
      <c r="I566" s="40">
        <f t="shared" si="47"/>
        <v>4</v>
      </c>
      <c r="K566" s="36">
        <f t="shared" si="48"/>
        <v>2020</v>
      </c>
    </row>
    <row r="567" spans="1:11" ht="13">
      <c r="A567" s="39">
        <f>GewinnDaten!A567</f>
        <v>43873</v>
      </c>
      <c r="B567" s="37">
        <f t="shared" si="44"/>
        <v>4</v>
      </c>
      <c r="C567" s="49">
        <f>GewinnDaten!F567</f>
        <v>0</v>
      </c>
      <c r="D567" s="49">
        <f>GewinnDaten!I567</f>
        <v>0</v>
      </c>
      <c r="E567" s="40">
        <f t="shared" si="45"/>
        <v>0</v>
      </c>
      <c r="F567" s="58">
        <f t="shared" si="46"/>
        <v>43873</v>
      </c>
      <c r="G567" s="49">
        <f>SUM(C$7:C567)</f>
        <v>-1</v>
      </c>
      <c r="H567" s="49">
        <f>SUM(D$7:D567)</f>
        <v>5</v>
      </c>
      <c r="I567" s="40">
        <f t="shared" si="47"/>
        <v>4</v>
      </c>
      <c r="K567" s="36">
        <f t="shared" si="48"/>
        <v>2020</v>
      </c>
    </row>
    <row r="568" spans="1:11" ht="13">
      <c r="A568" s="39">
        <f>GewinnDaten!A568</f>
        <v>43876</v>
      </c>
      <c r="B568" s="37">
        <f t="shared" si="44"/>
        <v>7</v>
      </c>
      <c r="C568" s="49">
        <f>GewinnDaten!F568</f>
        <v>0</v>
      </c>
      <c r="D568" s="49">
        <f>GewinnDaten!I568</f>
        <v>0</v>
      </c>
      <c r="E568" s="40">
        <f t="shared" si="45"/>
        <v>0</v>
      </c>
      <c r="F568" s="58">
        <f t="shared" si="46"/>
        <v>43876</v>
      </c>
      <c r="G568" s="49">
        <f>SUM(C$7:C568)</f>
        <v>-1</v>
      </c>
      <c r="H568" s="49">
        <f>SUM(D$7:D568)</f>
        <v>5</v>
      </c>
      <c r="I568" s="40">
        <f t="shared" si="47"/>
        <v>4</v>
      </c>
      <c r="K568" s="36">
        <f t="shared" si="48"/>
        <v>2020</v>
      </c>
    </row>
    <row r="569" spans="1:11" ht="13">
      <c r="A569" s="39">
        <f>GewinnDaten!A569</f>
        <v>43880</v>
      </c>
      <c r="B569" s="37">
        <f t="shared" si="44"/>
        <v>4</v>
      </c>
      <c r="C569" s="49">
        <f>GewinnDaten!F569</f>
        <v>0</v>
      </c>
      <c r="D569" s="49">
        <f>GewinnDaten!I569</f>
        <v>0</v>
      </c>
      <c r="E569" s="40">
        <f t="shared" si="45"/>
        <v>0</v>
      </c>
      <c r="F569" s="58">
        <f t="shared" si="46"/>
        <v>43880</v>
      </c>
      <c r="G569" s="49">
        <f>SUM(C$7:C569)</f>
        <v>-1</v>
      </c>
      <c r="H569" s="49">
        <f>SUM(D$7:D569)</f>
        <v>5</v>
      </c>
      <c r="I569" s="40">
        <f t="shared" si="47"/>
        <v>4</v>
      </c>
      <c r="K569" s="36">
        <f t="shared" si="48"/>
        <v>2020</v>
      </c>
    </row>
    <row r="570" spans="1:11" ht="13">
      <c r="A570" s="39">
        <f>GewinnDaten!A570</f>
        <v>43883</v>
      </c>
      <c r="B570" s="37">
        <f t="shared" si="44"/>
        <v>7</v>
      </c>
      <c r="C570" s="49">
        <f>GewinnDaten!F570</f>
        <v>0</v>
      </c>
      <c r="D570" s="49">
        <f>GewinnDaten!I570</f>
        <v>0</v>
      </c>
      <c r="E570" s="40">
        <f t="shared" si="45"/>
        <v>0</v>
      </c>
      <c r="F570" s="58">
        <f t="shared" si="46"/>
        <v>43883</v>
      </c>
      <c r="G570" s="49">
        <f>SUM(C$7:C570)</f>
        <v>-1</v>
      </c>
      <c r="H570" s="49">
        <f>SUM(D$7:D570)</f>
        <v>5</v>
      </c>
      <c r="I570" s="40">
        <f t="shared" si="47"/>
        <v>4</v>
      </c>
      <c r="K570" s="36">
        <f t="shared" si="48"/>
        <v>2020</v>
      </c>
    </row>
    <row r="571" spans="1:11" ht="13">
      <c r="A571" s="39">
        <f>GewinnDaten!A571</f>
        <v>43887</v>
      </c>
      <c r="B571" s="37">
        <f t="shared" si="44"/>
        <v>4</v>
      </c>
      <c r="C571" s="49">
        <f>GewinnDaten!F571</f>
        <v>0</v>
      </c>
      <c r="D571" s="49">
        <f>GewinnDaten!I571</f>
        <v>0</v>
      </c>
      <c r="E571" s="40">
        <f t="shared" si="45"/>
        <v>0</v>
      </c>
      <c r="F571" s="58">
        <f t="shared" si="46"/>
        <v>43887</v>
      </c>
      <c r="G571" s="49">
        <f>SUM(C$7:C571)</f>
        <v>-1</v>
      </c>
      <c r="H571" s="49">
        <f>SUM(D$7:D571)</f>
        <v>5</v>
      </c>
      <c r="I571" s="40">
        <f t="shared" si="47"/>
        <v>4</v>
      </c>
      <c r="K571" s="36">
        <f t="shared" si="48"/>
        <v>2020</v>
      </c>
    </row>
    <row r="572" spans="1:11" ht="13">
      <c r="A572" s="39">
        <f>GewinnDaten!A572</f>
        <v>43890</v>
      </c>
      <c r="B572" s="37">
        <f t="shared" si="44"/>
        <v>7</v>
      </c>
      <c r="C572" s="49">
        <f>GewinnDaten!F572</f>
        <v>0</v>
      </c>
      <c r="D572" s="49">
        <f>GewinnDaten!I572</f>
        <v>0</v>
      </c>
      <c r="E572" s="40">
        <f t="shared" si="45"/>
        <v>0</v>
      </c>
      <c r="F572" s="58">
        <f t="shared" si="46"/>
        <v>43890</v>
      </c>
      <c r="G572" s="49">
        <f>SUM(C$7:C572)</f>
        <v>-1</v>
      </c>
      <c r="H572" s="49">
        <f>SUM(D$7:D572)</f>
        <v>5</v>
      </c>
      <c r="I572" s="40">
        <f t="shared" si="47"/>
        <v>4</v>
      </c>
      <c r="K572" s="36">
        <f t="shared" si="48"/>
        <v>2020</v>
      </c>
    </row>
    <row r="573" spans="1:11" ht="13">
      <c r="A573" s="39">
        <f>GewinnDaten!A573</f>
        <v>43894</v>
      </c>
      <c r="B573" s="37">
        <f t="shared" si="44"/>
        <v>4</v>
      </c>
      <c r="C573" s="49">
        <f>GewinnDaten!F573</f>
        <v>0</v>
      </c>
      <c r="D573" s="49">
        <f>GewinnDaten!I573</f>
        <v>0</v>
      </c>
      <c r="E573" s="40">
        <f t="shared" si="45"/>
        <v>0</v>
      </c>
      <c r="F573" s="58">
        <f t="shared" si="46"/>
        <v>43894</v>
      </c>
      <c r="G573" s="49">
        <f>SUM(C$7:C573)</f>
        <v>-1</v>
      </c>
      <c r="H573" s="49">
        <f>SUM(D$7:D573)</f>
        <v>5</v>
      </c>
      <c r="I573" s="40">
        <f t="shared" si="47"/>
        <v>4</v>
      </c>
      <c r="K573" s="36">
        <f t="shared" si="48"/>
        <v>2020</v>
      </c>
    </row>
    <row r="574" spans="1:11" ht="13">
      <c r="A574" s="39">
        <f>GewinnDaten!A574</f>
        <v>43897</v>
      </c>
      <c r="B574" s="37">
        <f t="shared" si="44"/>
        <v>7</v>
      </c>
      <c r="C574" s="49">
        <f>GewinnDaten!F574</f>
        <v>0</v>
      </c>
      <c r="D574" s="49">
        <f>GewinnDaten!I574</f>
        <v>0</v>
      </c>
      <c r="E574" s="40">
        <f t="shared" si="45"/>
        <v>0</v>
      </c>
      <c r="F574" s="58">
        <f t="shared" si="46"/>
        <v>43897</v>
      </c>
      <c r="G574" s="49">
        <f>SUM(C$7:C574)</f>
        <v>-1</v>
      </c>
      <c r="H574" s="49">
        <f>SUM(D$7:D574)</f>
        <v>5</v>
      </c>
      <c r="I574" s="40">
        <f t="shared" si="47"/>
        <v>4</v>
      </c>
      <c r="K574" s="36">
        <f t="shared" si="48"/>
        <v>2020</v>
      </c>
    </row>
    <row r="575" spans="1:11" ht="13">
      <c r="A575" s="39">
        <f>GewinnDaten!A575</f>
        <v>43901</v>
      </c>
      <c r="B575" s="37">
        <f t="shared" si="44"/>
        <v>4</v>
      </c>
      <c r="C575" s="49">
        <f>GewinnDaten!F575</f>
        <v>0</v>
      </c>
      <c r="D575" s="49">
        <f>GewinnDaten!I575</f>
        <v>0</v>
      </c>
      <c r="E575" s="40">
        <f t="shared" si="45"/>
        <v>0</v>
      </c>
      <c r="F575" s="58">
        <f t="shared" si="46"/>
        <v>43901</v>
      </c>
      <c r="G575" s="49">
        <f>SUM(C$7:C575)</f>
        <v>-1</v>
      </c>
      <c r="H575" s="49">
        <f>SUM(D$7:D575)</f>
        <v>5</v>
      </c>
      <c r="I575" s="40">
        <f t="shared" si="47"/>
        <v>4</v>
      </c>
      <c r="K575" s="36">
        <f t="shared" si="48"/>
        <v>2020</v>
      </c>
    </row>
    <row r="576" spans="1:11" ht="13">
      <c r="A576" s="39">
        <f>GewinnDaten!A576</f>
        <v>43904</v>
      </c>
      <c r="B576" s="37">
        <f t="shared" si="44"/>
        <v>7</v>
      </c>
      <c r="C576" s="49">
        <f>GewinnDaten!F576</f>
        <v>0</v>
      </c>
      <c r="D576" s="49">
        <f>GewinnDaten!I576</f>
        <v>0</v>
      </c>
      <c r="E576" s="40">
        <f t="shared" si="45"/>
        <v>0</v>
      </c>
      <c r="F576" s="58">
        <f t="shared" si="46"/>
        <v>43904</v>
      </c>
      <c r="G576" s="49">
        <f>SUM(C$7:C576)</f>
        <v>-1</v>
      </c>
      <c r="H576" s="49">
        <f>SUM(D$7:D576)</f>
        <v>5</v>
      </c>
      <c r="I576" s="40">
        <f t="shared" si="47"/>
        <v>4</v>
      </c>
      <c r="K576" s="36">
        <f t="shared" si="48"/>
        <v>2020</v>
      </c>
    </row>
    <row r="577" spans="1:11" ht="13">
      <c r="A577" s="39">
        <f>GewinnDaten!A577</f>
        <v>43908</v>
      </c>
      <c r="B577" s="37">
        <f t="shared" si="44"/>
        <v>4</v>
      </c>
      <c r="C577" s="49">
        <f>GewinnDaten!F577</f>
        <v>0</v>
      </c>
      <c r="D577" s="49">
        <f>GewinnDaten!I577</f>
        <v>0</v>
      </c>
      <c r="E577" s="40">
        <f t="shared" si="45"/>
        <v>0</v>
      </c>
      <c r="F577" s="58">
        <f t="shared" si="46"/>
        <v>43908</v>
      </c>
      <c r="G577" s="49">
        <f>SUM(C$7:C577)</f>
        <v>-1</v>
      </c>
      <c r="H577" s="49">
        <f>SUM(D$7:D577)</f>
        <v>5</v>
      </c>
      <c r="I577" s="40">
        <f t="shared" si="47"/>
        <v>4</v>
      </c>
      <c r="K577" s="36">
        <f t="shared" si="48"/>
        <v>2020</v>
      </c>
    </row>
    <row r="578" spans="1:11" ht="13">
      <c r="A578" s="39">
        <f>GewinnDaten!A578</f>
        <v>43911</v>
      </c>
      <c r="B578" s="37">
        <f t="shared" si="44"/>
        <v>7</v>
      </c>
      <c r="C578" s="49">
        <f>GewinnDaten!F578</f>
        <v>0</v>
      </c>
      <c r="D578" s="49">
        <f>GewinnDaten!I578</f>
        <v>0</v>
      </c>
      <c r="E578" s="40">
        <f t="shared" si="45"/>
        <v>0</v>
      </c>
      <c r="F578" s="58">
        <f t="shared" si="46"/>
        <v>43911</v>
      </c>
      <c r="G578" s="49">
        <f>SUM(C$7:C578)</f>
        <v>-1</v>
      </c>
      <c r="H578" s="49">
        <f>SUM(D$7:D578)</f>
        <v>5</v>
      </c>
      <c r="I578" s="40">
        <f t="shared" si="47"/>
        <v>4</v>
      </c>
      <c r="K578" s="36">
        <f t="shared" si="48"/>
        <v>2020</v>
      </c>
    </row>
    <row r="579" spans="1:11" ht="13">
      <c r="A579" s="39">
        <f>GewinnDaten!A579</f>
        <v>43915</v>
      </c>
      <c r="B579" s="37">
        <f t="shared" si="44"/>
        <v>4</v>
      </c>
      <c r="C579" s="49">
        <f>GewinnDaten!F579</f>
        <v>0</v>
      </c>
      <c r="D579" s="49">
        <f>GewinnDaten!I579</f>
        <v>0</v>
      </c>
      <c r="E579" s="40">
        <f t="shared" si="45"/>
        <v>0</v>
      </c>
      <c r="F579" s="58">
        <f t="shared" si="46"/>
        <v>43915</v>
      </c>
      <c r="G579" s="49">
        <f>SUM(C$7:C579)</f>
        <v>-1</v>
      </c>
      <c r="H579" s="49">
        <f>SUM(D$7:D579)</f>
        <v>5</v>
      </c>
      <c r="I579" s="40">
        <f t="shared" si="47"/>
        <v>4</v>
      </c>
      <c r="K579" s="36">
        <f t="shared" si="48"/>
        <v>2020</v>
      </c>
    </row>
    <row r="580" spans="1:11" ht="13">
      <c r="A580" s="39">
        <f>GewinnDaten!A580</f>
        <v>43918</v>
      </c>
      <c r="B580" s="37">
        <f t="shared" si="44"/>
        <v>7</v>
      </c>
      <c r="C580" s="49">
        <f>GewinnDaten!F580</f>
        <v>0</v>
      </c>
      <c r="D580" s="49">
        <f>GewinnDaten!I580</f>
        <v>0</v>
      </c>
      <c r="E580" s="40">
        <f t="shared" si="45"/>
        <v>0</v>
      </c>
      <c r="F580" s="58">
        <f t="shared" si="46"/>
        <v>43918</v>
      </c>
      <c r="G580" s="49">
        <f>SUM(C$7:C580)</f>
        <v>-1</v>
      </c>
      <c r="H580" s="49">
        <f>SUM(D$7:D580)</f>
        <v>5</v>
      </c>
      <c r="I580" s="40">
        <f t="shared" si="47"/>
        <v>4</v>
      </c>
      <c r="K580" s="36">
        <f t="shared" si="48"/>
        <v>2020</v>
      </c>
    </row>
    <row r="581" spans="1:11" ht="13">
      <c r="A581" s="39">
        <f>GewinnDaten!A581</f>
        <v>43922</v>
      </c>
      <c r="B581" s="37">
        <f t="shared" si="44"/>
        <v>4</v>
      </c>
      <c r="C581" s="49">
        <f>GewinnDaten!F581</f>
        <v>0</v>
      </c>
      <c r="D581" s="49">
        <f>GewinnDaten!I581</f>
        <v>0</v>
      </c>
      <c r="E581" s="40">
        <f t="shared" si="45"/>
        <v>0</v>
      </c>
      <c r="F581" s="58">
        <f t="shared" si="46"/>
        <v>43922</v>
      </c>
      <c r="G581" s="49">
        <f>SUM(C$7:C581)</f>
        <v>-1</v>
      </c>
      <c r="H581" s="49">
        <f>SUM(D$7:D581)</f>
        <v>5</v>
      </c>
      <c r="I581" s="40">
        <f t="shared" si="47"/>
        <v>4</v>
      </c>
      <c r="K581" s="36">
        <f t="shared" si="48"/>
        <v>2020</v>
      </c>
    </row>
    <row r="582" spans="1:11" ht="13">
      <c r="A582" s="39">
        <f>GewinnDaten!A582</f>
        <v>43925</v>
      </c>
      <c r="B582" s="37">
        <f t="shared" si="44"/>
        <v>7</v>
      </c>
      <c r="C582" s="49">
        <f>GewinnDaten!F582</f>
        <v>0</v>
      </c>
      <c r="D582" s="49">
        <f>GewinnDaten!I582</f>
        <v>0</v>
      </c>
      <c r="E582" s="40">
        <f t="shared" si="45"/>
        <v>0</v>
      </c>
      <c r="F582" s="58">
        <f t="shared" si="46"/>
        <v>43925</v>
      </c>
      <c r="G582" s="49">
        <f>SUM(C$7:C582)</f>
        <v>-1</v>
      </c>
      <c r="H582" s="49">
        <f>SUM(D$7:D582)</f>
        <v>5</v>
      </c>
      <c r="I582" s="40">
        <f t="shared" si="47"/>
        <v>4</v>
      </c>
      <c r="K582" s="36">
        <f t="shared" si="48"/>
        <v>2020</v>
      </c>
    </row>
    <row r="583" spans="1:11" ht="13">
      <c r="A583" s="39">
        <f>GewinnDaten!A583</f>
        <v>43929</v>
      </c>
      <c r="B583" s="37">
        <f t="shared" si="44"/>
        <v>4</v>
      </c>
      <c r="C583" s="49">
        <f>GewinnDaten!F583</f>
        <v>0</v>
      </c>
      <c r="D583" s="49">
        <f>GewinnDaten!I583</f>
        <v>0</v>
      </c>
      <c r="E583" s="40">
        <f t="shared" si="45"/>
        <v>0</v>
      </c>
      <c r="F583" s="58">
        <f t="shared" si="46"/>
        <v>43929</v>
      </c>
      <c r="G583" s="49">
        <f>SUM(C$7:C583)</f>
        <v>-1</v>
      </c>
      <c r="H583" s="49">
        <f>SUM(D$7:D583)</f>
        <v>5</v>
      </c>
      <c r="I583" s="40">
        <f t="shared" si="47"/>
        <v>4</v>
      </c>
      <c r="K583" s="36">
        <f t="shared" si="48"/>
        <v>2020</v>
      </c>
    </row>
    <row r="584" spans="1:11" ht="13">
      <c r="A584" s="39">
        <f>GewinnDaten!A584</f>
        <v>43932</v>
      </c>
      <c r="B584" s="37">
        <f t="shared" ref="B584:B647" si="49">WEEKDAY(A584)</f>
        <v>7</v>
      </c>
      <c r="C584" s="49">
        <f>GewinnDaten!F584</f>
        <v>0</v>
      </c>
      <c r="D584" s="49">
        <f>GewinnDaten!I584</f>
        <v>0</v>
      </c>
      <c r="E584" s="40">
        <f t="shared" ref="E584:E647" si="50">SUM(C584:D584)</f>
        <v>0</v>
      </c>
      <c r="F584" s="58">
        <f t="shared" ref="F584:F647" si="51">A584</f>
        <v>43932</v>
      </c>
      <c r="G584" s="49">
        <f>SUM(C$7:C584)</f>
        <v>-1</v>
      </c>
      <c r="H584" s="49">
        <f>SUM(D$7:D584)</f>
        <v>5</v>
      </c>
      <c r="I584" s="40">
        <f t="shared" ref="I584:I647" si="52">SUM(G584:H584)</f>
        <v>4</v>
      </c>
      <c r="K584" s="36">
        <f t="shared" ref="K584:K647" si="53">YEAR(A584)</f>
        <v>2020</v>
      </c>
    </row>
    <row r="585" spans="1:11" ht="13">
      <c r="A585" s="39">
        <f>GewinnDaten!A585</f>
        <v>43936</v>
      </c>
      <c r="B585" s="37">
        <f t="shared" si="49"/>
        <v>4</v>
      </c>
      <c r="C585" s="49">
        <f>GewinnDaten!F585</f>
        <v>0</v>
      </c>
      <c r="D585" s="49">
        <f>GewinnDaten!I585</f>
        <v>0</v>
      </c>
      <c r="E585" s="40">
        <f t="shared" si="50"/>
        <v>0</v>
      </c>
      <c r="F585" s="58">
        <f t="shared" si="51"/>
        <v>43936</v>
      </c>
      <c r="G585" s="49">
        <f>SUM(C$7:C585)</f>
        <v>-1</v>
      </c>
      <c r="H585" s="49">
        <f>SUM(D$7:D585)</f>
        <v>5</v>
      </c>
      <c r="I585" s="40">
        <f t="shared" si="52"/>
        <v>4</v>
      </c>
      <c r="K585" s="36">
        <f t="shared" si="53"/>
        <v>2020</v>
      </c>
    </row>
    <row r="586" spans="1:11" ht="13">
      <c r="A586" s="39">
        <f>GewinnDaten!A586</f>
        <v>43939</v>
      </c>
      <c r="B586" s="37">
        <f t="shared" si="49"/>
        <v>7</v>
      </c>
      <c r="C586" s="49">
        <f>GewinnDaten!F586</f>
        <v>0</v>
      </c>
      <c r="D586" s="49">
        <f>GewinnDaten!I586</f>
        <v>0</v>
      </c>
      <c r="E586" s="40">
        <f t="shared" si="50"/>
        <v>0</v>
      </c>
      <c r="F586" s="58">
        <f t="shared" si="51"/>
        <v>43939</v>
      </c>
      <c r="G586" s="49">
        <f>SUM(C$7:C586)</f>
        <v>-1</v>
      </c>
      <c r="H586" s="49">
        <f>SUM(D$7:D586)</f>
        <v>5</v>
      </c>
      <c r="I586" s="40">
        <f t="shared" si="52"/>
        <v>4</v>
      </c>
      <c r="K586" s="36">
        <f t="shared" si="53"/>
        <v>2020</v>
      </c>
    </row>
    <row r="587" spans="1:11" ht="13">
      <c r="A587" s="39">
        <f>GewinnDaten!A587</f>
        <v>43943</v>
      </c>
      <c r="B587" s="37">
        <f t="shared" si="49"/>
        <v>4</v>
      </c>
      <c r="C587" s="49">
        <f>GewinnDaten!F587</f>
        <v>0</v>
      </c>
      <c r="D587" s="49">
        <f>GewinnDaten!I587</f>
        <v>0</v>
      </c>
      <c r="E587" s="40">
        <f t="shared" si="50"/>
        <v>0</v>
      </c>
      <c r="F587" s="58">
        <f t="shared" si="51"/>
        <v>43943</v>
      </c>
      <c r="G587" s="49">
        <f>SUM(C$7:C587)</f>
        <v>-1</v>
      </c>
      <c r="H587" s="49">
        <f>SUM(D$7:D587)</f>
        <v>5</v>
      </c>
      <c r="I587" s="40">
        <f t="shared" si="52"/>
        <v>4</v>
      </c>
      <c r="K587" s="36">
        <f t="shared" si="53"/>
        <v>2020</v>
      </c>
    </row>
    <row r="588" spans="1:11" ht="13">
      <c r="A588" s="39">
        <f>GewinnDaten!A588</f>
        <v>43946</v>
      </c>
      <c r="B588" s="37">
        <f t="shared" si="49"/>
        <v>7</v>
      </c>
      <c r="C588" s="49">
        <f>GewinnDaten!F588</f>
        <v>0</v>
      </c>
      <c r="D588" s="49">
        <f>GewinnDaten!I588</f>
        <v>0</v>
      </c>
      <c r="E588" s="40">
        <f t="shared" si="50"/>
        <v>0</v>
      </c>
      <c r="F588" s="58">
        <f t="shared" si="51"/>
        <v>43946</v>
      </c>
      <c r="G588" s="49">
        <f>SUM(C$7:C588)</f>
        <v>-1</v>
      </c>
      <c r="H588" s="49">
        <f>SUM(D$7:D588)</f>
        <v>5</v>
      </c>
      <c r="I588" s="40">
        <f t="shared" si="52"/>
        <v>4</v>
      </c>
      <c r="K588" s="36">
        <f t="shared" si="53"/>
        <v>2020</v>
      </c>
    </row>
    <row r="589" spans="1:11" ht="13">
      <c r="A589" s="39">
        <f>GewinnDaten!A589</f>
        <v>43950</v>
      </c>
      <c r="B589" s="37">
        <f t="shared" si="49"/>
        <v>4</v>
      </c>
      <c r="C589" s="49">
        <f>GewinnDaten!F589</f>
        <v>0</v>
      </c>
      <c r="D589" s="49">
        <f>GewinnDaten!I589</f>
        <v>0</v>
      </c>
      <c r="E589" s="40">
        <f t="shared" si="50"/>
        <v>0</v>
      </c>
      <c r="F589" s="58">
        <f t="shared" si="51"/>
        <v>43950</v>
      </c>
      <c r="G589" s="49">
        <f>SUM(C$7:C589)</f>
        <v>-1</v>
      </c>
      <c r="H589" s="49">
        <f>SUM(D$7:D589)</f>
        <v>5</v>
      </c>
      <c r="I589" s="40">
        <f t="shared" si="52"/>
        <v>4</v>
      </c>
      <c r="K589" s="36">
        <f t="shared" si="53"/>
        <v>2020</v>
      </c>
    </row>
    <row r="590" spans="1:11" ht="13">
      <c r="A590" s="39">
        <f>GewinnDaten!A590</f>
        <v>43953</v>
      </c>
      <c r="B590" s="37">
        <f t="shared" si="49"/>
        <v>7</v>
      </c>
      <c r="C590" s="49">
        <f>GewinnDaten!F590</f>
        <v>0</v>
      </c>
      <c r="D590" s="49">
        <f>GewinnDaten!I590</f>
        <v>0</v>
      </c>
      <c r="E590" s="40">
        <f t="shared" si="50"/>
        <v>0</v>
      </c>
      <c r="F590" s="58">
        <f t="shared" si="51"/>
        <v>43953</v>
      </c>
      <c r="G590" s="49">
        <f>SUM(C$7:C590)</f>
        <v>-1</v>
      </c>
      <c r="H590" s="49">
        <f>SUM(D$7:D590)</f>
        <v>5</v>
      </c>
      <c r="I590" s="40">
        <f t="shared" si="52"/>
        <v>4</v>
      </c>
      <c r="K590" s="36">
        <f t="shared" si="53"/>
        <v>2020</v>
      </c>
    </row>
    <row r="591" spans="1:11" ht="13">
      <c r="A591" s="39">
        <f>GewinnDaten!A591</f>
        <v>43957</v>
      </c>
      <c r="B591" s="37">
        <f t="shared" si="49"/>
        <v>4</v>
      </c>
      <c r="C591" s="49">
        <f>GewinnDaten!F591</f>
        <v>0</v>
      </c>
      <c r="D591" s="49">
        <f>GewinnDaten!I591</f>
        <v>0</v>
      </c>
      <c r="E591" s="40">
        <f t="shared" si="50"/>
        <v>0</v>
      </c>
      <c r="F591" s="58">
        <f t="shared" si="51"/>
        <v>43957</v>
      </c>
      <c r="G591" s="49">
        <f>SUM(C$7:C591)</f>
        <v>-1</v>
      </c>
      <c r="H591" s="49">
        <f>SUM(D$7:D591)</f>
        <v>5</v>
      </c>
      <c r="I591" s="40">
        <f t="shared" si="52"/>
        <v>4</v>
      </c>
      <c r="K591" s="36">
        <f t="shared" si="53"/>
        <v>2020</v>
      </c>
    </row>
    <row r="592" spans="1:11" ht="13">
      <c r="A592" s="39">
        <f>GewinnDaten!A592</f>
        <v>43960</v>
      </c>
      <c r="B592" s="37">
        <f t="shared" si="49"/>
        <v>7</v>
      </c>
      <c r="C592" s="49">
        <f>GewinnDaten!F592</f>
        <v>0</v>
      </c>
      <c r="D592" s="49">
        <f>GewinnDaten!I592</f>
        <v>0</v>
      </c>
      <c r="E592" s="40">
        <f t="shared" si="50"/>
        <v>0</v>
      </c>
      <c r="F592" s="58">
        <f t="shared" si="51"/>
        <v>43960</v>
      </c>
      <c r="G592" s="49">
        <f>SUM(C$7:C592)</f>
        <v>-1</v>
      </c>
      <c r="H592" s="49">
        <f>SUM(D$7:D592)</f>
        <v>5</v>
      </c>
      <c r="I592" s="40">
        <f t="shared" si="52"/>
        <v>4</v>
      </c>
      <c r="K592" s="36">
        <f t="shared" si="53"/>
        <v>2020</v>
      </c>
    </row>
    <row r="593" spans="1:11" ht="13">
      <c r="A593" s="39">
        <f>GewinnDaten!A593</f>
        <v>43964</v>
      </c>
      <c r="B593" s="37">
        <f t="shared" si="49"/>
        <v>4</v>
      </c>
      <c r="C593" s="49">
        <f>GewinnDaten!F593</f>
        <v>0</v>
      </c>
      <c r="D593" s="49">
        <f>GewinnDaten!I593</f>
        <v>0</v>
      </c>
      <c r="E593" s="40">
        <f t="shared" si="50"/>
        <v>0</v>
      </c>
      <c r="F593" s="58">
        <f t="shared" si="51"/>
        <v>43964</v>
      </c>
      <c r="G593" s="49">
        <f>SUM(C$7:C593)</f>
        <v>-1</v>
      </c>
      <c r="H593" s="49">
        <f>SUM(D$7:D593)</f>
        <v>5</v>
      </c>
      <c r="I593" s="40">
        <f t="shared" si="52"/>
        <v>4</v>
      </c>
      <c r="K593" s="36">
        <f t="shared" si="53"/>
        <v>2020</v>
      </c>
    </row>
    <row r="594" spans="1:11" ht="13">
      <c r="A594" s="39">
        <f>GewinnDaten!A594</f>
        <v>43967</v>
      </c>
      <c r="B594" s="37">
        <f t="shared" si="49"/>
        <v>7</v>
      </c>
      <c r="C594" s="49">
        <f>GewinnDaten!F594</f>
        <v>0</v>
      </c>
      <c r="D594" s="49">
        <f>GewinnDaten!I594</f>
        <v>0</v>
      </c>
      <c r="E594" s="40">
        <f t="shared" si="50"/>
        <v>0</v>
      </c>
      <c r="F594" s="58">
        <f t="shared" si="51"/>
        <v>43967</v>
      </c>
      <c r="G594" s="49">
        <f>SUM(C$7:C594)</f>
        <v>-1</v>
      </c>
      <c r="H594" s="49">
        <f>SUM(D$7:D594)</f>
        <v>5</v>
      </c>
      <c r="I594" s="40">
        <f t="shared" si="52"/>
        <v>4</v>
      </c>
      <c r="K594" s="36">
        <f t="shared" si="53"/>
        <v>2020</v>
      </c>
    </row>
    <row r="595" spans="1:11" ht="13">
      <c r="A595" s="39">
        <f>GewinnDaten!A595</f>
        <v>43971</v>
      </c>
      <c r="B595" s="37">
        <f t="shared" si="49"/>
        <v>4</v>
      </c>
      <c r="C595" s="49">
        <f>GewinnDaten!F595</f>
        <v>0</v>
      </c>
      <c r="D595" s="49">
        <f>GewinnDaten!I595</f>
        <v>0</v>
      </c>
      <c r="E595" s="40">
        <f t="shared" si="50"/>
        <v>0</v>
      </c>
      <c r="F595" s="58">
        <f t="shared" si="51"/>
        <v>43971</v>
      </c>
      <c r="G595" s="49">
        <f>SUM(C$7:C595)</f>
        <v>-1</v>
      </c>
      <c r="H595" s="49">
        <f>SUM(D$7:D595)</f>
        <v>5</v>
      </c>
      <c r="I595" s="40">
        <f t="shared" si="52"/>
        <v>4</v>
      </c>
      <c r="K595" s="36">
        <f t="shared" si="53"/>
        <v>2020</v>
      </c>
    </row>
    <row r="596" spans="1:11" ht="13">
      <c r="A596" s="39">
        <f>GewinnDaten!A596</f>
        <v>43974</v>
      </c>
      <c r="B596" s="37">
        <f t="shared" si="49"/>
        <v>7</v>
      </c>
      <c r="C596" s="49">
        <f>GewinnDaten!F596</f>
        <v>0</v>
      </c>
      <c r="D596" s="49">
        <f>GewinnDaten!I596</f>
        <v>0</v>
      </c>
      <c r="E596" s="40">
        <f t="shared" si="50"/>
        <v>0</v>
      </c>
      <c r="F596" s="58">
        <f t="shared" si="51"/>
        <v>43974</v>
      </c>
      <c r="G596" s="49">
        <f>SUM(C$7:C596)</f>
        <v>-1</v>
      </c>
      <c r="H596" s="49">
        <f>SUM(D$7:D596)</f>
        <v>5</v>
      </c>
      <c r="I596" s="40">
        <f t="shared" si="52"/>
        <v>4</v>
      </c>
      <c r="K596" s="36">
        <f t="shared" si="53"/>
        <v>2020</v>
      </c>
    </row>
    <row r="597" spans="1:11" ht="13">
      <c r="A597" s="39">
        <f>GewinnDaten!A597</f>
        <v>43978</v>
      </c>
      <c r="B597" s="37">
        <f t="shared" si="49"/>
        <v>4</v>
      </c>
      <c r="C597" s="49">
        <f>GewinnDaten!F597</f>
        <v>0</v>
      </c>
      <c r="D597" s="49">
        <f>GewinnDaten!I597</f>
        <v>0</v>
      </c>
      <c r="E597" s="40">
        <f t="shared" si="50"/>
        <v>0</v>
      </c>
      <c r="F597" s="58">
        <f t="shared" si="51"/>
        <v>43978</v>
      </c>
      <c r="G597" s="49">
        <f>SUM(C$7:C597)</f>
        <v>-1</v>
      </c>
      <c r="H597" s="49">
        <f>SUM(D$7:D597)</f>
        <v>5</v>
      </c>
      <c r="I597" s="40">
        <f t="shared" si="52"/>
        <v>4</v>
      </c>
      <c r="K597" s="36">
        <f t="shared" si="53"/>
        <v>2020</v>
      </c>
    </row>
    <row r="598" spans="1:11" ht="13">
      <c r="A598" s="39">
        <f>GewinnDaten!A598</f>
        <v>43981</v>
      </c>
      <c r="B598" s="37">
        <f t="shared" si="49"/>
        <v>7</v>
      </c>
      <c r="C598" s="49">
        <f>GewinnDaten!F598</f>
        <v>0</v>
      </c>
      <c r="D598" s="49">
        <f>GewinnDaten!I598</f>
        <v>0</v>
      </c>
      <c r="E598" s="40">
        <f t="shared" si="50"/>
        <v>0</v>
      </c>
      <c r="F598" s="58">
        <f t="shared" si="51"/>
        <v>43981</v>
      </c>
      <c r="G598" s="49">
        <f>SUM(C$7:C598)</f>
        <v>-1</v>
      </c>
      <c r="H598" s="49">
        <f>SUM(D$7:D598)</f>
        <v>5</v>
      </c>
      <c r="I598" s="40">
        <f t="shared" si="52"/>
        <v>4</v>
      </c>
      <c r="K598" s="36">
        <f t="shared" si="53"/>
        <v>2020</v>
      </c>
    </row>
    <row r="599" spans="1:11" ht="13">
      <c r="A599" s="39">
        <f>GewinnDaten!A599</f>
        <v>43985</v>
      </c>
      <c r="B599" s="37">
        <f t="shared" si="49"/>
        <v>4</v>
      </c>
      <c r="C599" s="49">
        <f>GewinnDaten!F599</f>
        <v>0</v>
      </c>
      <c r="D599" s="49">
        <f>GewinnDaten!I599</f>
        <v>0</v>
      </c>
      <c r="E599" s="40">
        <f t="shared" si="50"/>
        <v>0</v>
      </c>
      <c r="F599" s="58">
        <f t="shared" si="51"/>
        <v>43985</v>
      </c>
      <c r="G599" s="49">
        <f>SUM(C$7:C599)</f>
        <v>-1</v>
      </c>
      <c r="H599" s="49">
        <f>SUM(D$7:D599)</f>
        <v>5</v>
      </c>
      <c r="I599" s="40">
        <f t="shared" si="52"/>
        <v>4</v>
      </c>
      <c r="K599" s="36">
        <f t="shared" si="53"/>
        <v>2020</v>
      </c>
    </row>
    <row r="600" spans="1:11" ht="13">
      <c r="A600" s="39">
        <f>GewinnDaten!A600</f>
        <v>43988</v>
      </c>
      <c r="B600" s="37">
        <f t="shared" si="49"/>
        <v>7</v>
      </c>
      <c r="C600" s="49">
        <f>GewinnDaten!F600</f>
        <v>0</v>
      </c>
      <c r="D600" s="49">
        <f>GewinnDaten!I600</f>
        <v>0</v>
      </c>
      <c r="E600" s="40">
        <f t="shared" si="50"/>
        <v>0</v>
      </c>
      <c r="F600" s="58">
        <f t="shared" si="51"/>
        <v>43988</v>
      </c>
      <c r="G600" s="49">
        <f>SUM(C$7:C600)</f>
        <v>-1</v>
      </c>
      <c r="H600" s="49">
        <f>SUM(D$7:D600)</f>
        <v>5</v>
      </c>
      <c r="I600" s="40">
        <f t="shared" si="52"/>
        <v>4</v>
      </c>
      <c r="K600" s="36">
        <f t="shared" si="53"/>
        <v>2020</v>
      </c>
    </row>
    <row r="601" spans="1:11" ht="13">
      <c r="A601" s="39">
        <f>GewinnDaten!A601</f>
        <v>43992</v>
      </c>
      <c r="B601" s="37">
        <f t="shared" si="49"/>
        <v>4</v>
      </c>
      <c r="C601" s="49">
        <f>GewinnDaten!F601</f>
        <v>0</v>
      </c>
      <c r="D601" s="49">
        <f>GewinnDaten!I601</f>
        <v>0</v>
      </c>
      <c r="E601" s="40">
        <f t="shared" si="50"/>
        <v>0</v>
      </c>
      <c r="F601" s="58">
        <f t="shared" si="51"/>
        <v>43992</v>
      </c>
      <c r="G601" s="49">
        <f>SUM(C$7:C601)</f>
        <v>-1</v>
      </c>
      <c r="H601" s="49">
        <f>SUM(D$7:D601)</f>
        <v>5</v>
      </c>
      <c r="I601" s="40">
        <f t="shared" si="52"/>
        <v>4</v>
      </c>
      <c r="K601" s="36">
        <f t="shared" si="53"/>
        <v>2020</v>
      </c>
    </row>
    <row r="602" spans="1:11" ht="13">
      <c r="A602" s="39">
        <f>GewinnDaten!A602</f>
        <v>43995</v>
      </c>
      <c r="B602" s="37">
        <f t="shared" si="49"/>
        <v>7</v>
      </c>
      <c r="C602" s="49">
        <f>GewinnDaten!F602</f>
        <v>0</v>
      </c>
      <c r="D602" s="49">
        <f>GewinnDaten!I602</f>
        <v>0</v>
      </c>
      <c r="E602" s="40">
        <f t="shared" si="50"/>
        <v>0</v>
      </c>
      <c r="F602" s="58">
        <f t="shared" si="51"/>
        <v>43995</v>
      </c>
      <c r="G602" s="49">
        <f>SUM(C$7:C602)</f>
        <v>-1</v>
      </c>
      <c r="H602" s="49">
        <f>SUM(D$7:D602)</f>
        <v>5</v>
      </c>
      <c r="I602" s="40">
        <f t="shared" si="52"/>
        <v>4</v>
      </c>
      <c r="K602" s="36">
        <f t="shared" si="53"/>
        <v>2020</v>
      </c>
    </row>
    <row r="603" spans="1:11" ht="13">
      <c r="A603" s="39">
        <f>GewinnDaten!A603</f>
        <v>43999</v>
      </c>
      <c r="B603" s="37">
        <f t="shared" si="49"/>
        <v>4</v>
      </c>
      <c r="C603" s="49">
        <f>GewinnDaten!F603</f>
        <v>0</v>
      </c>
      <c r="D603" s="49">
        <f>GewinnDaten!I603</f>
        <v>0</v>
      </c>
      <c r="E603" s="40">
        <f t="shared" si="50"/>
        <v>0</v>
      </c>
      <c r="F603" s="58">
        <f t="shared" si="51"/>
        <v>43999</v>
      </c>
      <c r="G603" s="49">
        <f>SUM(C$7:C603)</f>
        <v>-1</v>
      </c>
      <c r="H603" s="49">
        <f>SUM(D$7:D603)</f>
        <v>5</v>
      </c>
      <c r="I603" s="40">
        <f t="shared" si="52"/>
        <v>4</v>
      </c>
      <c r="K603" s="36">
        <f t="shared" si="53"/>
        <v>2020</v>
      </c>
    </row>
    <row r="604" spans="1:11" ht="13">
      <c r="A604" s="39">
        <f>GewinnDaten!A604</f>
        <v>44002</v>
      </c>
      <c r="B604" s="37">
        <f t="shared" si="49"/>
        <v>7</v>
      </c>
      <c r="C604" s="49">
        <f>GewinnDaten!F604</f>
        <v>0</v>
      </c>
      <c r="D604" s="49">
        <f>GewinnDaten!I604</f>
        <v>0</v>
      </c>
      <c r="E604" s="40">
        <f t="shared" si="50"/>
        <v>0</v>
      </c>
      <c r="F604" s="58">
        <f t="shared" si="51"/>
        <v>44002</v>
      </c>
      <c r="G604" s="49">
        <f>SUM(C$7:C604)</f>
        <v>-1</v>
      </c>
      <c r="H604" s="49">
        <f>SUM(D$7:D604)</f>
        <v>5</v>
      </c>
      <c r="I604" s="40">
        <f t="shared" si="52"/>
        <v>4</v>
      </c>
      <c r="K604" s="36">
        <f t="shared" si="53"/>
        <v>2020</v>
      </c>
    </row>
    <row r="605" spans="1:11" ht="13">
      <c r="A605" s="39">
        <f>GewinnDaten!A605</f>
        <v>44006</v>
      </c>
      <c r="B605" s="37">
        <f t="shared" si="49"/>
        <v>4</v>
      </c>
      <c r="C605" s="49">
        <f>GewinnDaten!F605</f>
        <v>0</v>
      </c>
      <c r="D605" s="49">
        <f>GewinnDaten!I605</f>
        <v>0</v>
      </c>
      <c r="E605" s="40">
        <f t="shared" si="50"/>
        <v>0</v>
      </c>
      <c r="F605" s="58">
        <f t="shared" si="51"/>
        <v>44006</v>
      </c>
      <c r="G605" s="49">
        <f>SUM(C$7:C605)</f>
        <v>-1</v>
      </c>
      <c r="H605" s="49">
        <f>SUM(D$7:D605)</f>
        <v>5</v>
      </c>
      <c r="I605" s="40">
        <f t="shared" si="52"/>
        <v>4</v>
      </c>
      <c r="K605" s="36">
        <f t="shared" si="53"/>
        <v>2020</v>
      </c>
    </row>
    <row r="606" spans="1:11" ht="13">
      <c r="A606" s="39">
        <f>GewinnDaten!A606</f>
        <v>44009</v>
      </c>
      <c r="B606" s="37">
        <f t="shared" si="49"/>
        <v>7</v>
      </c>
      <c r="C606" s="49">
        <f>GewinnDaten!F606</f>
        <v>0</v>
      </c>
      <c r="D606" s="49">
        <f>GewinnDaten!I606</f>
        <v>0</v>
      </c>
      <c r="E606" s="40">
        <f t="shared" si="50"/>
        <v>0</v>
      </c>
      <c r="F606" s="58">
        <f t="shared" si="51"/>
        <v>44009</v>
      </c>
      <c r="G606" s="49">
        <f>SUM(C$7:C606)</f>
        <v>-1</v>
      </c>
      <c r="H606" s="49">
        <f>SUM(D$7:D606)</f>
        <v>5</v>
      </c>
      <c r="I606" s="40">
        <f t="shared" si="52"/>
        <v>4</v>
      </c>
      <c r="K606" s="36">
        <f t="shared" si="53"/>
        <v>2020</v>
      </c>
    </row>
    <row r="607" spans="1:11" ht="13">
      <c r="A607" s="39">
        <f>GewinnDaten!A607</f>
        <v>44013</v>
      </c>
      <c r="B607" s="37">
        <f t="shared" si="49"/>
        <v>4</v>
      </c>
      <c r="C607" s="49">
        <f>GewinnDaten!F607</f>
        <v>0</v>
      </c>
      <c r="D607" s="49">
        <f>GewinnDaten!I607</f>
        <v>0</v>
      </c>
      <c r="E607" s="40">
        <f t="shared" si="50"/>
        <v>0</v>
      </c>
      <c r="F607" s="58">
        <f t="shared" si="51"/>
        <v>44013</v>
      </c>
      <c r="G607" s="49">
        <f>SUM(C$7:C607)</f>
        <v>-1</v>
      </c>
      <c r="H607" s="49">
        <f>SUM(D$7:D607)</f>
        <v>5</v>
      </c>
      <c r="I607" s="40">
        <f t="shared" si="52"/>
        <v>4</v>
      </c>
      <c r="K607" s="36">
        <f t="shared" si="53"/>
        <v>2020</v>
      </c>
    </row>
    <row r="608" spans="1:11" ht="13">
      <c r="A608" s="39">
        <f>GewinnDaten!A608</f>
        <v>44016</v>
      </c>
      <c r="B608" s="37">
        <f t="shared" si="49"/>
        <v>7</v>
      </c>
      <c r="C608" s="49">
        <f>GewinnDaten!F608</f>
        <v>0</v>
      </c>
      <c r="D608" s="49">
        <f>GewinnDaten!I608</f>
        <v>0</v>
      </c>
      <c r="E608" s="40">
        <f t="shared" si="50"/>
        <v>0</v>
      </c>
      <c r="F608" s="58">
        <f t="shared" si="51"/>
        <v>44016</v>
      </c>
      <c r="G608" s="49">
        <f>SUM(C$7:C608)</f>
        <v>-1</v>
      </c>
      <c r="H608" s="49">
        <f>SUM(D$7:D608)</f>
        <v>5</v>
      </c>
      <c r="I608" s="40">
        <f t="shared" si="52"/>
        <v>4</v>
      </c>
      <c r="K608" s="36">
        <f t="shared" si="53"/>
        <v>2020</v>
      </c>
    </row>
    <row r="609" spans="1:11" ht="13">
      <c r="A609" s="39">
        <f>GewinnDaten!A609</f>
        <v>44020</v>
      </c>
      <c r="B609" s="37">
        <f t="shared" si="49"/>
        <v>4</v>
      </c>
      <c r="C609" s="49">
        <f>GewinnDaten!F609</f>
        <v>0</v>
      </c>
      <c r="D609" s="49">
        <f>GewinnDaten!I609</f>
        <v>0</v>
      </c>
      <c r="E609" s="40">
        <f t="shared" si="50"/>
        <v>0</v>
      </c>
      <c r="F609" s="58">
        <f t="shared" si="51"/>
        <v>44020</v>
      </c>
      <c r="G609" s="49">
        <f>SUM(C$7:C609)</f>
        <v>-1</v>
      </c>
      <c r="H609" s="49">
        <f>SUM(D$7:D609)</f>
        <v>5</v>
      </c>
      <c r="I609" s="40">
        <f t="shared" si="52"/>
        <v>4</v>
      </c>
      <c r="K609" s="36">
        <f t="shared" si="53"/>
        <v>2020</v>
      </c>
    </row>
    <row r="610" spans="1:11" ht="13">
      <c r="A610" s="39">
        <f>GewinnDaten!A610</f>
        <v>44023</v>
      </c>
      <c r="B610" s="37">
        <f t="shared" si="49"/>
        <v>7</v>
      </c>
      <c r="C610" s="49">
        <f>GewinnDaten!F610</f>
        <v>0</v>
      </c>
      <c r="D610" s="49">
        <f>GewinnDaten!I610</f>
        <v>0</v>
      </c>
      <c r="E610" s="40">
        <f t="shared" si="50"/>
        <v>0</v>
      </c>
      <c r="F610" s="58">
        <f t="shared" si="51"/>
        <v>44023</v>
      </c>
      <c r="G610" s="49">
        <f>SUM(C$7:C610)</f>
        <v>-1</v>
      </c>
      <c r="H610" s="49">
        <f>SUM(D$7:D610)</f>
        <v>5</v>
      </c>
      <c r="I610" s="40">
        <f t="shared" si="52"/>
        <v>4</v>
      </c>
      <c r="K610" s="36">
        <f t="shared" si="53"/>
        <v>2020</v>
      </c>
    </row>
    <row r="611" spans="1:11" ht="13">
      <c r="A611" s="39">
        <f>GewinnDaten!A611</f>
        <v>44027</v>
      </c>
      <c r="B611" s="37">
        <f t="shared" si="49"/>
        <v>4</v>
      </c>
      <c r="C611" s="49">
        <f>GewinnDaten!F611</f>
        <v>0</v>
      </c>
      <c r="D611" s="49">
        <f>GewinnDaten!I611</f>
        <v>0</v>
      </c>
      <c r="E611" s="40">
        <f t="shared" si="50"/>
        <v>0</v>
      </c>
      <c r="F611" s="58">
        <f t="shared" si="51"/>
        <v>44027</v>
      </c>
      <c r="G611" s="49">
        <f>SUM(C$7:C611)</f>
        <v>-1</v>
      </c>
      <c r="H611" s="49">
        <f>SUM(D$7:D611)</f>
        <v>5</v>
      </c>
      <c r="I611" s="40">
        <f t="shared" si="52"/>
        <v>4</v>
      </c>
      <c r="K611" s="36">
        <f t="shared" si="53"/>
        <v>2020</v>
      </c>
    </row>
    <row r="612" spans="1:11" ht="13">
      <c r="A612" s="39">
        <f>GewinnDaten!A612</f>
        <v>44030</v>
      </c>
      <c r="B612" s="37">
        <f t="shared" si="49"/>
        <v>7</v>
      </c>
      <c r="C612" s="49">
        <f>GewinnDaten!F612</f>
        <v>0</v>
      </c>
      <c r="D612" s="49">
        <f>GewinnDaten!I612</f>
        <v>0</v>
      </c>
      <c r="E612" s="40">
        <f t="shared" si="50"/>
        <v>0</v>
      </c>
      <c r="F612" s="58">
        <f t="shared" si="51"/>
        <v>44030</v>
      </c>
      <c r="G612" s="49">
        <f>SUM(C$7:C612)</f>
        <v>-1</v>
      </c>
      <c r="H612" s="49">
        <f>SUM(D$7:D612)</f>
        <v>5</v>
      </c>
      <c r="I612" s="40">
        <f t="shared" si="52"/>
        <v>4</v>
      </c>
      <c r="K612" s="36">
        <f t="shared" si="53"/>
        <v>2020</v>
      </c>
    </row>
    <row r="613" spans="1:11" ht="13">
      <c r="A613" s="39">
        <f>GewinnDaten!A613</f>
        <v>44034</v>
      </c>
      <c r="B613" s="37">
        <f t="shared" si="49"/>
        <v>4</v>
      </c>
      <c r="C613" s="49">
        <f>GewinnDaten!F613</f>
        <v>0</v>
      </c>
      <c r="D613" s="49">
        <f>GewinnDaten!I613</f>
        <v>0</v>
      </c>
      <c r="E613" s="40">
        <f t="shared" si="50"/>
        <v>0</v>
      </c>
      <c r="F613" s="58">
        <f t="shared" si="51"/>
        <v>44034</v>
      </c>
      <c r="G613" s="49">
        <f>SUM(C$7:C613)</f>
        <v>-1</v>
      </c>
      <c r="H613" s="49">
        <f>SUM(D$7:D613)</f>
        <v>5</v>
      </c>
      <c r="I613" s="40">
        <f t="shared" si="52"/>
        <v>4</v>
      </c>
      <c r="K613" s="36">
        <f t="shared" si="53"/>
        <v>2020</v>
      </c>
    </row>
    <row r="614" spans="1:11" ht="13">
      <c r="A614" s="39">
        <f>GewinnDaten!A614</f>
        <v>44037</v>
      </c>
      <c r="B614" s="37">
        <f t="shared" si="49"/>
        <v>7</v>
      </c>
      <c r="C614" s="49">
        <f>GewinnDaten!F614</f>
        <v>0</v>
      </c>
      <c r="D614" s="49">
        <f>GewinnDaten!I614</f>
        <v>0</v>
      </c>
      <c r="E614" s="40">
        <f t="shared" si="50"/>
        <v>0</v>
      </c>
      <c r="F614" s="58">
        <f t="shared" si="51"/>
        <v>44037</v>
      </c>
      <c r="G614" s="49">
        <f>SUM(C$7:C614)</f>
        <v>-1</v>
      </c>
      <c r="H614" s="49">
        <f>SUM(D$7:D614)</f>
        <v>5</v>
      </c>
      <c r="I614" s="40">
        <f t="shared" si="52"/>
        <v>4</v>
      </c>
      <c r="K614" s="36">
        <f t="shared" si="53"/>
        <v>2020</v>
      </c>
    </row>
    <row r="615" spans="1:11" ht="13">
      <c r="A615" s="39">
        <f>GewinnDaten!A615</f>
        <v>44041</v>
      </c>
      <c r="B615" s="37">
        <f t="shared" si="49"/>
        <v>4</v>
      </c>
      <c r="C615" s="49">
        <f>GewinnDaten!F615</f>
        <v>0</v>
      </c>
      <c r="D615" s="49">
        <f>GewinnDaten!I615</f>
        <v>0</v>
      </c>
      <c r="E615" s="40">
        <f t="shared" si="50"/>
        <v>0</v>
      </c>
      <c r="F615" s="58">
        <f t="shared" si="51"/>
        <v>44041</v>
      </c>
      <c r="G615" s="49">
        <f>SUM(C$7:C615)</f>
        <v>-1</v>
      </c>
      <c r="H615" s="49">
        <f>SUM(D$7:D615)</f>
        <v>5</v>
      </c>
      <c r="I615" s="40">
        <f t="shared" si="52"/>
        <v>4</v>
      </c>
      <c r="K615" s="36">
        <f t="shared" si="53"/>
        <v>2020</v>
      </c>
    </row>
    <row r="616" spans="1:11" ht="13">
      <c r="A616" s="39">
        <f>GewinnDaten!A616</f>
        <v>44044</v>
      </c>
      <c r="B616" s="37">
        <f t="shared" si="49"/>
        <v>7</v>
      </c>
      <c r="C616" s="49">
        <f>GewinnDaten!F616</f>
        <v>0</v>
      </c>
      <c r="D616" s="49">
        <f>GewinnDaten!I616</f>
        <v>0</v>
      </c>
      <c r="E616" s="40">
        <f t="shared" si="50"/>
        <v>0</v>
      </c>
      <c r="F616" s="58">
        <f t="shared" si="51"/>
        <v>44044</v>
      </c>
      <c r="G616" s="49">
        <f>SUM(C$7:C616)</f>
        <v>-1</v>
      </c>
      <c r="H616" s="49">
        <f>SUM(D$7:D616)</f>
        <v>5</v>
      </c>
      <c r="I616" s="40">
        <f t="shared" si="52"/>
        <v>4</v>
      </c>
      <c r="K616" s="36">
        <f t="shared" si="53"/>
        <v>2020</v>
      </c>
    </row>
    <row r="617" spans="1:11" ht="13">
      <c r="A617" s="39">
        <f>GewinnDaten!A617</f>
        <v>44048</v>
      </c>
      <c r="B617" s="37">
        <f t="shared" si="49"/>
        <v>4</v>
      </c>
      <c r="C617" s="49">
        <f>GewinnDaten!F617</f>
        <v>0</v>
      </c>
      <c r="D617" s="49">
        <f>GewinnDaten!I617</f>
        <v>0</v>
      </c>
      <c r="E617" s="40">
        <f t="shared" si="50"/>
        <v>0</v>
      </c>
      <c r="F617" s="58">
        <f t="shared" si="51"/>
        <v>44048</v>
      </c>
      <c r="G617" s="49">
        <f>SUM(C$7:C617)</f>
        <v>-1</v>
      </c>
      <c r="H617" s="49">
        <f>SUM(D$7:D617)</f>
        <v>5</v>
      </c>
      <c r="I617" s="40">
        <f t="shared" si="52"/>
        <v>4</v>
      </c>
      <c r="K617" s="36">
        <f t="shared" si="53"/>
        <v>2020</v>
      </c>
    </row>
    <row r="618" spans="1:11" ht="13">
      <c r="A618" s="39">
        <f>GewinnDaten!A618</f>
        <v>44051</v>
      </c>
      <c r="B618" s="37">
        <f t="shared" si="49"/>
        <v>7</v>
      </c>
      <c r="C618" s="49">
        <f>GewinnDaten!F618</f>
        <v>0</v>
      </c>
      <c r="D618" s="49">
        <f>GewinnDaten!I618</f>
        <v>0</v>
      </c>
      <c r="E618" s="40">
        <f t="shared" si="50"/>
        <v>0</v>
      </c>
      <c r="F618" s="58">
        <f t="shared" si="51"/>
        <v>44051</v>
      </c>
      <c r="G618" s="49">
        <f>SUM(C$7:C618)</f>
        <v>-1</v>
      </c>
      <c r="H618" s="49">
        <f>SUM(D$7:D618)</f>
        <v>5</v>
      </c>
      <c r="I618" s="40">
        <f t="shared" si="52"/>
        <v>4</v>
      </c>
      <c r="K618" s="36">
        <f t="shared" si="53"/>
        <v>2020</v>
      </c>
    </row>
    <row r="619" spans="1:11" ht="13">
      <c r="A619" s="39">
        <f>GewinnDaten!A619</f>
        <v>44055</v>
      </c>
      <c r="B619" s="37">
        <f t="shared" si="49"/>
        <v>4</v>
      </c>
      <c r="C619" s="49">
        <f>GewinnDaten!F619</f>
        <v>0</v>
      </c>
      <c r="D619" s="49">
        <f>GewinnDaten!I619</f>
        <v>0</v>
      </c>
      <c r="E619" s="40">
        <f t="shared" si="50"/>
        <v>0</v>
      </c>
      <c r="F619" s="58">
        <f t="shared" si="51"/>
        <v>44055</v>
      </c>
      <c r="G619" s="49">
        <f>SUM(C$7:C619)</f>
        <v>-1</v>
      </c>
      <c r="H619" s="49">
        <f>SUM(D$7:D619)</f>
        <v>5</v>
      </c>
      <c r="I619" s="40">
        <f t="shared" si="52"/>
        <v>4</v>
      </c>
      <c r="K619" s="36">
        <f t="shared" si="53"/>
        <v>2020</v>
      </c>
    </row>
    <row r="620" spans="1:11" ht="13">
      <c r="A620" s="39">
        <f>GewinnDaten!A620</f>
        <v>44058</v>
      </c>
      <c r="B620" s="37">
        <f t="shared" si="49"/>
        <v>7</v>
      </c>
      <c r="C620" s="49">
        <f>GewinnDaten!F620</f>
        <v>0</v>
      </c>
      <c r="D620" s="49">
        <f>GewinnDaten!I620</f>
        <v>0</v>
      </c>
      <c r="E620" s="40">
        <f t="shared" si="50"/>
        <v>0</v>
      </c>
      <c r="F620" s="58">
        <f t="shared" si="51"/>
        <v>44058</v>
      </c>
      <c r="G620" s="49">
        <f>SUM(C$7:C620)</f>
        <v>-1</v>
      </c>
      <c r="H620" s="49">
        <f>SUM(D$7:D620)</f>
        <v>5</v>
      </c>
      <c r="I620" s="40">
        <f t="shared" si="52"/>
        <v>4</v>
      </c>
      <c r="K620" s="36">
        <f t="shared" si="53"/>
        <v>2020</v>
      </c>
    </row>
    <row r="621" spans="1:11" ht="13">
      <c r="A621" s="39">
        <f>GewinnDaten!A621</f>
        <v>44062</v>
      </c>
      <c r="B621" s="37">
        <f t="shared" si="49"/>
        <v>4</v>
      </c>
      <c r="C621" s="49">
        <f>GewinnDaten!F621</f>
        <v>0</v>
      </c>
      <c r="D621" s="49">
        <f>GewinnDaten!I621</f>
        <v>0</v>
      </c>
      <c r="E621" s="40">
        <f t="shared" si="50"/>
        <v>0</v>
      </c>
      <c r="F621" s="58">
        <f t="shared" si="51"/>
        <v>44062</v>
      </c>
      <c r="G621" s="49">
        <f>SUM(C$7:C621)</f>
        <v>-1</v>
      </c>
      <c r="H621" s="49">
        <f>SUM(D$7:D621)</f>
        <v>5</v>
      </c>
      <c r="I621" s="40">
        <f t="shared" si="52"/>
        <v>4</v>
      </c>
      <c r="K621" s="36">
        <f t="shared" si="53"/>
        <v>2020</v>
      </c>
    </row>
    <row r="622" spans="1:11" ht="13">
      <c r="A622" s="39">
        <f>GewinnDaten!A622</f>
        <v>44065</v>
      </c>
      <c r="B622" s="37">
        <f t="shared" si="49"/>
        <v>7</v>
      </c>
      <c r="C622" s="49">
        <f>GewinnDaten!F622</f>
        <v>0</v>
      </c>
      <c r="D622" s="49">
        <f>GewinnDaten!I622</f>
        <v>0</v>
      </c>
      <c r="E622" s="40">
        <f t="shared" si="50"/>
        <v>0</v>
      </c>
      <c r="F622" s="58">
        <f t="shared" si="51"/>
        <v>44065</v>
      </c>
      <c r="G622" s="49">
        <f>SUM(C$7:C622)</f>
        <v>-1</v>
      </c>
      <c r="H622" s="49">
        <f>SUM(D$7:D622)</f>
        <v>5</v>
      </c>
      <c r="I622" s="40">
        <f t="shared" si="52"/>
        <v>4</v>
      </c>
      <c r="K622" s="36">
        <f t="shared" si="53"/>
        <v>2020</v>
      </c>
    </row>
    <row r="623" spans="1:11" ht="13">
      <c r="A623" s="39">
        <f>GewinnDaten!A623</f>
        <v>44069</v>
      </c>
      <c r="B623" s="37">
        <f t="shared" si="49"/>
        <v>4</v>
      </c>
      <c r="C623" s="49">
        <f>GewinnDaten!F623</f>
        <v>0</v>
      </c>
      <c r="D623" s="49">
        <f>GewinnDaten!I623</f>
        <v>0</v>
      </c>
      <c r="E623" s="40">
        <f t="shared" si="50"/>
        <v>0</v>
      </c>
      <c r="F623" s="58">
        <f t="shared" si="51"/>
        <v>44069</v>
      </c>
      <c r="G623" s="49">
        <f>SUM(C$7:C623)</f>
        <v>-1</v>
      </c>
      <c r="H623" s="49">
        <f>SUM(D$7:D623)</f>
        <v>5</v>
      </c>
      <c r="I623" s="40">
        <f t="shared" si="52"/>
        <v>4</v>
      </c>
      <c r="K623" s="36">
        <f t="shared" si="53"/>
        <v>2020</v>
      </c>
    </row>
    <row r="624" spans="1:11" ht="13">
      <c r="A624" s="39">
        <f>GewinnDaten!A624</f>
        <v>44072</v>
      </c>
      <c r="B624" s="37">
        <f t="shared" si="49"/>
        <v>7</v>
      </c>
      <c r="C624" s="49">
        <f>GewinnDaten!F624</f>
        <v>0</v>
      </c>
      <c r="D624" s="49">
        <f>GewinnDaten!I624</f>
        <v>0</v>
      </c>
      <c r="E624" s="40">
        <f t="shared" si="50"/>
        <v>0</v>
      </c>
      <c r="F624" s="58">
        <f t="shared" si="51"/>
        <v>44072</v>
      </c>
      <c r="G624" s="49">
        <f>SUM(C$7:C624)</f>
        <v>-1</v>
      </c>
      <c r="H624" s="49">
        <f>SUM(D$7:D624)</f>
        <v>5</v>
      </c>
      <c r="I624" s="40">
        <f t="shared" si="52"/>
        <v>4</v>
      </c>
      <c r="K624" s="36">
        <f t="shared" si="53"/>
        <v>2020</v>
      </c>
    </row>
    <row r="625" spans="1:11" ht="13">
      <c r="A625" s="39">
        <f>GewinnDaten!A625</f>
        <v>44076</v>
      </c>
      <c r="B625" s="37">
        <f t="shared" si="49"/>
        <v>4</v>
      </c>
      <c r="C625" s="49">
        <f>GewinnDaten!F625</f>
        <v>0</v>
      </c>
      <c r="D625" s="49">
        <f>GewinnDaten!I625</f>
        <v>0</v>
      </c>
      <c r="E625" s="40">
        <f t="shared" si="50"/>
        <v>0</v>
      </c>
      <c r="F625" s="58">
        <f t="shared" si="51"/>
        <v>44076</v>
      </c>
      <c r="G625" s="49">
        <f>SUM(C$7:C625)</f>
        <v>-1</v>
      </c>
      <c r="H625" s="49">
        <f>SUM(D$7:D625)</f>
        <v>5</v>
      </c>
      <c r="I625" s="40">
        <f t="shared" si="52"/>
        <v>4</v>
      </c>
      <c r="K625" s="36">
        <f t="shared" si="53"/>
        <v>2020</v>
      </c>
    </row>
    <row r="626" spans="1:11" ht="13">
      <c r="A626" s="39">
        <f>GewinnDaten!A626</f>
        <v>44079</v>
      </c>
      <c r="B626" s="37">
        <f t="shared" si="49"/>
        <v>7</v>
      </c>
      <c r="C626" s="49">
        <f>GewinnDaten!F626</f>
        <v>0</v>
      </c>
      <c r="D626" s="49">
        <f>GewinnDaten!I626</f>
        <v>0</v>
      </c>
      <c r="E626" s="40">
        <f t="shared" si="50"/>
        <v>0</v>
      </c>
      <c r="F626" s="58">
        <f t="shared" si="51"/>
        <v>44079</v>
      </c>
      <c r="G626" s="49">
        <f>SUM(C$7:C626)</f>
        <v>-1</v>
      </c>
      <c r="H626" s="49">
        <f>SUM(D$7:D626)</f>
        <v>5</v>
      </c>
      <c r="I626" s="40">
        <f t="shared" si="52"/>
        <v>4</v>
      </c>
      <c r="K626" s="36">
        <f t="shared" si="53"/>
        <v>2020</v>
      </c>
    </row>
    <row r="627" spans="1:11" ht="13">
      <c r="A627" s="39">
        <f>GewinnDaten!A627</f>
        <v>44083</v>
      </c>
      <c r="B627" s="37">
        <f t="shared" si="49"/>
        <v>4</v>
      </c>
      <c r="C627" s="49">
        <f>GewinnDaten!F627</f>
        <v>0</v>
      </c>
      <c r="D627" s="49">
        <f>GewinnDaten!I627</f>
        <v>0</v>
      </c>
      <c r="E627" s="40">
        <f t="shared" si="50"/>
        <v>0</v>
      </c>
      <c r="F627" s="58">
        <f t="shared" si="51"/>
        <v>44083</v>
      </c>
      <c r="G627" s="49">
        <f>SUM(C$7:C627)</f>
        <v>-1</v>
      </c>
      <c r="H627" s="49">
        <f>SUM(D$7:D627)</f>
        <v>5</v>
      </c>
      <c r="I627" s="40">
        <f t="shared" si="52"/>
        <v>4</v>
      </c>
      <c r="K627" s="36">
        <f t="shared" si="53"/>
        <v>2020</v>
      </c>
    </row>
    <row r="628" spans="1:11" ht="13">
      <c r="A628" s="39">
        <f>GewinnDaten!A628</f>
        <v>44086</v>
      </c>
      <c r="B628" s="37">
        <f t="shared" si="49"/>
        <v>7</v>
      </c>
      <c r="C628" s="49">
        <f>GewinnDaten!F628</f>
        <v>0</v>
      </c>
      <c r="D628" s="49">
        <f>GewinnDaten!I628</f>
        <v>0</v>
      </c>
      <c r="E628" s="40">
        <f t="shared" si="50"/>
        <v>0</v>
      </c>
      <c r="F628" s="58">
        <f t="shared" si="51"/>
        <v>44086</v>
      </c>
      <c r="G628" s="49">
        <f>SUM(C$7:C628)</f>
        <v>-1</v>
      </c>
      <c r="H628" s="49">
        <f>SUM(D$7:D628)</f>
        <v>5</v>
      </c>
      <c r="I628" s="40">
        <f t="shared" si="52"/>
        <v>4</v>
      </c>
      <c r="K628" s="36">
        <f t="shared" si="53"/>
        <v>2020</v>
      </c>
    </row>
    <row r="629" spans="1:11" ht="13">
      <c r="A629" s="39">
        <f>GewinnDaten!A629</f>
        <v>44090</v>
      </c>
      <c r="B629" s="37">
        <f t="shared" si="49"/>
        <v>4</v>
      </c>
      <c r="C629" s="49">
        <f>GewinnDaten!F629</f>
        <v>0</v>
      </c>
      <c r="D629" s="49">
        <f>GewinnDaten!I629</f>
        <v>0</v>
      </c>
      <c r="E629" s="40">
        <f t="shared" si="50"/>
        <v>0</v>
      </c>
      <c r="F629" s="58">
        <f t="shared" si="51"/>
        <v>44090</v>
      </c>
      <c r="G629" s="49">
        <f>SUM(C$7:C629)</f>
        <v>-1</v>
      </c>
      <c r="H629" s="49">
        <f>SUM(D$7:D629)</f>
        <v>5</v>
      </c>
      <c r="I629" s="40">
        <f t="shared" si="52"/>
        <v>4</v>
      </c>
      <c r="K629" s="36">
        <f t="shared" si="53"/>
        <v>2020</v>
      </c>
    </row>
    <row r="630" spans="1:11" ht="13">
      <c r="A630" s="39">
        <f>GewinnDaten!A630</f>
        <v>44093</v>
      </c>
      <c r="B630" s="37">
        <f t="shared" si="49"/>
        <v>7</v>
      </c>
      <c r="C630" s="49">
        <f>GewinnDaten!F630</f>
        <v>0</v>
      </c>
      <c r="D630" s="49">
        <f>GewinnDaten!I630</f>
        <v>0</v>
      </c>
      <c r="E630" s="40">
        <f t="shared" si="50"/>
        <v>0</v>
      </c>
      <c r="F630" s="58">
        <f t="shared" si="51"/>
        <v>44093</v>
      </c>
      <c r="G630" s="49">
        <f>SUM(C$7:C630)</f>
        <v>-1</v>
      </c>
      <c r="H630" s="49">
        <f>SUM(D$7:D630)</f>
        <v>5</v>
      </c>
      <c r="I630" s="40">
        <f t="shared" si="52"/>
        <v>4</v>
      </c>
      <c r="K630" s="36">
        <f t="shared" si="53"/>
        <v>2020</v>
      </c>
    </row>
    <row r="631" spans="1:11" ht="13">
      <c r="A631" s="39">
        <f>GewinnDaten!A631</f>
        <v>44097</v>
      </c>
      <c r="B631" s="37">
        <f t="shared" si="49"/>
        <v>4</v>
      </c>
      <c r="C631" s="49">
        <f>GewinnDaten!F631</f>
        <v>0</v>
      </c>
      <c r="D631" s="49">
        <f>GewinnDaten!I631</f>
        <v>0</v>
      </c>
      <c r="E631" s="40">
        <f t="shared" si="50"/>
        <v>0</v>
      </c>
      <c r="F631" s="58">
        <f t="shared" si="51"/>
        <v>44097</v>
      </c>
      <c r="G631" s="49">
        <f>SUM(C$7:C631)</f>
        <v>-1</v>
      </c>
      <c r="H631" s="49">
        <f>SUM(D$7:D631)</f>
        <v>5</v>
      </c>
      <c r="I631" s="40">
        <f t="shared" si="52"/>
        <v>4</v>
      </c>
      <c r="K631" s="36">
        <f t="shared" si="53"/>
        <v>2020</v>
      </c>
    </row>
    <row r="632" spans="1:11" ht="13">
      <c r="A632" s="39">
        <f>GewinnDaten!A632</f>
        <v>44100</v>
      </c>
      <c r="B632" s="37">
        <f t="shared" si="49"/>
        <v>7</v>
      </c>
      <c r="C632" s="49">
        <f>GewinnDaten!F632</f>
        <v>0</v>
      </c>
      <c r="D632" s="49">
        <f>GewinnDaten!I632</f>
        <v>0</v>
      </c>
      <c r="E632" s="40">
        <f t="shared" si="50"/>
        <v>0</v>
      </c>
      <c r="F632" s="58">
        <f t="shared" si="51"/>
        <v>44100</v>
      </c>
      <c r="G632" s="49">
        <f>SUM(C$7:C632)</f>
        <v>-1</v>
      </c>
      <c r="H632" s="49">
        <f>SUM(D$7:D632)</f>
        <v>5</v>
      </c>
      <c r="I632" s="40">
        <f t="shared" si="52"/>
        <v>4</v>
      </c>
      <c r="K632" s="36">
        <f t="shared" si="53"/>
        <v>2020</v>
      </c>
    </row>
    <row r="633" spans="1:11" ht="13">
      <c r="A633" s="39">
        <f>GewinnDaten!A633</f>
        <v>44104</v>
      </c>
      <c r="B633" s="37">
        <f t="shared" si="49"/>
        <v>4</v>
      </c>
      <c r="C633" s="49">
        <f>GewinnDaten!F633</f>
        <v>0</v>
      </c>
      <c r="D633" s="49">
        <f>GewinnDaten!I633</f>
        <v>0</v>
      </c>
      <c r="E633" s="40">
        <f t="shared" si="50"/>
        <v>0</v>
      </c>
      <c r="F633" s="58">
        <f t="shared" si="51"/>
        <v>44104</v>
      </c>
      <c r="G633" s="49">
        <f>SUM(C$7:C633)</f>
        <v>-1</v>
      </c>
      <c r="H633" s="49">
        <f>SUM(D$7:D633)</f>
        <v>5</v>
      </c>
      <c r="I633" s="40">
        <f t="shared" si="52"/>
        <v>4</v>
      </c>
      <c r="K633" s="36">
        <f t="shared" si="53"/>
        <v>2020</v>
      </c>
    </row>
    <row r="634" spans="1:11" ht="13">
      <c r="A634" s="39">
        <f>GewinnDaten!A634</f>
        <v>44107</v>
      </c>
      <c r="B634" s="37">
        <f t="shared" si="49"/>
        <v>7</v>
      </c>
      <c r="C634" s="49">
        <f>GewinnDaten!F634</f>
        <v>0</v>
      </c>
      <c r="D634" s="49">
        <f>GewinnDaten!I634</f>
        <v>0</v>
      </c>
      <c r="E634" s="40">
        <f t="shared" si="50"/>
        <v>0</v>
      </c>
      <c r="F634" s="58">
        <f t="shared" si="51"/>
        <v>44107</v>
      </c>
      <c r="G634" s="49">
        <f>SUM(C$7:C634)</f>
        <v>-1</v>
      </c>
      <c r="H634" s="49">
        <f>SUM(D$7:D634)</f>
        <v>5</v>
      </c>
      <c r="I634" s="40">
        <f t="shared" si="52"/>
        <v>4</v>
      </c>
      <c r="K634" s="36">
        <f t="shared" si="53"/>
        <v>2020</v>
      </c>
    </row>
    <row r="635" spans="1:11" ht="13">
      <c r="A635" s="39">
        <f>GewinnDaten!A635</f>
        <v>44111</v>
      </c>
      <c r="B635" s="37">
        <f t="shared" si="49"/>
        <v>4</v>
      </c>
      <c r="C635" s="49">
        <f>GewinnDaten!F635</f>
        <v>0</v>
      </c>
      <c r="D635" s="49">
        <f>GewinnDaten!I635</f>
        <v>0</v>
      </c>
      <c r="E635" s="40">
        <f t="shared" si="50"/>
        <v>0</v>
      </c>
      <c r="F635" s="58">
        <f t="shared" si="51"/>
        <v>44111</v>
      </c>
      <c r="G635" s="49">
        <f>SUM(C$7:C635)</f>
        <v>-1</v>
      </c>
      <c r="H635" s="49">
        <f>SUM(D$7:D635)</f>
        <v>5</v>
      </c>
      <c r="I635" s="40">
        <f t="shared" si="52"/>
        <v>4</v>
      </c>
      <c r="K635" s="36">
        <f t="shared" si="53"/>
        <v>2020</v>
      </c>
    </row>
    <row r="636" spans="1:11" ht="13">
      <c r="A636" s="39">
        <f>GewinnDaten!A636</f>
        <v>44114</v>
      </c>
      <c r="B636" s="37">
        <f t="shared" si="49"/>
        <v>7</v>
      </c>
      <c r="C636" s="49">
        <f>GewinnDaten!F636</f>
        <v>0</v>
      </c>
      <c r="D636" s="49">
        <f>GewinnDaten!I636</f>
        <v>0</v>
      </c>
      <c r="E636" s="40">
        <f t="shared" si="50"/>
        <v>0</v>
      </c>
      <c r="F636" s="58">
        <f t="shared" si="51"/>
        <v>44114</v>
      </c>
      <c r="G636" s="49">
        <f>SUM(C$7:C636)</f>
        <v>-1</v>
      </c>
      <c r="H636" s="49">
        <f>SUM(D$7:D636)</f>
        <v>5</v>
      </c>
      <c r="I636" s="40">
        <f t="shared" si="52"/>
        <v>4</v>
      </c>
      <c r="K636" s="36">
        <f t="shared" si="53"/>
        <v>2020</v>
      </c>
    </row>
    <row r="637" spans="1:11" ht="13">
      <c r="A637" s="39">
        <f>GewinnDaten!A637</f>
        <v>44118</v>
      </c>
      <c r="B637" s="37">
        <f t="shared" si="49"/>
        <v>4</v>
      </c>
      <c r="C637" s="49">
        <f>GewinnDaten!F637</f>
        <v>0</v>
      </c>
      <c r="D637" s="49">
        <f>GewinnDaten!I637</f>
        <v>0</v>
      </c>
      <c r="E637" s="40">
        <f t="shared" si="50"/>
        <v>0</v>
      </c>
      <c r="F637" s="58">
        <f t="shared" si="51"/>
        <v>44118</v>
      </c>
      <c r="G637" s="49">
        <f>SUM(C$7:C637)</f>
        <v>-1</v>
      </c>
      <c r="H637" s="49">
        <f>SUM(D$7:D637)</f>
        <v>5</v>
      </c>
      <c r="I637" s="40">
        <f t="shared" si="52"/>
        <v>4</v>
      </c>
      <c r="K637" s="36">
        <f t="shared" si="53"/>
        <v>2020</v>
      </c>
    </row>
    <row r="638" spans="1:11" ht="13">
      <c r="A638" s="39">
        <f>GewinnDaten!A638</f>
        <v>44121</v>
      </c>
      <c r="B638" s="37">
        <f t="shared" si="49"/>
        <v>7</v>
      </c>
      <c r="C638" s="49">
        <f>GewinnDaten!F638</f>
        <v>0</v>
      </c>
      <c r="D638" s="49">
        <f>GewinnDaten!I638</f>
        <v>0</v>
      </c>
      <c r="E638" s="40">
        <f t="shared" si="50"/>
        <v>0</v>
      </c>
      <c r="F638" s="58">
        <f t="shared" si="51"/>
        <v>44121</v>
      </c>
      <c r="G638" s="49">
        <f>SUM(C$7:C638)</f>
        <v>-1</v>
      </c>
      <c r="H638" s="49">
        <f>SUM(D$7:D638)</f>
        <v>5</v>
      </c>
      <c r="I638" s="40">
        <f t="shared" si="52"/>
        <v>4</v>
      </c>
      <c r="K638" s="36">
        <f t="shared" si="53"/>
        <v>2020</v>
      </c>
    </row>
    <row r="639" spans="1:11" ht="13">
      <c r="A639" s="39">
        <f>GewinnDaten!A639</f>
        <v>44125</v>
      </c>
      <c r="B639" s="37">
        <f t="shared" si="49"/>
        <v>4</v>
      </c>
      <c r="C639" s="49">
        <f>GewinnDaten!F639</f>
        <v>0</v>
      </c>
      <c r="D639" s="49">
        <f>GewinnDaten!I639</f>
        <v>0</v>
      </c>
      <c r="E639" s="40">
        <f t="shared" si="50"/>
        <v>0</v>
      </c>
      <c r="F639" s="58">
        <f t="shared" si="51"/>
        <v>44125</v>
      </c>
      <c r="G639" s="49">
        <f>SUM(C$7:C639)</f>
        <v>-1</v>
      </c>
      <c r="H639" s="49">
        <f>SUM(D$7:D639)</f>
        <v>5</v>
      </c>
      <c r="I639" s="40">
        <f t="shared" si="52"/>
        <v>4</v>
      </c>
      <c r="K639" s="36">
        <f t="shared" si="53"/>
        <v>2020</v>
      </c>
    </row>
    <row r="640" spans="1:11" ht="13">
      <c r="A640" s="39">
        <f>GewinnDaten!A640</f>
        <v>44128</v>
      </c>
      <c r="B640" s="37">
        <f t="shared" si="49"/>
        <v>7</v>
      </c>
      <c r="C640" s="49">
        <f>GewinnDaten!F640</f>
        <v>0</v>
      </c>
      <c r="D640" s="49">
        <f>GewinnDaten!I640</f>
        <v>0</v>
      </c>
      <c r="E640" s="40">
        <f t="shared" si="50"/>
        <v>0</v>
      </c>
      <c r="F640" s="58">
        <f t="shared" si="51"/>
        <v>44128</v>
      </c>
      <c r="G640" s="49">
        <f>SUM(C$7:C640)</f>
        <v>-1</v>
      </c>
      <c r="H640" s="49">
        <f>SUM(D$7:D640)</f>
        <v>5</v>
      </c>
      <c r="I640" s="40">
        <f t="shared" si="52"/>
        <v>4</v>
      </c>
      <c r="K640" s="36">
        <f t="shared" si="53"/>
        <v>2020</v>
      </c>
    </row>
    <row r="641" spans="1:11" ht="13">
      <c r="A641" s="39">
        <f>GewinnDaten!A641</f>
        <v>44132</v>
      </c>
      <c r="B641" s="37">
        <f t="shared" si="49"/>
        <v>4</v>
      </c>
      <c r="C641" s="49">
        <f>GewinnDaten!F641</f>
        <v>0</v>
      </c>
      <c r="D641" s="49">
        <f>GewinnDaten!I641</f>
        <v>0</v>
      </c>
      <c r="E641" s="40">
        <f t="shared" si="50"/>
        <v>0</v>
      </c>
      <c r="F641" s="58">
        <f t="shared" si="51"/>
        <v>44132</v>
      </c>
      <c r="G641" s="49">
        <f>SUM(C$7:C641)</f>
        <v>-1</v>
      </c>
      <c r="H641" s="49">
        <f>SUM(D$7:D641)</f>
        <v>5</v>
      </c>
      <c r="I641" s="40">
        <f t="shared" si="52"/>
        <v>4</v>
      </c>
      <c r="K641" s="36">
        <f t="shared" si="53"/>
        <v>2020</v>
      </c>
    </row>
    <row r="642" spans="1:11" ht="13">
      <c r="A642" s="39">
        <f>GewinnDaten!A642</f>
        <v>44135</v>
      </c>
      <c r="B642" s="37">
        <f t="shared" si="49"/>
        <v>7</v>
      </c>
      <c r="C642" s="49">
        <f>GewinnDaten!F642</f>
        <v>0</v>
      </c>
      <c r="D642" s="49">
        <f>GewinnDaten!I642</f>
        <v>0</v>
      </c>
      <c r="E642" s="40">
        <f t="shared" si="50"/>
        <v>0</v>
      </c>
      <c r="F642" s="58">
        <f t="shared" si="51"/>
        <v>44135</v>
      </c>
      <c r="G642" s="49">
        <f>SUM(C$7:C642)</f>
        <v>-1</v>
      </c>
      <c r="H642" s="49">
        <f>SUM(D$7:D642)</f>
        <v>5</v>
      </c>
      <c r="I642" s="40">
        <f t="shared" si="52"/>
        <v>4</v>
      </c>
      <c r="K642" s="36">
        <f t="shared" si="53"/>
        <v>2020</v>
      </c>
    </row>
    <row r="643" spans="1:11" ht="13">
      <c r="A643" s="39">
        <f>GewinnDaten!A643</f>
        <v>44139</v>
      </c>
      <c r="B643" s="37">
        <f t="shared" si="49"/>
        <v>4</v>
      </c>
      <c r="C643" s="49">
        <f>GewinnDaten!F643</f>
        <v>0</v>
      </c>
      <c r="D643" s="49">
        <f>GewinnDaten!I643</f>
        <v>0</v>
      </c>
      <c r="E643" s="40">
        <f t="shared" si="50"/>
        <v>0</v>
      </c>
      <c r="F643" s="58">
        <f t="shared" si="51"/>
        <v>44139</v>
      </c>
      <c r="G643" s="49">
        <f>SUM(C$7:C643)</f>
        <v>-1</v>
      </c>
      <c r="H643" s="49">
        <f>SUM(D$7:D643)</f>
        <v>5</v>
      </c>
      <c r="I643" s="40">
        <f t="shared" si="52"/>
        <v>4</v>
      </c>
      <c r="K643" s="36">
        <f t="shared" si="53"/>
        <v>2020</v>
      </c>
    </row>
    <row r="644" spans="1:11" ht="13">
      <c r="A644" s="39">
        <f>GewinnDaten!A644</f>
        <v>44142</v>
      </c>
      <c r="B644" s="37">
        <f t="shared" si="49"/>
        <v>7</v>
      </c>
      <c r="C644" s="49">
        <f>GewinnDaten!F644</f>
        <v>0</v>
      </c>
      <c r="D644" s="49">
        <f>GewinnDaten!I644</f>
        <v>0</v>
      </c>
      <c r="E644" s="40">
        <f t="shared" si="50"/>
        <v>0</v>
      </c>
      <c r="F644" s="58">
        <f t="shared" si="51"/>
        <v>44142</v>
      </c>
      <c r="G644" s="49">
        <f>SUM(C$7:C644)</f>
        <v>-1</v>
      </c>
      <c r="H644" s="49">
        <f>SUM(D$7:D644)</f>
        <v>5</v>
      </c>
      <c r="I644" s="40">
        <f t="shared" si="52"/>
        <v>4</v>
      </c>
      <c r="K644" s="36">
        <f t="shared" si="53"/>
        <v>2020</v>
      </c>
    </row>
    <row r="645" spans="1:11" ht="13">
      <c r="A645" s="39">
        <f>GewinnDaten!A645</f>
        <v>44146</v>
      </c>
      <c r="B645" s="37">
        <f t="shared" si="49"/>
        <v>4</v>
      </c>
      <c r="C645" s="49">
        <f>GewinnDaten!F645</f>
        <v>0</v>
      </c>
      <c r="D645" s="49">
        <f>GewinnDaten!I645</f>
        <v>0</v>
      </c>
      <c r="E645" s="40">
        <f t="shared" si="50"/>
        <v>0</v>
      </c>
      <c r="F645" s="58">
        <f t="shared" si="51"/>
        <v>44146</v>
      </c>
      <c r="G645" s="49">
        <f>SUM(C$7:C645)</f>
        <v>-1</v>
      </c>
      <c r="H645" s="49">
        <f>SUM(D$7:D645)</f>
        <v>5</v>
      </c>
      <c r="I645" s="40">
        <f t="shared" si="52"/>
        <v>4</v>
      </c>
      <c r="K645" s="36">
        <f t="shared" si="53"/>
        <v>2020</v>
      </c>
    </row>
    <row r="646" spans="1:11" ht="13">
      <c r="A646" s="39">
        <f>GewinnDaten!A646</f>
        <v>44149</v>
      </c>
      <c r="B646" s="37">
        <f t="shared" si="49"/>
        <v>7</v>
      </c>
      <c r="C646" s="49">
        <f>GewinnDaten!F646</f>
        <v>0</v>
      </c>
      <c r="D646" s="49">
        <f>GewinnDaten!I646</f>
        <v>0</v>
      </c>
      <c r="E646" s="40">
        <f t="shared" si="50"/>
        <v>0</v>
      </c>
      <c r="F646" s="58">
        <f t="shared" si="51"/>
        <v>44149</v>
      </c>
      <c r="G646" s="49">
        <f>SUM(C$7:C646)</f>
        <v>-1</v>
      </c>
      <c r="H646" s="49">
        <f>SUM(D$7:D646)</f>
        <v>5</v>
      </c>
      <c r="I646" s="40">
        <f t="shared" si="52"/>
        <v>4</v>
      </c>
      <c r="K646" s="36">
        <f t="shared" si="53"/>
        <v>2020</v>
      </c>
    </row>
    <row r="647" spans="1:11" ht="13">
      <c r="A647" s="39">
        <f>GewinnDaten!A647</f>
        <v>44153</v>
      </c>
      <c r="B647" s="37">
        <f t="shared" si="49"/>
        <v>4</v>
      </c>
      <c r="C647" s="49">
        <f>GewinnDaten!F647</f>
        <v>0</v>
      </c>
      <c r="D647" s="49">
        <f>GewinnDaten!I647</f>
        <v>0</v>
      </c>
      <c r="E647" s="40">
        <f t="shared" si="50"/>
        <v>0</v>
      </c>
      <c r="F647" s="58">
        <f t="shared" si="51"/>
        <v>44153</v>
      </c>
      <c r="G647" s="49">
        <f>SUM(C$7:C647)</f>
        <v>-1</v>
      </c>
      <c r="H647" s="49">
        <f>SUM(D$7:D647)</f>
        <v>5</v>
      </c>
      <c r="I647" s="40">
        <f t="shared" si="52"/>
        <v>4</v>
      </c>
      <c r="K647" s="36">
        <f t="shared" si="53"/>
        <v>2020</v>
      </c>
    </row>
    <row r="648" spans="1:11" ht="13">
      <c r="A648" s="39">
        <f>GewinnDaten!A648</f>
        <v>44156</v>
      </c>
      <c r="B648" s="37">
        <f t="shared" ref="B648:B711" si="54">WEEKDAY(A648)</f>
        <v>7</v>
      </c>
      <c r="C648" s="49">
        <f>GewinnDaten!F648</f>
        <v>0</v>
      </c>
      <c r="D648" s="49">
        <f>GewinnDaten!I648</f>
        <v>0</v>
      </c>
      <c r="E648" s="40">
        <f t="shared" ref="E648:E711" si="55">SUM(C648:D648)</f>
        <v>0</v>
      </c>
      <c r="F648" s="58">
        <f t="shared" ref="F648:F711" si="56">A648</f>
        <v>44156</v>
      </c>
      <c r="G648" s="49">
        <f>SUM(C$7:C648)</f>
        <v>-1</v>
      </c>
      <c r="H648" s="49">
        <f>SUM(D$7:D648)</f>
        <v>5</v>
      </c>
      <c r="I648" s="40">
        <f t="shared" ref="I648:I711" si="57">SUM(G648:H648)</f>
        <v>4</v>
      </c>
      <c r="K648" s="36">
        <f t="shared" ref="K648:K711" si="58">YEAR(A648)</f>
        <v>2020</v>
      </c>
    </row>
    <row r="649" spans="1:11" ht="13">
      <c r="A649" s="39">
        <f>GewinnDaten!A649</f>
        <v>44160</v>
      </c>
      <c r="B649" s="37">
        <f t="shared" si="54"/>
        <v>4</v>
      </c>
      <c r="C649" s="49">
        <f>GewinnDaten!F649</f>
        <v>0</v>
      </c>
      <c r="D649" s="49">
        <f>GewinnDaten!I649</f>
        <v>0</v>
      </c>
      <c r="E649" s="40">
        <f t="shared" si="55"/>
        <v>0</v>
      </c>
      <c r="F649" s="58">
        <f t="shared" si="56"/>
        <v>44160</v>
      </c>
      <c r="G649" s="49">
        <f>SUM(C$7:C649)</f>
        <v>-1</v>
      </c>
      <c r="H649" s="49">
        <f>SUM(D$7:D649)</f>
        <v>5</v>
      </c>
      <c r="I649" s="40">
        <f t="shared" si="57"/>
        <v>4</v>
      </c>
      <c r="K649" s="36">
        <f t="shared" si="58"/>
        <v>2020</v>
      </c>
    </row>
    <row r="650" spans="1:11" ht="13">
      <c r="A650" s="39">
        <f>GewinnDaten!A650</f>
        <v>44163</v>
      </c>
      <c r="B650" s="37">
        <f t="shared" si="54"/>
        <v>7</v>
      </c>
      <c r="C650" s="49">
        <f>GewinnDaten!F650</f>
        <v>0</v>
      </c>
      <c r="D650" s="49">
        <f>GewinnDaten!I650</f>
        <v>0</v>
      </c>
      <c r="E650" s="40">
        <f t="shared" si="55"/>
        <v>0</v>
      </c>
      <c r="F650" s="58">
        <f t="shared" si="56"/>
        <v>44163</v>
      </c>
      <c r="G650" s="49">
        <f>SUM(C$7:C650)</f>
        <v>-1</v>
      </c>
      <c r="H650" s="49">
        <f>SUM(D$7:D650)</f>
        <v>5</v>
      </c>
      <c r="I650" s="40">
        <f t="shared" si="57"/>
        <v>4</v>
      </c>
      <c r="K650" s="36">
        <f t="shared" si="58"/>
        <v>2020</v>
      </c>
    </row>
    <row r="651" spans="1:11" ht="13">
      <c r="A651" s="39">
        <f>GewinnDaten!A651</f>
        <v>44167</v>
      </c>
      <c r="B651" s="37">
        <f t="shared" si="54"/>
        <v>4</v>
      </c>
      <c r="C651" s="49">
        <f>GewinnDaten!F651</f>
        <v>0</v>
      </c>
      <c r="D651" s="49">
        <f>GewinnDaten!I651</f>
        <v>0</v>
      </c>
      <c r="E651" s="40">
        <f t="shared" si="55"/>
        <v>0</v>
      </c>
      <c r="F651" s="58">
        <f t="shared" si="56"/>
        <v>44167</v>
      </c>
      <c r="G651" s="49">
        <f>SUM(C$7:C651)</f>
        <v>-1</v>
      </c>
      <c r="H651" s="49">
        <f>SUM(D$7:D651)</f>
        <v>5</v>
      </c>
      <c r="I651" s="40">
        <f t="shared" si="57"/>
        <v>4</v>
      </c>
      <c r="K651" s="36">
        <f t="shared" si="58"/>
        <v>2020</v>
      </c>
    </row>
    <row r="652" spans="1:11" ht="13">
      <c r="A652" s="39">
        <f>GewinnDaten!A652</f>
        <v>44170</v>
      </c>
      <c r="B652" s="37">
        <f t="shared" si="54"/>
        <v>7</v>
      </c>
      <c r="C652" s="49">
        <f>GewinnDaten!F652</f>
        <v>0</v>
      </c>
      <c r="D652" s="49">
        <f>GewinnDaten!I652</f>
        <v>0</v>
      </c>
      <c r="E652" s="40">
        <f t="shared" si="55"/>
        <v>0</v>
      </c>
      <c r="F652" s="58">
        <f t="shared" si="56"/>
        <v>44170</v>
      </c>
      <c r="G652" s="49">
        <f>SUM(C$7:C652)</f>
        <v>-1</v>
      </c>
      <c r="H652" s="49">
        <f>SUM(D$7:D652)</f>
        <v>5</v>
      </c>
      <c r="I652" s="40">
        <f t="shared" si="57"/>
        <v>4</v>
      </c>
      <c r="K652" s="36">
        <f t="shared" si="58"/>
        <v>2020</v>
      </c>
    </row>
    <row r="653" spans="1:11" ht="13">
      <c r="A653" s="39">
        <f>GewinnDaten!A653</f>
        <v>44174</v>
      </c>
      <c r="B653" s="37">
        <f t="shared" si="54"/>
        <v>4</v>
      </c>
      <c r="C653" s="49">
        <f>GewinnDaten!F653</f>
        <v>0</v>
      </c>
      <c r="D653" s="49">
        <f>GewinnDaten!I653</f>
        <v>0</v>
      </c>
      <c r="E653" s="40">
        <f t="shared" si="55"/>
        <v>0</v>
      </c>
      <c r="F653" s="58">
        <f t="shared" si="56"/>
        <v>44174</v>
      </c>
      <c r="G653" s="49">
        <f>SUM(C$7:C653)</f>
        <v>-1</v>
      </c>
      <c r="H653" s="49">
        <f>SUM(D$7:D653)</f>
        <v>5</v>
      </c>
      <c r="I653" s="40">
        <f t="shared" si="57"/>
        <v>4</v>
      </c>
      <c r="K653" s="36">
        <f t="shared" si="58"/>
        <v>2020</v>
      </c>
    </row>
    <row r="654" spans="1:11" ht="13">
      <c r="A654" s="39">
        <f>GewinnDaten!A654</f>
        <v>44177</v>
      </c>
      <c r="B654" s="37">
        <f t="shared" si="54"/>
        <v>7</v>
      </c>
      <c r="C654" s="49">
        <f>GewinnDaten!F654</f>
        <v>0</v>
      </c>
      <c r="D654" s="49">
        <f>GewinnDaten!I654</f>
        <v>0</v>
      </c>
      <c r="E654" s="40">
        <f t="shared" si="55"/>
        <v>0</v>
      </c>
      <c r="F654" s="58">
        <f t="shared" si="56"/>
        <v>44177</v>
      </c>
      <c r="G654" s="49">
        <f>SUM(C$7:C654)</f>
        <v>-1</v>
      </c>
      <c r="H654" s="49">
        <f>SUM(D$7:D654)</f>
        <v>5</v>
      </c>
      <c r="I654" s="40">
        <f t="shared" si="57"/>
        <v>4</v>
      </c>
      <c r="K654" s="36">
        <f t="shared" si="58"/>
        <v>2020</v>
      </c>
    </row>
    <row r="655" spans="1:11" ht="13">
      <c r="A655" s="39">
        <f>GewinnDaten!A655</f>
        <v>44181</v>
      </c>
      <c r="B655" s="37">
        <f t="shared" si="54"/>
        <v>4</v>
      </c>
      <c r="C655" s="49">
        <f>GewinnDaten!F655</f>
        <v>0</v>
      </c>
      <c r="D655" s="49">
        <f>GewinnDaten!I655</f>
        <v>0</v>
      </c>
      <c r="E655" s="40">
        <f t="shared" si="55"/>
        <v>0</v>
      </c>
      <c r="F655" s="58">
        <f t="shared" si="56"/>
        <v>44181</v>
      </c>
      <c r="G655" s="49">
        <f>SUM(C$7:C655)</f>
        <v>-1</v>
      </c>
      <c r="H655" s="49">
        <f>SUM(D$7:D655)</f>
        <v>5</v>
      </c>
      <c r="I655" s="40">
        <f t="shared" si="57"/>
        <v>4</v>
      </c>
      <c r="K655" s="36">
        <f t="shared" si="58"/>
        <v>2020</v>
      </c>
    </row>
    <row r="656" spans="1:11" ht="13">
      <c r="A656" s="39">
        <f>GewinnDaten!A656</f>
        <v>44184</v>
      </c>
      <c r="B656" s="37">
        <f t="shared" si="54"/>
        <v>7</v>
      </c>
      <c r="C656" s="49">
        <f>GewinnDaten!F656</f>
        <v>0</v>
      </c>
      <c r="D656" s="49">
        <f>GewinnDaten!I656</f>
        <v>0</v>
      </c>
      <c r="E656" s="40">
        <f t="shared" si="55"/>
        <v>0</v>
      </c>
      <c r="F656" s="58">
        <f t="shared" si="56"/>
        <v>44184</v>
      </c>
      <c r="G656" s="49">
        <f>SUM(C$7:C656)</f>
        <v>-1</v>
      </c>
      <c r="H656" s="49">
        <f>SUM(D$7:D656)</f>
        <v>5</v>
      </c>
      <c r="I656" s="40">
        <f t="shared" si="57"/>
        <v>4</v>
      </c>
      <c r="K656" s="36">
        <f t="shared" si="58"/>
        <v>2020</v>
      </c>
    </row>
    <row r="657" spans="1:11" ht="13">
      <c r="A657" s="39">
        <f>GewinnDaten!A657</f>
        <v>44188</v>
      </c>
      <c r="B657" s="37">
        <f t="shared" si="54"/>
        <v>4</v>
      </c>
      <c r="C657" s="49">
        <f>GewinnDaten!F657</f>
        <v>0</v>
      </c>
      <c r="D657" s="49">
        <f>GewinnDaten!I657</f>
        <v>0</v>
      </c>
      <c r="E657" s="40">
        <f t="shared" si="55"/>
        <v>0</v>
      </c>
      <c r="F657" s="58">
        <f t="shared" si="56"/>
        <v>44188</v>
      </c>
      <c r="G657" s="49">
        <f>SUM(C$7:C657)</f>
        <v>-1</v>
      </c>
      <c r="H657" s="49">
        <f>SUM(D$7:D657)</f>
        <v>5</v>
      </c>
      <c r="I657" s="40">
        <f t="shared" si="57"/>
        <v>4</v>
      </c>
      <c r="K657" s="36">
        <f t="shared" si="58"/>
        <v>2020</v>
      </c>
    </row>
    <row r="658" spans="1:11" ht="13">
      <c r="A658" s="39">
        <f>GewinnDaten!A658</f>
        <v>44191</v>
      </c>
      <c r="B658" s="37">
        <f t="shared" si="54"/>
        <v>7</v>
      </c>
      <c r="C658" s="49">
        <f>GewinnDaten!F658</f>
        <v>0</v>
      </c>
      <c r="D658" s="49">
        <f>GewinnDaten!I658</f>
        <v>0</v>
      </c>
      <c r="E658" s="40">
        <f t="shared" si="55"/>
        <v>0</v>
      </c>
      <c r="F658" s="58">
        <f t="shared" si="56"/>
        <v>44191</v>
      </c>
      <c r="G658" s="49">
        <f>SUM(C$7:C658)</f>
        <v>-1</v>
      </c>
      <c r="H658" s="49">
        <f>SUM(D$7:D658)</f>
        <v>5</v>
      </c>
      <c r="I658" s="40">
        <f t="shared" si="57"/>
        <v>4</v>
      </c>
      <c r="K658" s="36">
        <f t="shared" si="58"/>
        <v>2020</v>
      </c>
    </row>
    <row r="659" spans="1:11" ht="13">
      <c r="A659" s="39">
        <f>GewinnDaten!A659</f>
        <v>44195</v>
      </c>
      <c r="B659" s="37">
        <f t="shared" si="54"/>
        <v>4</v>
      </c>
      <c r="C659" s="49">
        <f>GewinnDaten!F659</f>
        <v>0</v>
      </c>
      <c r="D659" s="49">
        <f>GewinnDaten!I659</f>
        <v>0</v>
      </c>
      <c r="E659" s="40">
        <f t="shared" si="55"/>
        <v>0</v>
      </c>
      <c r="F659" s="58">
        <f t="shared" si="56"/>
        <v>44195</v>
      </c>
      <c r="G659" s="49">
        <f>SUM(C$7:C659)</f>
        <v>-1</v>
      </c>
      <c r="H659" s="49">
        <f>SUM(D$7:D659)</f>
        <v>5</v>
      </c>
      <c r="I659" s="40">
        <f t="shared" si="57"/>
        <v>4</v>
      </c>
      <c r="K659" s="36">
        <f t="shared" si="58"/>
        <v>2020</v>
      </c>
    </row>
    <row r="660" spans="1:11" ht="13">
      <c r="A660" s="39">
        <f>GewinnDaten!A660</f>
        <v>44198</v>
      </c>
      <c r="B660" s="37">
        <f t="shared" si="54"/>
        <v>7</v>
      </c>
      <c r="C660" s="49">
        <f>GewinnDaten!F660</f>
        <v>0</v>
      </c>
      <c r="D660" s="49">
        <f>GewinnDaten!I660</f>
        <v>0</v>
      </c>
      <c r="E660" s="40">
        <f t="shared" si="55"/>
        <v>0</v>
      </c>
      <c r="F660" s="58">
        <f t="shared" si="56"/>
        <v>44198</v>
      </c>
      <c r="G660" s="49">
        <f>SUM(C$7:C660)</f>
        <v>-1</v>
      </c>
      <c r="H660" s="49">
        <f>SUM(D$7:D660)</f>
        <v>5</v>
      </c>
      <c r="I660" s="40">
        <f t="shared" si="57"/>
        <v>4</v>
      </c>
      <c r="K660" s="36">
        <f t="shared" si="58"/>
        <v>2021</v>
      </c>
    </row>
    <row r="661" spans="1:11" ht="13">
      <c r="A661" s="39">
        <f>GewinnDaten!A661</f>
        <v>44202</v>
      </c>
      <c r="B661" s="37">
        <f t="shared" si="54"/>
        <v>4</v>
      </c>
      <c r="C661" s="49">
        <f>GewinnDaten!F661</f>
        <v>0</v>
      </c>
      <c r="D661" s="49">
        <f>GewinnDaten!I661</f>
        <v>0</v>
      </c>
      <c r="E661" s="40">
        <f t="shared" si="55"/>
        <v>0</v>
      </c>
      <c r="F661" s="58">
        <f t="shared" si="56"/>
        <v>44202</v>
      </c>
      <c r="G661" s="49">
        <f>SUM(C$7:C661)</f>
        <v>-1</v>
      </c>
      <c r="H661" s="49">
        <f>SUM(D$7:D661)</f>
        <v>5</v>
      </c>
      <c r="I661" s="40">
        <f t="shared" si="57"/>
        <v>4</v>
      </c>
      <c r="K661" s="36">
        <f t="shared" si="58"/>
        <v>2021</v>
      </c>
    </row>
    <row r="662" spans="1:11" ht="13">
      <c r="A662" s="39">
        <f>GewinnDaten!A662</f>
        <v>44205</v>
      </c>
      <c r="B662" s="37">
        <f t="shared" si="54"/>
        <v>7</v>
      </c>
      <c r="C662" s="49">
        <f>GewinnDaten!F662</f>
        <v>0</v>
      </c>
      <c r="D662" s="49">
        <f>GewinnDaten!I662</f>
        <v>0</v>
      </c>
      <c r="E662" s="40">
        <f t="shared" si="55"/>
        <v>0</v>
      </c>
      <c r="F662" s="58">
        <f t="shared" si="56"/>
        <v>44205</v>
      </c>
      <c r="G662" s="49">
        <f>SUM(C$7:C662)</f>
        <v>-1</v>
      </c>
      <c r="H662" s="49">
        <f>SUM(D$7:D662)</f>
        <v>5</v>
      </c>
      <c r="I662" s="40">
        <f t="shared" si="57"/>
        <v>4</v>
      </c>
      <c r="K662" s="36">
        <f t="shared" si="58"/>
        <v>2021</v>
      </c>
    </row>
    <row r="663" spans="1:11" ht="13">
      <c r="A663" s="39">
        <f>GewinnDaten!A663</f>
        <v>44209</v>
      </c>
      <c r="B663" s="37">
        <f t="shared" si="54"/>
        <v>4</v>
      </c>
      <c r="C663" s="49">
        <f>GewinnDaten!F663</f>
        <v>0</v>
      </c>
      <c r="D663" s="49">
        <f>GewinnDaten!I663</f>
        <v>0</v>
      </c>
      <c r="E663" s="40">
        <f t="shared" si="55"/>
        <v>0</v>
      </c>
      <c r="F663" s="58">
        <f t="shared" si="56"/>
        <v>44209</v>
      </c>
      <c r="G663" s="49">
        <f>SUM(C$7:C663)</f>
        <v>-1</v>
      </c>
      <c r="H663" s="49">
        <f>SUM(D$7:D663)</f>
        <v>5</v>
      </c>
      <c r="I663" s="40">
        <f t="shared" si="57"/>
        <v>4</v>
      </c>
      <c r="K663" s="36">
        <f t="shared" si="58"/>
        <v>2021</v>
      </c>
    </row>
    <row r="664" spans="1:11" ht="13">
      <c r="A664" s="39">
        <f>GewinnDaten!A664</f>
        <v>44212</v>
      </c>
      <c r="B664" s="37">
        <f t="shared" si="54"/>
        <v>7</v>
      </c>
      <c r="C664" s="49">
        <f>GewinnDaten!F664</f>
        <v>0</v>
      </c>
      <c r="D664" s="49">
        <f>GewinnDaten!I664</f>
        <v>0</v>
      </c>
      <c r="E664" s="40">
        <f t="shared" si="55"/>
        <v>0</v>
      </c>
      <c r="F664" s="58">
        <f t="shared" si="56"/>
        <v>44212</v>
      </c>
      <c r="G664" s="49">
        <f>SUM(C$7:C664)</f>
        <v>-1</v>
      </c>
      <c r="H664" s="49">
        <f>SUM(D$7:D664)</f>
        <v>5</v>
      </c>
      <c r="I664" s="40">
        <f t="shared" si="57"/>
        <v>4</v>
      </c>
      <c r="K664" s="36">
        <f t="shared" si="58"/>
        <v>2021</v>
      </c>
    </row>
    <row r="665" spans="1:11" ht="13">
      <c r="A665" s="39">
        <f>GewinnDaten!A665</f>
        <v>44216</v>
      </c>
      <c r="B665" s="37">
        <f t="shared" si="54"/>
        <v>4</v>
      </c>
      <c r="C665" s="49">
        <f>GewinnDaten!F665</f>
        <v>0</v>
      </c>
      <c r="D665" s="49">
        <f>GewinnDaten!I665</f>
        <v>0</v>
      </c>
      <c r="E665" s="40">
        <f t="shared" si="55"/>
        <v>0</v>
      </c>
      <c r="F665" s="58">
        <f t="shared" si="56"/>
        <v>44216</v>
      </c>
      <c r="G665" s="49">
        <f>SUM(C$7:C665)</f>
        <v>-1</v>
      </c>
      <c r="H665" s="49">
        <f>SUM(D$7:D665)</f>
        <v>5</v>
      </c>
      <c r="I665" s="40">
        <f t="shared" si="57"/>
        <v>4</v>
      </c>
      <c r="K665" s="36">
        <f t="shared" si="58"/>
        <v>2021</v>
      </c>
    </row>
    <row r="666" spans="1:11" ht="13">
      <c r="A666" s="39">
        <f>GewinnDaten!A666</f>
        <v>44219</v>
      </c>
      <c r="B666" s="37">
        <f t="shared" si="54"/>
        <v>7</v>
      </c>
      <c r="C666" s="49">
        <f>GewinnDaten!F666</f>
        <v>0</v>
      </c>
      <c r="D666" s="49">
        <f>GewinnDaten!I666</f>
        <v>0</v>
      </c>
      <c r="E666" s="40">
        <f t="shared" si="55"/>
        <v>0</v>
      </c>
      <c r="F666" s="58">
        <f t="shared" si="56"/>
        <v>44219</v>
      </c>
      <c r="G666" s="49">
        <f>SUM(C$7:C666)</f>
        <v>-1</v>
      </c>
      <c r="H666" s="49">
        <f>SUM(D$7:D666)</f>
        <v>5</v>
      </c>
      <c r="I666" s="40">
        <f t="shared" si="57"/>
        <v>4</v>
      </c>
      <c r="K666" s="36">
        <f t="shared" si="58"/>
        <v>2021</v>
      </c>
    </row>
    <row r="667" spans="1:11" ht="13">
      <c r="A667" s="39">
        <f>GewinnDaten!A667</f>
        <v>44223</v>
      </c>
      <c r="B667" s="37">
        <f t="shared" si="54"/>
        <v>4</v>
      </c>
      <c r="C667" s="49">
        <f>GewinnDaten!F667</f>
        <v>0</v>
      </c>
      <c r="D667" s="49">
        <f>GewinnDaten!I667</f>
        <v>0</v>
      </c>
      <c r="E667" s="40">
        <f t="shared" si="55"/>
        <v>0</v>
      </c>
      <c r="F667" s="58">
        <f t="shared" si="56"/>
        <v>44223</v>
      </c>
      <c r="G667" s="49">
        <f>SUM(C$7:C667)</f>
        <v>-1</v>
      </c>
      <c r="H667" s="49">
        <f>SUM(D$7:D667)</f>
        <v>5</v>
      </c>
      <c r="I667" s="40">
        <f t="shared" si="57"/>
        <v>4</v>
      </c>
      <c r="K667" s="36">
        <f t="shared" si="58"/>
        <v>2021</v>
      </c>
    </row>
    <row r="668" spans="1:11" ht="13">
      <c r="A668" s="39">
        <f>GewinnDaten!A668</f>
        <v>44226</v>
      </c>
      <c r="B668" s="37">
        <f t="shared" si="54"/>
        <v>7</v>
      </c>
      <c r="C668" s="49">
        <f>GewinnDaten!F668</f>
        <v>0</v>
      </c>
      <c r="D668" s="49">
        <f>GewinnDaten!I668</f>
        <v>0</v>
      </c>
      <c r="E668" s="40">
        <f t="shared" si="55"/>
        <v>0</v>
      </c>
      <c r="F668" s="58">
        <f t="shared" si="56"/>
        <v>44226</v>
      </c>
      <c r="G668" s="49">
        <f>SUM(C$7:C668)</f>
        <v>-1</v>
      </c>
      <c r="H668" s="49">
        <f>SUM(D$7:D668)</f>
        <v>5</v>
      </c>
      <c r="I668" s="40">
        <f t="shared" si="57"/>
        <v>4</v>
      </c>
      <c r="K668" s="36">
        <f t="shared" si="58"/>
        <v>2021</v>
      </c>
    </row>
    <row r="669" spans="1:11" ht="13">
      <c r="A669" s="39">
        <f>GewinnDaten!A669</f>
        <v>44230</v>
      </c>
      <c r="B669" s="37">
        <f t="shared" si="54"/>
        <v>4</v>
      </c>
      <c r="C669" s="49">
        <f>GewinnDaten!F669</f>
        <v>0</v>
      </c>
      <c r="D669" s="49">
        <f>GewinnDaten!I669</f>
        <v>0</v>
      </c>
      <c r="E669" s="40">
        <f t="shared" si="55"/>
        <v>0</v>
      </c>
      <c r="F669" s="58">
        <f t="shared" si="56"/>
        <v>44230</v>
      </c>
      <c r="G669" s="49">
        <f>SUM(C$7:C669)</f>
        <v>-1</v>
      </c>
      <c r="H669" s="49">
        <f>SUM(D$7:D669)</f>
        <v>5</v>
      </c>
      <c r="I669" s="40">
        <f t="shared" si="57"/>
        <v>4</v>
      </c>
      <c r="K669" s="36">
        <f t="shared" si="58"/>
        <v>2021</v>
      </c>
    </row>
    <row r="670" spans="1:11" ht="13">
      <c r="A670" s="39">
        <f>GewinnDaten!A670</f>
        <v>44233</v>
      </c>
      <c r="B670" s="37">
        <f t="shared" si="54"/>
        <v>7</v>
      </c>
      <c r="C670" s="49">
        <f>GewinnDaten!F670</f>
        <v>0</v>
      </c>
      <c r="D670" s="49">
        <f>GewinnDaten!I670</f>
        <v>0</v>
      </c>
      <c r="E670" s="40">
        <f t="shared" si="55"/>
        <v>0</v>
      </c>
      <c r="F670" s="58">
        <f t="shared" si="56"/>
        <v>44233</v>
      </c>
      <c r="G670" s="49">
        <f>SUM(C$7:C670)</f>
        <v>-1</v>
      </c>
      <c r="H670" s="49">
        <f>SUM(D$7:D670)</f>
        <v>5</v>
      </c>
      <c r="I670" s="40">
        <f t="shared" si="57"/>
        <v>4</v>
      </c>
      <c r="K670" s="36">
        <f t="shared" si="58"/>
        <v>2021</v>
      </c>
    </row>
    <row r="671" spans="1:11" ht="13">
      <c r="A671" s="39">
        <f>GewinnDaten!A671</f>
        <v>44237</v>
      </c>
      <c r="B671" s="37">
        <f t="shared" si="54"/>
        <v>4</v>
      </c>
      <c r="C671" s="49">
        <f>GewinnDaten!F671</f>
        <v>0</v>
      </c>
      <c r="D671" s="49">
        <f>GewinnDaten!I671</f>
        <v>0</v>
      </c>
      <c r="E671" s="40">
        <f t="shared" si="55"/>
        <v>0</v>
      </c>
      <c r="F671" s="58">
        <f t="shared" si="56"/>
        <v>44237</v>
      </c>
      <c r="G671" s="49">
        <f>SUM(C$7:C671)</f>
        <v>-1</v>
      </c>
      <c r="H671" s="49">
        <f>SUM(D$7:D671)</f>
        <v>5</v>
      </c>
      <c r="I671" s="40">
        <f t="shared" si="57"/>
        <v>4</v>
      </c>
      <c r="K671" s="36">
        <f t="shared" si="58"/>
        <v>2021</v>
      </c>
    </row>
    <row r="672" spans="1:11" ht="13">
      <c r="A672" s="39">
        <f>GewinnDaten!A672</f>
        <v>44240</v>
      </c>
      <c r="B672" s="37">
        <f t="shared" si="54"/>
        <v>7</v>
      </c>
      <c r="C672" s="49">
        <f>GewinnDaten!F672</f>
        <v>0</v>
      </c>
      <c r="D672" s="49">
        <f>GewinnDaten!I672</f>
        <v>0</v>
      </c>
      <c r="E672" s="40">
        <f t="shared" si="55"/>
        <v>0</v>
      </c>
      <c r="F672" s="58">
        <f t="shared" si="56"/>
        <v>44240</v>
      </c>
      <c r="G672" s="49">
        <f>SUM(C$7:C672)</f>
        <v>-1</v>
      </c>
      <c r="H672" s="49">
        <f>SUM(D$7:D672)</f>
        <v>5</v>
      </c>
      <c r="I672" s="40">
        <f t="shared" si="57"/>
        <v>4</v>
      </c>
      <c r="K672" s="36">
        <f t="shared" si="58"/>
        <v>2021</v>
      </c>
    </row>
    <row r="673" spans="1:11" ht="13">
      <c r="A673" s="39">
        <f>GewinnDaten!A673</f>
        <v>44244</v>
      </c>
      <c r="B673" s="37">
        <f t="shared" si="54"/>
        <v>4</v>
      </c>
      <c r="C673" s="49">
        <f>GewinnDaten!F673</f>
        <v>0</v>
      </c>
      <c r="D673" s="49">
        <f>GewinnDaten!I673</f>
        <v>0</v>
      </c>
      <c r="E673" s="40">
        <f t="shared" si="55"/>
        <v>0</v>
      </c>
      <c r="F673" s="58">
        <f t="shared" si="56"/>
        <v>44244</v>
      </c>
      <c r="G673" s="49">
        <f>SUM(C$7:C673)</f>
        <v>-1</v>
      </c>
      <c r="H673" s="49">
        <f>SUM(D$7:D673)</f>
        <v>5</v>
      </c>
      <c r="I673" s="40">
        <f t="shared" si="57"/>
        <v>4</v>
      </c>
      <c r="K673" s="36">
        <f t="shared" si="58"/>
        <v>2021</v>
      </c>
    </row>
    <row r="674" spans="1:11" ht="13">
      <c r="A674" s="39">
        <f>GewinnDaten!A674</f>
        <v>44247</v>
      </c>
      <c r="B674" s="37">
        <f t="shared" si="54"/>
        <v>7</v>
      </c>
      <c r="C674" s="49">
        <f>GewinnDaten!F674</f>
        <v>0</v>
      </c>
      <c r="D674" s="49">
        <f>GewinnDaten!I674</f>
        <v>0</v>
      </c>
      <c r="E674" s="40">
        <f t="shared" si="55"/>
        <v>0</v>
      </c>
      <c r="F674" s="58">
        <f t="shared" si="56"/>
        <v>44247</v>
      </c>
      <c r="G674" s="49">
        <f>SUM(C$7:C674)</f>
        <v>-1</v>
      </c>
      <c r="H674" s="49">
        <f>SUM(D$7:D674)</f>
        <v>5</v>
      </c>
      <c r="I674" s="40">
        <f t="shared" si="57"/>
        <v>4</v>
      </c>
      <c r="K674" s="36">
        <f t="shared" si="58"/>
        <v>2021</v>
      </c>
    </row>
    <row r="675" spans="1:11" ht="13">
      <c r="A675" s="39">
        <f>GewinnDaten!A675</f>
        <v>44251</v>
      </c>
      <c r="B675" s="37">
        <f t="shared" si="54"/>
        <v>4</v>
      </c>
      <c r="C675" s="49">
        <f>GewinnDaten!F675</f>
        <v>0</v>
      </c>
      <c r="D675" s="49">
        <f>GewinnDaten!I675</f>
        <v>0</v>
      </c>
      <c r="E675" s="40">
        <f t="shared" si="55"/>
        <v>0</v>
      </c>
      <c r="F675" s="58">
        <f t="shared" si="56"/>
        <v>44251</v>
      </c>
      <c r="G675" s="49">
        <f>SUM(C$7:C675)</f>
        <v>-1</v>
      </c>
      <c r="H675" s="49">
        <f>SUM(D$7:D675)</f>
        <v>5</v>
      </c>
      <c r="I675" s="40">
        <f t="shared" si="57"/>
        <v>4</v>
      </c>
      <c r="K675" s="36">
        <f t="shared" si="58"/>
        <v>2021</v>
      </c>
    </row>
    <row r="676" spans="1:11" ht="13">
      <c r="A676" s="39">
        <f>GewinnDaten!A676</f>
        <v>44254</v>
      </c>
      <c r="B676" s="37">
        <f t="shared" si="54"/>
        <v>7</v>
      </c>
      <c r="C676" s="49">
        <f>GewinnDaten!F676</f>
        <v>0</v>
      </c>
      <c r="D676" s="49">
        <f>GewinnDaten!I676</f>
        <v>0</v>
      </c>
      <c r="E676" s="40">
        <f t="shared" si="55"/>
        <v>0</v>
      </c>
      <c r="F676" s="58">
        <f t="shared" si="56"/>
        <v>44254</v>
      </c>
      <c r="G676" s="49">
        <f>SUM(C$7:C676)</f>
        <v>-1</v>
      </c>
      <c r="H676" s="49">
        <f>SUM(D$7:D676)</f>
        <v>5</v>
      </c>
      <c r="I676" s="40">
        <f t="shared" si="57"/>
        <v>4</v>
      </c>
      <c r="K676" s="36">
        <f t="shared" si="58"/>
        <v>2021</v>
      </c>
    </row>
    <row r="677" spans="1:11" ht="13">
      <c r="A677" s="39">
        <f>GewinnDaten!A677</f>
        <v>44258</v>
      </c>
      <c r="B677" s="37">
        <f t="shared" si="54"/>
        <v>4</v>
      </c>
      <c r="C677" s="49">
        <f>GewinnDaten!F677</f>
        <v>0</v>
      </c>
      <c r="D677" s="49">
        <f>GewinnDaten!I677</f>
        <v>0</v>
      </c>
      <c r="E677" s="40">
        <f t="shared" si="55"/>
        <v>0</v>
      </c>
      <c r="F677" s="58">
        <f t="shared" si="56"/>
        <v>44258</v>
      </c>
      <c r="G677" s="49">
        <f>SUM(C$7:C677)</f>
        <v>-1</v>
      </c>
      <c r="H677" s="49">
        <f>SUM(D$7:D677)</f>
        <v>5</v>
      </c>
      <c r="I677" s="40">
        <f t="shared" si="57"/>
        <v>4</v>
      </c>
      <c r="K677" s="36">
        <f t="shared" si="58"/>
        <v>2021</v>
      </c>
    </row>
    <row r="678" spans="1:11" ht="13">
      <c r="A678" s="39">
        <f>GewinnDaten!A678</f>
        <v>44261</v>
      </c>
      <c r="B678" s="37">
        <f t="shared" si="54"/>
        <v>7</v>
      </c>
      <c r="C678" s="49">
        <f>GewinnDaten!F678</f>
        <v>0</v>
      </c>
      <c r="D678" s="49">
        <f>GewinnDaten!I678</f>
        <v>0</v>
      </c>
      <c r="E678" s="40">
        <f t="shared" si="55"/>
        <v>0</v>
      </c>
      <c r="F678" s="58">
        <f t="shared" si="56"/>
        <v>44261</v>
      </c>
      <c r="G678" s="49">
        <f>SUM(C$7:C678)</f>
        <v>-1</v>
      </c>
      <c r="H678" s="49">
        <f>SUM(D$7:D678)</f>
        <v>5</v>
      </c>
      <c r="I678" s="40">
        <f t="shared" si="57"/>
        <v>4</v>
      </c>
      <c r="K678" s="36">
        <f t="shared" si="58"/>
        <v>2021</v>
      </c>
    </row>
    <row r="679" spans="1:11" ht="13">
      <c r="A679" s="39">
        <f>GewinnDaten!A679</f>
        <v>44265</v>
      </c>
      <c r="B679" s="37">
        <f t="shared" si="54"/>
        <v>4</v>
      </c>
      <c r="C679" s="49">
        <f>GewinnDaten!F679</f>
        <v>0</v>
      </c>
      <c r="D679" s="49">
        <f>GewinnDaten!I679</f>
        <v>0</v>
      </c>
      <c r="E679" s="40">
        <f t="shared" si="55"/>
        <v>0</v>
      </c>
      <c r="F679" s="58">
        <f t="shared" si="56"/>
        <v>44265</v>
      </c>
      <c r="G679" s="49">
        <f>SUM(C$7:C679)</f>
        <v>-1</v>
      </c>
      <c r="H679" s="49">
        <f>SUM(D$7:D679)</f>
        <v>5</v>
      </c>
      <c r="I679" s="40">
        <f t="shared" si="57"/>
        <v>4</v>
      </c>
      <c r="K679" s="36">
        <f t="shared" si="58"/>
        <v>2021</v>
      </c>
    </row>
    <row r="680" spans="1:11" ht="13">
      <c r="A680" s="39">
        <f>GewinnDaten!A680</f>
        <v>44268</v>
      </c>
      <c r="B680" s="37">
        <f t="shared" si="54"/>
        <v>7</v>
      </c>
      <c r="C680" s="49">
        <f>GewinnDaten!F680</f>
        <v>0</v>
      </c>
      <c r="D680" s="49">
        <f>GewinnDaten!I680</f>
        <v>0</v>
      </c>
      <c r="E680" s="40">
        <f t="shared" si="55"/>
        <v>0</v>
      </c>
      <c r="F680" s="58">
        <f t="shared" si="56"/>
        <v>44268</v>
      </c>
      <c r="G680" s="49">
        <f>SUM(C$7:C680)</f>
        <v>-1</v>
      </c>
      <c r="H680" s="49">
        <f>SUM(D$7:D680)</f>
        <v>5</v>
      </c>
      <c r="I680" s="40">
        <f t="shared" si="57"/>
        <v>4</v>
      </c>
      <c r="K680" s="36">
        <f t="shared" si="58"/>
        <v>2021</v>
      </c>
    </row>
    <row r="681" spans="1:11" ht="13">
      <c r="A681" s="39">
        <f>GewinnDaten!A681</f>
        <v>44272</v>
      </c>
      <c r="B681" s="37">
        <f t="shared" si="54"/>
        <v>4</v>
      </c>
      <c r="C681" s="49">
        <f>GewinnDaten!F681</f>
        <v>0</v>
      </c>
      <c r="D681" s="49">
        <f>GewinnDaten!I681</f>
        <v>0</v>
      </c>
      <c r="E681" s="40">
        <f t="shared" si="55"/>
        <v>0</v>
      </c>
      <c r="F681" s="58">
        <f t="shared" si="56"/>
        <v>44272</v>
      </c>
      <c r="G681" s="49">
        <f>SUM(C$7:C681)</f>
        <v>-1</v>
      </c>
      <c r="H681" s="49">
        <f>SUM(D$7:D681)</f>
        <v>5</v>
      </c>
      <c r="I681" s="40">
        <f t="shared" si="57"/>
        <v>4</v>
      </c>
      <c r="K681" s="36">
        <f t="shared" si="58"/>
        <v>2021</v>
      </c>
    </row>
    <row r="682" spans="1:11" ht="13">
      <c r="A682" s="39">
        <f>GewinnDaten!A682</f>
        <v>44275</v>
      </c>
      <c r="B682" s="37">
        <f t="shared" si="54"/>
        <v>7</v>
      </c>
      <c r="C682" s="49">
        <f>GewinnDaten!F682</f>
        <v>0</v>
      </c>
      <c r="D682" s="49">
        <f>GewinnDaten!I682</f>
        <v>0</v>
      </c>
      <c r="E682" s="40">
        <f t="shared" si="55"/>
        <v>0</v>
      </c>
      <c r="F682" s="58">
        <f t="shared" si="56"/>
        <v>44275</v>
      </c>
      <c r="G682" s="49">
        <f>SUM(C$7:C682)</f>
        <v>-1</v>
      </c>
      <c r="H682" s="49">
        <f>SUM(D$7:D682)</f>
        <v>5</v>
      </c>
      <c r="I682" s="40">
        <f t="shared" si="57"/>
        <v>4</v>
      </c>
      <c r="K682" s="36">
        <f t="shared" si="58"/>
        <v>2021</v>
      </c>
    </row>
    <row r="683" spans="1:11" ht="13">
      <c r="A683" s="39">
        <f>GewinnDaten!A683</f>
        <v>44279</v>
      </c>
      <c r="B683" s="37">
        <f t="shared" si="54"/>
        <v>4</v>
      </c>
      <c r="C683" s="49">
        <f>GewinnDaten!F683</f>
        <v>0</v>
      </c>
      <c r="D683" s="49">
        <f>GewinnDaten!I683</f>
        <v>0</v>
      </c>
      <c r="E683" s="40">
        <f t="shared" si="55"/>
        <v>0</v>
      </c>
      <c r="F683" s="58">
        <f t="shared" si="56"/>
        <v>44279</v>
      </c>
      <c r="G683" s="49">
        <f>SUM(C$7:C683)</f>
        <v>-1</v>
      </c>
      <c r="H683" s="49">
        <f>SUM(D$7:D683)</f>
        <v>5</v>
      </c>
      <c r="I683" s="40">
        <f t="shared" si="57"/>
        <v>4</v>
      </c>
      <c r="K683" s="36">
        <f t="shared" si="58"/>
        <v>2021</v>
      </c>
    </row>
    <row r="684" spans="1:11" ht="13">
      <c r="A684" s="39">
        <f>GewinnDaten!A684</f>
        <v>44282</v>
      </c>
      <c r="B684" s="37">
        <f t="shared" si="54"/>
        <v>7</v>
      </c>
      <c r="C684" s="49">
        <f>GewinnDaten!F684</f>
        <v>0</v>
      </c>
      <c r="D684" s="49">
        <f>GewinnDaten!I684</f>
        <v>0</v>
      </c>
      <c r="E684" s="40">
        <f t="shared" si="55"/>
        <v>0</v>
      </c>
      <c r="F684" s="58">
        <f t="shared" si="56"/>
        <v>44282</v>
      </c>
      <c r="G684" s="49">
        <f>SUM(C$7:C684)</f>
        <v>-1</v>
      </c>
      <c r="H684" s="49">
        <f>SUM(D$7:D684)</f>
        <v>5</v>
      </c>
      <c r="I684" s="40">
        <f t="shared" si="57"/>
        <v>4</v>
      </c>
      <c r="K684" s="36">
        <f t="shared" si="58"/>
        <v>2021</v>
      </c>
    </row>
    <row r="685" spans="1:11" ht="13">
      <c r="A685" s="39">
        <f>GewinnDaten!A685</f>
        <v>44286</v>
      </c>
      <c r="B685" s="37">
        <f t="shared" si="54"/>
        <v>4</v>
      </c>
      <c r="C685" s="49">
        <f>GewinnDaten!F685</f>
        <v>0</v>
      </c>
      <c r="D685" s="49">
        <f>GewinnDaten!I685</f>
        <v>0</v>
      </c>
      <c r="E685" s="40">
        <f t="shared" si="55"/>
        <v>0</v>
      </c>
      <c r="F685" s="58">
        <f t="shared" si="56"/>
        <v>44286</v>
      </c>
      <c r="G685" s="49">
        <f>SUM(C$7:C685)</f>
        <v>-1</v>
      </c>
      <c r="H685" s="49">
        <f>SUM(D$7:D685)</f>
        <v>5</v>
      </c>
      <c r="I685" s="40">
        <f t="shared" si="57"/>
        <v>4</v>
      </c>
      <c r="K685" s="36">
        <f t="shared" si="58"/>
        <v>2021</v>
      </c>
    </row>
    <row r="686" spans="1:11" ht="13">
      <c r="A686" s="39">
        <f>GewinnDaten!A686</f>
        <v>44289</v>
      </c>
      <c r="B686" s="37">
        <f t="shared" si="54"/>
        <v>7</v>
      </c>
      <c r="C686" s="49">
        <f>GewinnDaten!F686</f>
        <v>0</v>
      </c>
      <c r="D686" s="49">
        <f>GewinnDaten!I686</f>
        <v>0</v>
      </c>
      <c r="E686" s="40">
        <f t="shared" si="55"/>
        <v>0</v>
      </c>
      <c r="F686" s="58">
        <f t="shared" si="56"/>
        <v>44289</v>
      </c>
      <c r="G686" s="49">
        <f>SUM(C$7:C686)</f>
        <v>-1</v>
      </c>
      <c r="H686" s="49">
        <f>SUM(D$7:D686)</f>
        <v>5</v>
      </c>
      <c r="I686" s="40">
        <f t="shared" si="57"/>
        <v>4</v>
      </c>
      <c r="K686" s="36">
        <f t="shared" si="58"/>
        <v>2021</v>
      </c>
    </row>
    <row r="687" spans="1:11" ht="13">
      <c r="A687" s="39">
        <f>GewinnDaten!A687</f>
        <v>44293</v>
      </c>
      <c r="B687" s="37">
        <f t="shared" si="54"/>
        <v>4</v>
      </c>
      <c r="C687" s="49">
        <f>GewinnDaten!F687</f>
        <v>0</v>
      </c>
      <c r="D687" s="49">
        <f>GewinnDaten!I687</f>
        <v>0</v>
      </c>
      <c r="E687" s="40">
        <f t="shared" si="55"/>
        <v>0</v>
      </c>
      <c r="F687" s="58">
        <f t="shared" si="56"/>
        <v>44293</v>
      </c>
      <c r="G687" s="49">
        <f>SUM(C$7:C687)</f>
        <v>-1</v>
      </c>
      <c r="H687" s="49">
        <f>SUM(D$7:D687)</f>
        <v>5</v>
      </c>
      <c r="I687" s="40">
        <f t="shared" si="57"/>
        <v>4</v>
      </c>
      <c r="K687" s="36">
        <f t="shared" si="58"/>
        <v>2021</v>
      </c>
    </row>
    <row r="688" spans="1:11" ht="13">
      <c r="A688" s="39">
        <f>GewinnDaten!A688</f>
        <v>44296</v>
      </c>
      <c r="B688" s="37">
        <f t="shared" si="54"/>
        <v>7</v>
      </c>
      <c r="C688" s="49">
        <f>GewinnDaten!F688</f>
        <v>0</v>
      </c>
      <c r="D688" s="49">
        <f>GewinnDaten!I688</f>
        <v>0</v>
      </c>
      <c r="E688" s="40">
        <f t="shared" si="55"/>
        <v>0</v>
      </c>
      <c r="F688" s="58">
        <f t="shared" si="56"/>
        <v>44296</v>
      </c>
      <c r="G688" s="49">
        <f>SUM(C$7:C688)</f>
        <v>-1</v>
      </c>
      <c r="H688" s="49">
        <f>SUM(D$7:D688)</f>
        <v>5</v>
      </c>
      <c r="I688" s="40">
        <f t="shared" si="57"/>
        <v>4</v>
      </c>
      <c r="K688" s="36">
        <f t="shared" si="58"/>
        <v>2021</v>
      </c>
    </row>
    <row r="689" spans="1:11" ht="13">
      <c r="A689" s="39">
        <f>GewinnDaten!A689</f>
        <v>44300</v>
      </c>
      <c r="B689" s="37">
        <f t="shared" si="54"/>
        <v>4</v>
      </c>
      <c r="C689" s="49">
        <f>GewinnDaten!F689</f>
        <v>0</v>
      </c>
      <c r="D689" s="49">
        <f>GewinnDaten!I689</f>
        <v>0</v>
      </c>
      <c r="E689" s="40">
        <f t="shared" si="55"/>
        <v>0</v>
      </c>
      <c r="F689" s="58">
        <f t="shared" si="56"/>
        <v>44300</v>
      </c>
      <c r="G689" s="49">
        <f>SUM(C$7:C689)</f>
        <v>-1</v>
      </c>
      <c r="H689" s="49">
        <f>SUM(D$7:D689)</f>
        <v>5</v>
      </c>
      <c r="I689" s="40">
        <f t="shared" si="57"/>
        <v>4</v>
      </c>
      <c r="K689" s="36">
        <f t="shared" si="58"/>
        <v>2021</v>
      </c>
    </row>
    <row r="690" spans="1:11" ht="13">
      <c r="A690" s="39">
        <f>GewinnDaten!A690</f>
        <v>44303</v>
      </c>
      <c r="B690" s="37">
        <f t="shared" si="54"/>
        <v>7</v>
      </c>
      <c r="C690" s="49">
        <f>GewinnDaten!F690</f>
        <v>0</v>
      </c>
      <c r="D690" s="49">
        <f>GewinnDaten!I690</f>
        <v>0</v>
      </c>
      <c r="E690" s="40">
        <f t="shared" si="55"/>
        <v>0</v>
      </c>
      <c r="F690" s="58">
        <f t="shared" si="56"/>
        <v>44303</v>
      </c>
      <c r="G690" s="49">
        <f>SUM(C$7:C690)</f>
        <v>-1</v>
      </c>
      <c r="H690" s="49">
        <f>SUM(D$7:D690)</f>
        <v>5</v>
      </c>
      <c r="I690" s="40">
        <f t="shared" si="57"/>
        <v>4</v>
      </c>
      <c r="K690" s="36">
        <f t="shared" si="58"/>
        <v>2021</v>
      </c>
    </row>
    <row r="691" spans="1:11" ht="13">
      <c r="A691" s="39">
        <f>GewinnDaten!A691</f>
        <v>44307</v>
      </c>
      <c r="B691" s="37">
        <f t="shared" si="54"/>
        <v>4</v>
      </c>
      <c r="C691" s="49">
        <f>GewinnDaten!F691</f>
        <v>0</v>
      </c>
      <c r="D691" s="49">
        <f>GewinnDaten!I691</f>
        <v>0</v>
      </c>
      <c r="E691" s="40">
        <f t="shared" si="55"/>
        <v>0</v>
      </c>
      <c r="F691" s="58">
        <f t="shared" si="56"/>
        <v>44307</v>
      </c>
      <c r="G691" s="49">
        <f>SUM(C$7:C691)</f>
        <v>-1</v>
      </c>
      <c r="H691" s="49">
        <f>SUM(D$7:D691)</f>
        <v>5</v>
      </c>
      <c r="I691" s="40">
        <f t="shared" si="57"/>
        <v>4</v>
      </c>
      <c r="K691" s="36">
        <f t="shared" si="58"/>
        <v>2021</v>
      </c>
    </row>
    <row r="692" spans="1:11" ht="13">
      <c r="A692" s="39">
        <f>GewinnDaten!A692</f>
        <v>44310</v>
      </c>
      <c r="B692" s="37">
        <f t="shared" si="54"/>
        <v>7</v>
      </c>
      <c r="C692" s="49">
        <f>GewinnDaten!F692</f>
        <v>0</v>
      </c>
      <c r="D692" s="49">
        <f>GewinnDaten!I692</f>
        <v>0</v>
      </c>
      <c r="E692" s="40">
        <f t="shared" si="55"/>
        <v>0</v>
      </c>
      <c r="F692" s="58">
        <f t="shared" si="56"/>
        <v>44310</v>
      </c>
      <c r="G692" s="49">
        <f>SUM(C$7:C692)</f>
        <v>-1</v>
      </c>
      <c r="H692" s="49">
        <f>SUM(D$7:D692)</f>
        <v>5</v>
      </c>
      <c r="I692" s="40">
        <f t="shared" si="57"/>
        <v>4</v>
      </c>
      <c r="K692" s="36">
        <f t="shared" si="58"/>
        <v>2021</v>
      </c>
    </row>
    <row r="693" spans="1:11" ht="13">
      <c r="A693" s="39">
        <f>GewinnDaten!A693</f>
        <v>44314</v>
      </c>
      <c r="B693" s="37">
        <f t="shared" si="54"/>
        <v>4</v>
      </c>
      <c r="C693" s="49">
        <f>GewinnDaten!F693</f>
        <v>0</v>
      </c>
      <c r="D693" s="49">
        <f>GewinnDaten!I693</f>
        <v>0</v>
      </c>
      <c r="E693" s="40">
        <f t="shared" si="55"/>
        <v>0</v>
      </c>
      <c r="F693" s="58">
        <f t="shared" si="56"/>
        <v>44314</v>
      </c>
      <c r="G693" s="49">
        <f>SUM(C$7:C693)</f>
        <v>-1</v>
      </c>
      <c r="H693" s="49">
        <f>SUM(D$7:D693)</f>
        <v>5</v>
      </c>
      <c r="I693" s="40">
        <f t="shared" si="57"/>
        <v>4</v>
      </c>
      <c r="K693" s="36">
        <f t="shared" si="58"/>
        <v>2021</v>
      </c>
    </row>
    <row r="694" spans="1:11" ht="13">
      <c r="A694" s="39">
        <f>GewinnDaten!A694</f>
        <v>44317</v>
      </c>
      <c r="B694" s="37">
        <f t="shared" si="54"/>
        <v>7</v>
      </c>
      <c r="C694" s="49">
        <f>GewinnDaten!F694</f>
        <v>0</v>
      </c>
      <c r="D694" s="49">
        <f>GewinnDaten!I694</f>
        <v>0</v>
      </c>
      <c r="E694" s="40">
        <f t="shared" si="55"/>
        <v>0</v>
      </c>
      <c r="F694" s="58">
        <f t="shared" si="56"/>
        <v>44317</v>
      </c>
      <c r="G694" s="49">
        <f>SUM(C$7:C694)</f>
        <v>-1</v>
      </c>
      <c r="H694" s="49">
        <f>SUM(D$7:D694)</f>
        <v>5</v>
      </c>
      <c r="I694" s="40">
        <f t="shared" si="57"/>
        <v>4</v>
      </c>
      <c r="K694" s="36">
        <f t="shared" si="58"/>
        <v>2021</v>
      </c>
    </row>
    <row r="695" spans="1:11" ht="13">
      <c r="A695" s="39">
        <f>GewinnDaten!A695</f>
        <v>44321</v>
      </c>
      <c r="B695" s="37">
        <f t="shared" si="54"/>
        <v>4</v>
      </c>
      <c r="C695" s="49">
        <f>GewinnDaten!F695</f>
        <v>0</v>
      </c>
      <c r="D695" s="49">
        <f>GewinnDaten!I695</f>
        <v>0</v>
      </c>
      <c r="E695" s="40">
        <f t="shared" si="55"/>
        <v>0</v>
      </c>
      <c r="F695" s="58">
        <f t="shared" si="56"/>
        <v>44321</v>
      </c>
      <c r="G695" s="49">
        <f>SUM(C$7:C695)</f>
        <v>-1</v>
      </c>
      <c r="H695" s="49">
        <f>SUM(D$7:D695)</f>
        <v>5</v>
      </c>
      <c r="I695" s="40">
        <f t="shared" si="57"/>
        <v>4</v>
      </c>
      <c r="K695" s="36">
        <f t="shared" si="58"/>
        <v>2021</v>
      </c>
    </row>
    <row r="696" spans="1:11" ht="13">
      <c r="A696" s="39">
        <f>GewinnDaten!A696</f>
        <v>44324</v>
      </c>
      <c r="B696" s="37">
        <f t="shared" si="54"/>
        <v>7</v>
      </c>
      <c r="C696" s="49">
        <f>GewinnDaten!F696</f>
        <v>0</v>
      </c>
      <c r="D696" s="49">
        <f>GewinnDaten!I696</f>
        <v>0</v>
      </c>
      <c r="E696" s="40">
        <f t="shared" si="55"/>
        <v>0</v>
      </c>
      <c r="F696" s="58">
        <f t="shared" si="56"/>
        <v>44324</v>
      </c>
      <c r="G696" s="49">
        <f>SUM(C$7:C696)</f>
        <v>-1</v>
      </c>
      <c r="H696" s="49">
        <f>SUM(D$7:D696)</f>
        <v>5</v>
      </c>
      <c r="I696" s="40">
        <f t="shared" si="57"/>
        <v>4</v>
      </c>
      <c r="K696" s="36">
        <f t="shared" si="58"/>
        <v>2021</v>
      </c>
    </row>
    <row r="697" spans="1:11" ht="13">
      <c r="A697" s="39">
        <f>GewinnDaten!A697</f>
        <v>44328</v>
      </c>
      <c r="B697" s="37">
        <f t="shared" si="54"/>
        <v>4</v>
      </c>
      <c r="C697" s="49">
        <f>GewinnDaten!F697</f>
        <v>0</v>
      </c>
      <c r="D697" s="49">
        <f>GewinnDaten!I697</f>
        <v>0</v>
      </c>
      <c r="E697" s="40">
        <f t="shared" si="55"/>
        <v>0</v>
      </c>
      <c r="F697" s="58">
        <f t="shared" si="56"/>
        <v>44328</v>
      </c>
      <c r="G697" s="49">
        <f>SUM(C$7:C697)</f>
        <v>-1</v>
      </c>
      <c r="H697" s="49">
        <f>SUM(D$7:D697)</f>
        <v>5</v>
      </c>
      <c r="I697" s="40">
        <f t="shared" si="57"/>
        <v>4</v>
      </c>
      <c r="K697" s="36">
        <f t="shared" si="58"/>
        <v>2021</v>
      </c>
    </row>
    <row r="698" spans="1:11" ht="13">
      <c r="A698" s="39">
        <f>GewinnDaten!A698</f>
        <v>44331</v>
      </c>
      <c r="B698" s="37">
        <f t="shared" si="54"/>
        <v>7</v>
      </c>
      <c r="C698" s="49">
        <f>GewinnDaten!F698</f>
        <v>0</v>
      </c>
      <c r="D698" s="49">
        <f>GewinnDaten!I698</f>
        <v>0</v>
      </c>
      <c r="E698" s="40">
        <f t="shared" si="55"/>
        <v>0</v>
      </c>
      <c r="F698" s="58">
        <f t="shared" si="56"/>
        <v>44331</v>
      </c>
      <c r="G698" s="49">
        <f>SUM(C$7:C698)</f>
        <v>-1</v>
      </c>
      <c r="H698" s="49">
        <f>SUM(D$7:D698)</f>
        <v>5</v>
      </c>
      <c r="I698" s="40">
        <f t="shared" si="57"/>
        <v>4</v>
      </c>
      <c r="K698" s="36">
        <f t="shared" si="58"/>
        <v>2021</v>
      </c>
    </row>
    <row r="699" spans="1:11" ht="13">
      <c r="A699" s="39">
        <f>GewinnDaten!A699</f>
        <v>44335</v>
      </c>
      <c r="B699" s="37">
        <f t="shared" si="54"/>
        <v>4</v>
      </c>
      <c r="C699" s="49">
        <f>GewinnDaten!F699</f>
        <v>0</v>
      </c>
      <c r="D699" s="49">
        <f>GewinnDaten!I699</f>
        <v>0</v>
      </c>
      <c r="E699" s="40">
        <f t="shared" si="55"/>
        <v>0</v>
      </c>
      <c r="F699" s="58">
        <f t="shared" si="56"/>
        <v>44335</v>
      </c>
      <c r="G699" s="49">
        <f>SUM(C$7:C699)</f>
        <v>-1</v>
      </c>
      <c r="H699" s="49">
        <f>SUM(D$7:D699)</f>
        <v>5</v>
      </c>
      <c r="I699" s="40">
        <f t="shared" si="57"/>
        <v>4</v>
      </c>
      <c r="K699" s="36">
        <f t="shared" si="58"/>
        <v>2021</v>
      </c>
    </row>
    <row r="700" spans="1:11" ht="13">
      <c r="A700" s="39">
        <f>GewinnDaten!A700</f>
        <v>44338</v>
      </c>
      <c r="B700" s="37">
        <f t="shared" si="54"/>
        <v>7</v>
      </c>
      <c r="C700" s="49">
        <f>GewinnDaten!F700</f>
        <v>0</v>
      </c>
      <c r="D700" s="49">
        <f>GewinnDaten!I700</f>
        <v>0</v>
      </c>
      <c r="E700" s="40">
        <f t="shared" si="55"/>
        <v>0</v>
      </c>
      <c r="F700" s="58">
        <f t="shared" si="56"/>
        <v>44338</v>
      </c>
      <c r="G700" s="49">
        <f>SUM(C$7:C700)</f>
        <v>-1</v>
      </c>
      <c r="H700" s="49">
        <f>SUM(D$7:D700)</f>
        <v>5</v>
      </c>
      <c r="I700" s="40">
        <f t="shared" si="57"/>
        <v>4</v>
      </c>
      <c r="K700" s="36">
        <f t="shared" si="58"/>
        <v>2021</v>
      </c>
    </row>
    <row r="701" spans="1:11" ht="13">
      <c r="A701" s="39">
        <f>GewinnDaten!A701</f>
        <v>44342</v>
      </c>
      <c r="B701" s="37">
        <f t="shared" si="54"/>
        <v>4</v>
      </c>
      <c r="C701" s="49">
        <f>GewinnDaten!F701</f>
        <v>0</v>
      </c>
      <c r="D701" s="49">
        <f>GewinnDaten!I701</f>
        <v>0</v>
      </c>
      <c r="E701" s="40">
        <f t="shared" si="55"/>
        <v>0</v>
      </c>
      <c r="F701" s="58">
        <f t="shared" si="56"/>
        <v>44342</v>
      </c>
      <c r="G701" s="49">
        <f>SUM(C$7:C701)</f>
        <v>-1</v>
      </c>
      <c r="H701" s="49">
        <f>SUM(D$7:D701)</f>
        <v>5</v>
      </c>
      <c r="I701" s="40">
        <f t="shared" si="57"/>
        <v>4</v>
      </c>
      <c r="K701" s="36">
        <f t="shared" si="58"/>
        <v>2021</v>
      </c>
    </row>
    <row r="702" spans="1:11" ht="13">
      <c r="A702" s="39">
        <f>GewinnDaten!A702</f>
        <v>44345</v>
      </c>
      <c r="B702" s="37">
        <f t="shared" si="54"/>
        <v>7</v>
      </c>
      <c r="C702" s="49">
        <f>GewinnDaten!F702</f>
        <v>0</v>
      </c>
      <c r="D702" s="49">
        <f>GewinnDaten!I702</f>
        <v>0</v>
      </c>
      <c r="E702" s="40">
        <f t="shared" si="55"/>
        <v>0</v>
      </c>
      <c r="F702" s="58">
        <f t="shared" si="56"/>
        <v>44345</v>
      </c>
      <c r="G702" s="49">
        <f>SUM(C$7:C702)</f>
        <v>-1</v>
      </c>
      <c r="H702" s="49">
        <f>SUM(D$7:D702)</f>
        <v>5</v>
      </c>
      <c r="I702" s="40">
        <f t="shared" si="57"/>
        <v>4</v>
      </c>
      <c r="K702" s="36">
        <f t="shared" si="58"/>
        <v>2021</v>
      </c>
    </row>
    <row r="703" spans="1:11" ht="13">
      <c r="A703" s="39">
        <f>GewinnDaten!A703</f>
        <v>44349</v>
      </c>
      <c r="B703" s="37">
        <f t="shared" si="54"/>
        <v>4</v>
      </c>
      <c r="C703" s="49">
        <f>GewinnDaten!F703</f>
        <v>0</v>
      </c>
      <c r="D703" s="49">
        <f>GewinnDaten!I703</f>
        <v>0</v>
      </c>
      <c r="E703" s="40">
        <f t="shared" si="55"/>
        <v>0</v>
      </c>
      <c r="F703" s="58">
        <f t="shared" si="56"/>
        <v>44349</v>
      </c>
      <c r="G703" s="49">
        <f>SUM(C$7:C703)</f>
        <v>-1</v>
      </c>
      <c r="H703" s="49">
        <f>SUM(D$7:D703)</f>
        <v>5</v>
      </c>
      <c r="I703" s="40">
        <f t="shared" si="57"/>
        <v>4</v>
      </c>
      <c r="K703" s="36">
        <f t="shared" si="58"/>
        <v>2021</v>
      </c>
    </row>
    <row r="704" spans="1:11" ht="13">
      <c r="A704" s="39">
        <f>GewinnDaten!A704</f>
        <v>44352</v>
      </c>
      <c r="B704" s="37">
        <f t="shared" si="54"/>
        <v>7</v>
      </c>
      <c r="C704" s="49">
        <f>GewinnDaten!F704</f>
        <v>0</v>
      </c>
      <c r="D704" s="49">
        <f>GewinnDaten!I704</f>
        <v>0</v>
      </c>
      <c r="E704" s="40">
        <f t="shared" si="55"/>
        <v>0</v>
      </c>
      <c r="F704" s="58">
        <f t="shared" si="56"/>
        <v>44352</v>
      </c>
      <c r="G704" s="49">
        <f>SUM(C$7:C704)</f>
        <v>-1</v>
      </c>
      <c r="H704" s="49">
        <f>SUM(D$7:D704)</f>
        <v>5</v>
      </c>
      <c r="I704" s="40">
        <f t="shared" si="57"/>
        <v>4</v>
      </c>
      <c r="K704" s="36">
        <f t="shared" si="58"/>
        <v>2021</v>
      </c>
    </row>
    <row r="705" spans="1:11" ht="13">
      <c r="A705" s="39">
        <f>GewinnDaten!A705</f>
        <v>44356</v>
      </c>
      <c r="B705" s="37">
        <f t="shared" si="54"/>
        <v>4</v>
      </c>
      <c r="C705" s="49">
        <f>GewinnDaten!F705</f>
        <v>0</v>
      </c>
      <c r="D705" s="49">
        <f>GewinnDaten!I705</f>
        <v>0</v>
      </c>
      <c r="E705" s="40">
        <f t="shared" si="55"/>
        <v>0</v>
      </c>
      <c r="F705" s="58">
        <f t="shared" si="56"/>
        <v>44356</v>
      </c>
      <c r="G705" s="49">
        <f>SUM(C$7:C705)</f>
        <v>-1</v>
      </c>
      <c r="H705" s="49">
        <f>SUM(D$7:D705)</f>
        <v>5</v>
      </c>
      <c r="I705" s="40">
        <f t="shared" si="57"/>
        <v>4</v>
      </c>
      <c r="K705" s="36">
        <f t="shared" si="58"/>
        <v>2021</v>
      </c>
    </row>
    <row r="706" spans="1:11" ht="13">
      <c r="A706" s="39">
        <f>GewinnDaten!A706</f>
        <v>44359</v>
      </c>
      <c r="B706" s="37">
        <f t="shared" si="54"/>
        <v>7</v>
      </c>
      <c r="C706" s="49">
        <f>GewinnDaten!F706</f>
        <v>0</v>
      </c>
      <c r="D706" s="49">
        <f>GewinnDaten!I706</f>
        <v>0</v>
      </c>
      <c r="E706" s="40">
        <f t="shared" si="55"/>
        <v>0</v>
      </c>
      <c r="F706" s="58">
        <f t="shared" si="56"/>
        <v>44359</v>
      </c>
      <c r="G706" s="49">
        <f>SUM(C$7:C706)</f>
        <v>-1</v>
      </c>
      <c r="H706" s="49">
        <f>SUM(D$7:D706)</f>
        <v>5</v>
      </c>
      <c r="I706" s="40">
        <f t="shared" si="57"/>
        <v>4</v>
      </c>
      <c r="K706" s="36">
        <f t="shared" si="58"/>
        <v>2021</v>
      </c>
    </row>
    <row r="707" spans="1:11" ht="13">
      <c r="A707" s="39">
        <f>GewinnDaten!A707</f>
        <v>44363</v>
      </c>
      <c r="B707" s="37">
        <f t="shared" si="54"/>
        <v>4</v>
      </c>
      <c r="C707" s="49">
        <f>GewinnDaten!F707</f>
        <v>0</v>
      </c>
      <c r="D707" s="49">
        <f>GewinnDaten!I707</f>
        <v>0</v>
      </c>
      <c r="E707" s="40">
        <f t="shared" si="55"/>
        <v>0</v>
      </c>
      <c r="F707" s="58">
        <f t="shared" si="56"/>
        <v>44363</v>
      </c>
      <c r="G707" s="49">
        <f>SUM(C$7:C707)</f>
        <v>-1</v>
      </c>
      <c r="H707" s="49">
        <f>SUM(D$7:D707)</f>
        <v>5</v>
      </c>
      <c r="I707" s="40">
        <f t="shared" si="57"/>
        <v>4</v>
      </c>
      <c r="K707" s="36">
        <f t="shared" si="58"/>
        <v>2021</v>
      </c>
    </row>
    <row r="708" spans="1:11" ht="13">
      <c r="A708" s="39">
        <f>GewinnDaten!A708</f>
        <v>44366</v>
      </c>
      <c r="B708" s="37">
        <f t="shared" si="54"/>
        <v>7</v>
      </c>
      <c r="C708" s="49">
        <f>GewinnDaten!F708</f>
        <v>0</v>
      </c>
      <c r="D708" s="49">
        <f>GewinnDaten!I708</f>
        <v>0</v>
      </c>
      <c r="E708" s="40">
        <f t="shared" si="55"/>
        <v>0</v>
      </c>
      <c r="F708" s="58">
        <f t="shared" si="56"/>
        <v>44366</v>
      </c>
      <c r="G708" s="49">
        <f>SUM(C$7:C708)</f>
        <v>-1</v>
      </c>
      <c r="H708" s="49">
        <f>SUM(D$7:D708)</f>
        <v>5</v>
      </c>
      <c r="I708" s="40">
        <f t="shared" si="57"/>
        <v>4</v>
      </c>
      <c r="K708" s="36">
        <f t="shared" si="58"/>
        <v>2021</v>
      </c>
    </row>
    <row r="709" spans="1:11" ht="13">
      <c r="A709" s="39">
        <f>GewinnDaten!A709</f>
        <v>44370</v>
      </c>
      <c r="B709" s="37">
        <f t="shared" si="54"/>
        <v>4</v>
      </c>
      <c r="C709" s="49">
        <f>GewinnDaten!F709</f>
        <v>0</v>
      </c>
      <c r="D709" s="49">
        <f>GewinnDaten!I709</f>
        <v>0</v>
      </c>
      <c r="E709" s="40">
        <f t="shared" si="55"/>
        <v>0</v>
      </c>
      <c r="F709" s="58">
        <f t="shared" si="56"/>
        <v>44370</v>
      </c>
      <c r="G709" s="49">
        <f>SUM(C$7:C709)</f>
        <v>-1</v>
      </c>
      <c r="H709" s="49">
        <f>SUM(D$7:D709)</f>
        <v>5</v>
      </c>
      <c r="I709" s="40">
        <f t="shared" si="57"/>
        <v>4</v>
      </c>
      <c r="K709" s="36">
        <f t="shared" si="58"/>
        <v>2021</v>
      </c>
    </row>
    <row r="710" spans="1:11" ht="13">
      <c r="A710" s="39">
        <f>GewinnDaten!A710</f>
        <v>44373</v>
      </c>
      <c r="B710" s="37">
        <f t="shared" si="54"/>
        <v>7</v>
      </c>
      <c r="C710" s="49">
        <f>GewinnDaten!F710</f>
        <v>0</v>
      </c>
      <c r="D710" s="49">
        <f>GewinnDaten!I710</f>
        <v>0</v>
      </c>
      <c r="E710" s="40">
        <f t="shared" si="55"/>
        <v>0</v>
      </c>
      <c r="F710" s="58">
        <f t="shared" si="56"/>
        <v>44373</v>
      </c>
      <c r="G710" s="49">
        <f>SUM(C$7:C710)</f>
        <v>-1</v>
      </c>
      <c r="H710" s="49">
        <f>SUM(D$7:D710)</f>
        <v>5</v>
      </c>
      <c r="I710" s="40">
        <f t="shared" si="57"/>
        <v>4</v>
      </c>
      <c r="K710" s="36">
        <f t="shared" si="58"/>
        <v>2021</v>
      </c>
    </row>
    <row r="711" spans="1:11" ht="13">
      <c r="A711" s="39">
        <f>GewinnDaten!A711</f>
        <v>44377</v>
      </c>
      <c r="B711" s="37">
        <f t="shared" si="54"/>
        <v>4</v>
      </c>
      <c r="C711" s="49">
        <f>GewinnDaten!F711</f>
        <v>0</v>
      </c>
      <c r="D711" s="49">
        <f>GewinnDaten!I711</f>
        <v>0</v>
      </c>
      <c r="E711" s="40">
        <f t="shared" si="55"/>
        <v>0</v>
      </c>
      <c r="F711" s="58">
        <f t="shared" si="56"/>
        <v>44377</v>
      </c>
      <c r="G711" s="49">
        <f>SUM(C$7:C711)</f>
        <v>-1</v>
      </c>
      <c r="H711" s="49">
        <f>SUM(D$7:D711)</f>
        <v>5</v>
      </c>
      <c r="I711" s="40">
        <f t="shared" si="57"/>
        <v>4</v>
      </c>
      <c r="K711" s="36">
        <f t="shared" si="58"/>
        <v>2021</v>
      </c>
    </row>
    <row r="712" spans="1:11" ht="13">
      <c r="A712" s="39">
        <f>GewinnDaten!A712</f>
        <v>44380</v>
      </c>
      <c r="B712" s="37">
        <f t="shared" ref="B712:B775" si="59">WEEKDAY(A712)</f>
        <v>7</v>
      </c>
      <c r="C712" s="49">
        <f>GewinnDaten!F712</f>
        <v>0</v>
      </c>
      <c r="D712" s="49">
        <f>GewinnDaten!I712</f>
        <v>0</v>
      </c>
      <c r="E712" s="40">
        <f t="shared" ref="E712:E775" si="60">SUM(C712:D712)</f>
        <v>0</v>
      </c>
      <c r="F712" s="58">
        <f t="shared" ref="F712:F775" si="61">A712</f>
        <v>44380</v>
      </c>
      <c r="G712" s="49">
        <f>SUM(C$7:C712)</f>
        <v>-1</v>
      </c>
      <c r="H712" s="49">
        <f>SUM(D$7:D712)</f>
        <v>5</v>
      </c>
      <c r="I712" s="40">
        <f t="shared" ref="I712:I775" si="62">SUM(G712:H712)</f>
        <v>4</v>
      </c>
      <c r="K712" s="36">
        <f t="shared" ref="K712:K775" si="63">YEAR(A712)</f>
        <v>2021</v>
      </c>
    </row>
    <row r="713" spans="1:11" ht="13">
      <c r="A713" s="39">
        <f>GewinnDaten!A713</f>
        <v>44384</v>
      </c>
      <c r="B713" s="37">
        <f t="shared" si="59"/>
        <v>4</v>
      </c>
      <c r="C713" s="49">
        <f>GewinnDaten!F713</f>
        <v>0</v>
      </c>
      <c r="D713" s="49">
        <f>GewinnDaten!I713</f>
        <v>0</v>
      </c>
      <c r="E713" s="40">
        <f t="shared" si="60"/>
        <v>0</v>
      </c>
      <c r="F713" s="58">
        <f t="shared" si="61"/>
        <v>44384</v>
      </c>
      <c r="G713" s="49">
        <f>SUM(C$7:C713)</f>
        <v>-1</v>
      </c>
      <c r="H713" s="49">
        <f>SUM(D$7:D713)</f>
        <v>5</v>
      </c>
      <c r="I713" s="40">
        <f t="shared" si="62"/>
        <v>4</v>
      </c>
      <c r="K713" s="36">
        <f t="shared" si="63"/>
        <v>2021</v>
      </c>
    </row>
    <row r="714" spans="1:11" ht="13">
      <c r="A714" s="39">
        <f>GewinnDaten!A714</f>
        <v>44387</v>
      </c>
      <c r="B714" s="37">
        <f t="shared" si="59"/>
        <v>7</v>
      </c>
      <c r="C714" s="49">
        <f>GewinnDaten!F714</f>
        <v>0</v>
      </c>
      <c r="D714" s="49">
        <f>GewinnDaten!I714</f>
        <v>0</v>
      </c>
      <c r="E714" s="40">
        <f t="shared" si="60"/>
        <v>0</v>
      </c>
      <c r="F714" s="58">
        <f t="shared" si="61"/>
        <v>44387</v>
      </c>
      <c r="G714" s="49">
        <f>SUM(C$7:C714)</f>
        <v>-1</v>
      </c>
      <c r="H714" s="49">
        <f>SUM(D$7:D714)</f>
        <v>5</v>
      </c>
      <c r="I714" s="40">
        <f t="shared" si="62"/>
        <v>4</v>
      </c>
      <c r="K714" s="36">
        <f t="shared" si="63"/>
        <v>2021</v>
      </c>
    </row>
    <row r="715" spans="1:11" ht="13">
      <c r="A715" s="39">
        <f>GewinnDaten!A715</f>
        <v>44391</v>
      </c>
      <c r="B715" s="37">
        <f t="shared" si="59"/>
        <v>4</v>
      </c>
      <c r="C715" s="49">
        <f>GewinnDaten!F715</f>
        <v>0</v>
      </c>
      <c r="D715" s="49">
        <f>GewinnDaten!I715</f>
        <v>0</v>
      </c>
      <c r="E715" s="40">
        <f t="shared" si="60"/>
        <v>0</v>
      </c>
      <c r="F715" s="58">
        <f t="shared" si="61"/>
        <v>44391</v>
      </c>
      <c r="G715" s="49">
        <f>SUM(C$7:C715)</f>
        <v>-1</v>
      </c>
      <c r="H715" s="49">
        <f>SUM(D$7:D715)</f>
        <v>5</v>
      </c>
      <c r="I715" s="40">
        <f t="shared" si="62"/>
        <v>4</v>
      </c>
      <c r="K715" s="36">
        <f t="shared" si="63"/>
        <v>2021</v>
      </c>
    </row>
    <row r="716" spans="1:11" ht="13">
      <c r="A716" s="39">
        <f>GewinnDaten!A716</f>
        <v>44394</v>
      </c>
      <c r="B716" s="37">
        <f t="shared" si="59"/>
        <v>7</v>
      </c>
      <c r="C716" s="49">
        <f>GewinnDaten!F716</f>
        <v>0</v>
      </c>
      <c r="D716" s="49">
        <f>GewinnDaten!I716</f>
        <v>0</v>
      </c>
      <c r="E716" s="40">
        <f t="shared" si="60"/>
        <v>0</v>
      </c>
      <c r="F716" s="58">
        <f t="shared" si="61"/>
        <v>44394</v>
      </c>
      <c r="G716" s="49">
        <f>SUM(C$7:C716)</f>
        <v>-1</v>
      </c>
      <c r="H716" s="49">
        <f>SUM(D$7:D716)</f>
        <v>5</v>
      </c>
      <c r="I716" s="40">
        <f t="shared" si="62"/>
        <v>4</v>
      </c>
      <c r="K716" s="36">
        <f t="shared" si="63"/>
        <v>2021</v>
      </c>
    </row>
    <row r="717" spans="1:11" ht="13">
      <c r="A717" s="39">
        <f>GewinnDaten!A717</f>
        <v>44398</v>
      </c>
      <c r="B717" s="37">
        <f t="shared" si="59"/>
        <v>4</v>
      </c>
      <c r="C717" s="49">
        <f>GewinnDaten!F717</f>
        <v>0</v>
      </c>
      <c r="D717" s="49">
        <f>GewinnDaten!I717</f>
        <v>0</v>
      </c>
      <c r="E717" s="40">
        <f t="shared" si="60"/>
        <v>0</v>
      </c>
      <c r="F717" s="58">
        <f t="shared" si="61"/>
        <v>44398</v>
      </c>
      <c r="G717" s="49">
        <f>SUM(C$7:C717)</f>
        <v>-1</v>
      </c>
      <c r="H717" s="49">
        <f>SUM(D$7:D717)</f>
        <v>5</v>
      </c>
      <c r="I717" s="40">
        <f t="shared" si="62"/>
        <v>4</v>
      </c>
      <c r="K717" s="36">
        <f t="shared" si="63"/>
        <v>2021</v>
      </c>
    </row>
    <row r="718" spans="1:11" ht="13">
      <c r="A718" s="39">
        <f>GewinnDaten!A718</f>
        <v>44401</v>
      </c>
      <c r="B718" s="37">
        <f t="shared" si="59"/>
        <v>7</v>
      </c>
      <c r="C718" s="49">
        <f>GewinnDaten!F718</f>
        <v>0</v>
      </c>
      <c r="D718" s="49">
        <f>GewinnDaten!I718</f>
        <v>0</v>
      </c>
      <c r="E718" s="40">
        <f t="shared" si="60"/>
        <v>0</v>
      </c>
      <c r="F718" s="58">
        <f t="shared" si="61"/>
        <v>44401</v>
      </c>
      <c r="G718" s="49">
        <f>SUM(C$7:C718)</f>
        <v>-1</v>
      </c>
      <c r="H718" s="49">
        <f>SUM(D$7:D718)</f>
        <v>5</v>
      </c>
      <c r="I718" s="40">
        <f t="shared" si="62"/>
        <v>4</v>
      </c>
      <c r="K718" s="36">
        <f t="shared" si="63"/>
        <v>2021</v>
      </c>
    </row>
    <row r="719" spans="1:11" ht="13">
      <c r="A719" s="39">
        <f>GewinnDaten!A719</f>
        <v>44405</v>
      </c>
      <c r="B719" s="37">
        <f t="shared" si="59"/>
        <v>4</v>
      </c>
      <c r="C719" s="49">
        <f>GewinnDaten!F719</f>
        <v>0</v>
      </c>
      <c r="D719" s="49">
        <f>GewinnDaten!I719</f>
        <v>0</v>
      </c>
      <c r="E719" s="40">
        <f t="shared" si="60"/>
        <v>0</v>
      </c>
      <c r="F719" s="58">
        <f t="shared" si="61"/>
        <v>44405</v>
      </c>
      <c r="G719" s="49">
        <f>SUM(C$7:C719)</f>
        <v>-1</v>
      </c>
      <c r="H719" s="49">
        <f>SUM(D$7:D719)</f>
        <v>5</v>
      </c>
      <c r="I719" s="40">
        <f t="shared" si="62"/>
        <v>4</v>
      </c>
      <c r="K719" s="36">
        <f t="shared" si="63"/>
        <v>2021</v>
      </c>
    </row>
    <row r="720" spans="1:11" ht="13">
      <c r="A720" s="39">
        <f>GewinnDaten!A720</f>
        <v>44408</v>
      </c>
      <c r="B720" s="37">
        <f t="shared" si="59"/>
        <v>7</v>
      </c>
      <c r="C720" s="49">
        <f>GewinnDaten!F720</f>
        <v>0</v>
      </c>
      <c r="D720" s="49">
        <f>GewinnDaten!I720</f>
        <v>0</v>
      </c>
      <c r="E720" s="40">
        <f t="shared" si="60"/>
        <v>0</v>
      </c>
      <c r="F720" s="58">
        <f t="shared" si="61"/>
        <v>44408</v>
      </c>
      <c r="G720" s="49">
        <f>SUM(C$7:C720)</f>
        <v>-1</v>
      </c>
      <c r="H720" s="49">
        <f>SUM(D$7:D720)</f>
        <v>5</v>
      </c>
      <c r="I720" s="40">
        <f t="shared" si="62"/>
        <v>4</v>
      </c>
      <c r="K720" s="36">
        <f t="shared" si="63"/>
        <v>2021</v>
      </c>
    </row>
    <row r="721" spans="1:11" ht="13">
      <c r="A721" s="39">
        <f>GewinnDaten!A721</f>
        <v>44412</v>
      </c>
      <c r="B721" s="37">
        <f t="shared" si="59"/>
        <v>4</v>
      </c>
      <c r="C721" s="49">
        <f>GewinnDaten!F721</f>
        <v>0</v>
      </c>
      <c r="D721" s="49">
        <f>GewinnDaten!I721</f>
        <v>0</v>
      </c>
      <c r="E721" s="40">
        <f t="shared" si="60"/>
        <v>0</v>
      </c>
      <c r="F721" s="58">
        <f t="shared" si="61"/>
        <v>44412</v>
      </c>
      <c r="G721" s="49">
        <f>SUM(C$7:C721)</f>
        <v>-1</v>
      </c>
      <c r="H721" s="49">
        <f>SUM(D$7:D721)</f>
        <v>5</v>
      </c>
      <c r="I721" s="40">
        <f t="shared" si="62"/>
        <v>4</v>
      </c>
      <c r="K721" s="36">
        <f t="shared" si="63"/>
        <v>2021</v>
      </c>
    </row>
    <row r="722" spans="1:11" ht="13">
      <c r="A722" s="39">
        <f>GewinnDaten!A722</f>
        <v>44415</v>
      </c>
      <c r="B722" s="37">
        <f t="shared" si="59"/>
        <v>7</v>
      </c>
      <c r="C722" s="49">
        <f>GewinnDaten!F722</f>
        <v>0</v>
      </c>
      <c r="D722" s="49">
        <f>GewinnDaten!I722</f>
        <v>0</v>
      </c>
      <c r="E722" s="40">
        <f t="shared" si="60"/>
        <v>0</v>
      </c>
      <c r="F722" s="58">
        <f t="shared" si="61"/>
        <v>44415</v>
      </c>
      <c r="G722" s="49">
        <f>SUM(C$7:C722)</f>
        <v>-1</v>
      </c>
      <c r="H722" s="49">
        <f>SUM(D$7:D722)</f>
        <v>5</v>
      </c>
      <c r="I722" s="40">
        <f t="shared" si="62"/>
        <v>4</v>
      </c>
      <c r="K722" s="36">
        <f t="shared" si="63"/>
        <v>2021</v>
      </c>
    </row>
    <row r="723" spans="1:11" ht="13">
      <c r="A723" s="39">
        <f>GewinnDaten!A723</f>
        <v>44419</v>
      </c>
      <c r="B723" s="37">
        <f t="shared" si="59"/>
        <v>4</v>
      </c>
      <c r="C723" s="49">
        <f>GewinnDaten!F723</f>
        <v>0</v>
      </c>
      <c r="D723" s="49">
        <f>GewinnDaten!I723</f>
        <v>0</v>
      </c>
      <c r="E723" s="40">
        <f t="shared" si="60"/>
        <v>0</v>
      </c>
      <c r="F723" s="58">
        <f t="shared" si="61"/>
        <v>44419</v>
      </c>
      <c r="G723" s="49">
        <f>SUM(C$7:C723)</f>
        <v>-1</v>
      </c>
      <c r="H723" s="49">
        <f>SUM(D$7:D723)</f>
        <v>5</v>
      </c>
      <c r="I723" s="40">
        <f t="shared" si="62"/>
        <v>4</v>
      </c>
      <c r="K723" s="36">
        <f t="shared" si="63"/>
        <v>2021</v>
      </c>
    </row>
    <row r="724" spans="1:11" ht="13">
      <c r="A724" s="39">
        <f>GewinnDaten!A724</f>
        <v>44422</v>
      </c>
      <c r="B724" s="37">
        <f t="shared" si="59"/>
        <v>7</v>
      </c>
      <c r="C724" s="49">
        <f>GewinnDaten!F724</f>
        <v>0</v>
      </c>
      <c r="D724" s="49">
        <f>GewinnDaten!I724</f>
        <v>0</v>
      </c>
      <c r="E724" s="40">
        <f t="shared" si="60"/>
        <v>0</v>
      </c>
      <c r="F724" s="58">
        <f t="shared" si="61"/>
        <v>44422</v>
      </c>
      <c r="G724" s="49">
        <f>SUM(C$7:C724)</f>
        <v>-1</v>
      </c>
      <c r="H724" s="49">
        <f>SUM(D$7:D724)</f>
        <v>5</v>
      </c>
      <c r="I724" s="40">
        <f t="shared" si="62"/>
        <v>4</v>
      </c>
      <c r="K724" s="36">
        <f t="shared" si="63"/>
        <v>2021</v>
      </c>
    </row>
    <row r="725" spans="1:11" ht="13">
      <c r="A725" s="39">
        <f>GewinnDaten!A725</f>
        <v>44426</v>
      </c>
      <c r="B725" s="37">
        <f t="shared" si="59"/>
        <v>4</v>
      </c>
      <c r="C725" s="49">
        <f>GewinnDaten!F725</f>
        <v>0</v>
      </c>
      <c r="D725" s="49">
        <f>GewinnDaten!I725</f>
        <v>0</v>
      </c>
      <c r="E725" s="40">
        <f t="shared" si="60"/>
        <v>0</v>
      </c>
      <c r="F725" s="58">
        <f t="shared" si="61"/>
        <v>44426</v>
      </c>
      <c r="G725" s="49">
        <f>SUM(C$7:C725)</f>
        <v>-1</v>
      </c>
      <c r="H725" s="49">
        <f>SUM(D$7:D725)</f>
        <v>5</v>
      </c>
      <c r="I725" s="40">
        <f t="shared" si="62"/>
        <v>4</v>
      </c>
      <c r="K725" s="36">
        <f t="shared" si="63"/>
        <v>2021</v>
      </c>
    </row>
    <row r="726" spans="1:11" ht="13">
      <c r="A726" s="39">
        <f>GewinnDaten!A726</f>
        <v>44429</v>
      </c>
      <c r="B726" s="37">
        <f t="shared" si="59"/>
        <v>7</v>
      </c>
      <c r="C726" s="49">
        <f>GewinnDaten!F726</f>
        <v>0</v>
      </c>
      <c r="D726" s="49">
        <f>GewinnDaten!I726</f>
        <v>0</v>
      </c>
      <c r="E726" s="40">
        <f t="shared" si="60"/>
        <v>0</v>
      </c>
      <c r="F726" s="58">
        <f t="shared" si="61"/>
        <v>44429</v>
      </c>
      <c r="G726" s="49">
        <f>SUM(C$7:C726)</f>
        <v>-1</v>
      </c>
      <c r="H726" s="49">
        <f>SUM(D$7:D726)</f>
        <v>5</v>
      </c>
      <c r="I726" s="40">
        <f t="shared" si="62"/>
        <v>4</v>
      </c>
      <c r="K726" s="36">
        <f t="shared" si="63"/>
        <v>2021</v>
      </c>
    </row>
    <row r="727" spans="1:11" ht="13">
      <c r="A727" s="39">
        <f>GewinnDaten!A727</f>
        <v>44433</v>
      </c>
      <c r="B727" s="37">
        <f t="shared" si="59"/>
        <v>4</v>
      </c>
      <c r="C727" s="49">
        <f>GewinnDaten!F727</f>
        <v>0</v>
      </c>
      <c r="D727" s="49">
        <f>GewinnDaten!I727</f>
        <v>0</v>
      </c>
      <c r="E727" s="40">
        <f t="shared" si="60"/>
        <v>0</v>
      </c>
      <c r="F727" s="58">
        <f t="shared" si="61"/>
        <v>44433</v>
      </c>
      <c r="G727" s="49">
        <f>SUM(C$7:C727)</f>
        <v>-1</v>
      </c>
      <c r="H727" s="49">
        <f>SUM(D$7:D727)</f>
        <v>5</v>
      </c>
      <c r="I727" s="40">
        <f t="shared" si="62"/>
        <v>4</v>
      </c>
      <c r="K727" s="36">
        <f t="shared" si="63"/>
        <v>2021</v>
      </c>
    </row>
    <row r="728" spans="1:11" ht="13">
      <c r="A728" s="39">
        <f>GewinnDaten!A728</f>
        <v>44436</v>
      </c>
      <c r="B728" s="37">
        <f t="shared" si="59"/>
        <v>7</v>
      </c>
      <c r="C728" s="49">
        <f>GewinnDaten!F728</f>
        <v>0</v>
      </c>
      <c r="D728" s="49">
        <f>GewinnDaten!I728</f>
        <v>0</v>
      </c>
      <c r="E728" s="40">
        <f t="shared" si="60"/>
        <v>0</v>
      </c>
      <c r="F728" s="58">
        <f t="shared" si="61"/>
        <v>44436</v>
      </c>
      <c r="G728" s="49">
        <f>SUM(C$7:C728)</f>
        <v>-1</v>
      </c>
      <c r="H728" s="49">
        <f>SUM(D$7:D728)</f>
        <v>5</v>
      </c>
      <c r="I728" s="40">
        <f t="shared" si="62"/>
        <v>4</v>
      </c>
      <c r="K728" s="36">
        <f t="shared" si="63"/>
        <v>2021</v>
      </c>
    </row>
    <row r="729" spans="1:11" ht="13">
      <c r="A729" s="39">
        <f>GewinnDaten!A729</f>
        <v>44440</v>
      </c>
      <c r="B729" s="37">
        <f t="shared" si="59"/>
        <v>4</v>
      </c>
      <c r="C729" s="49">
        <f>GewinnDaten!F729</f>
        <v>0</v>
      </c>
      <c r="D729" s="49">
        <f>GewinnDaten!I729</f>
        <v>0</v>
      </c>
      <c r="E729" s="40">
        <f t="shared" si="60"/>
        <v>0</v>
      </c>
      <c r="F729" s="58">
        <f t="shared" si="61"/>
        <v>44440</v>
      </c>
      <c r="G729" s="49">
        <f>SUM(C$7:C729)</f>
        <v>-1</v>
      </c>
      <c r="H729" s="49">
        <f>SUM(D$7:D729)</f>
        <v>5</v>
      </c>
      <c r="I729" s="40">
        <f t="shared" si="62"/>
        <v>4</v>
      </c>
      <c r="K729" s="36">
        <f t="shared" si="63"/>
        <v>2021</v>
      </c>
    </row>
    <row r="730" spans="1:11" ht="13">
      <c r="A730" s="39">
        <f>GewinnDaten!A730</f>
        <v>44443</v>
      </c>
      <c r="B730" s="37">
        <f t="shared" si="59"/>
        <v>7</v>
      </c>
      <c r="C730" s="49">
        <f>GewinnDaten!F730</f>
        <v>0</v>
      </c>
      <c r="D730" s="49">
        <f>GewinnDaten!I730</f>
        <v>0</v>
      </c>
      <c r="E730" s="40">
        <f t="shared" si="60"/>
        <v>0</v>
      </c>
      <c r="F730" s="58">
        <f t="shared" si="61"/>
        <v>44443</v>
      </c>
      <c r="G730" s="49">
        <f>SUM(C$7:C730)</f>
        <v>-1</v>
      </c>
      <c r="H730" s="49">
        <f>SUM(D$7:D730)</f>
        <v>5</v>
      </c>
      <c r="I730" s="40">
        <f t="shared" si="62"/>
        <v>4</v>
      </c>
      <c r="K730" s="36">
        <f t="shared" si="63"/>
        <v>2021</v>
      </c>
    </row>
    <row r="731" spans="1:11" ht="13">
      <c r="A731" s="39">
        <f>GewinnDaten!A731</f>
        <v>44447</v>
      </c>
      <c r="B731" s="37">
        <f t="shared" si="59"/>
        <v>4</v>
      </c>
      <c r="C731" s="49">
        <f>GewinnDaten!F731</f>
        <v>0</v>
      </c>
      <c r="D731" s="49">
        <f>GewinnDaten!I731</f>
        <v>0</v>
      </c>
      <c r="E731" s="40">
        <f t="shared" si="60"/>
        <v>0</v>
      </c>
      <c r="F731" s="58">
        <f t="shared" si="61"/>
        <v>44447</v>
      </c>
      <c r="G731" s="49">
        <f>SUM(C$7:C731)</f>
        <v>-1</v>
      </c>
      <c r="H731" s="49">
        <f>SUM(D$7:D731)</f>
        <v>5</v>
      </c>
      <c r="I731" s="40">
        <f t="shared" si="62"/>
        <v>4</v>
      </c>
      <c r="K731" s="36">
        <f t="shared" si="63"/>
        <v>2021</v>
      </c>
    </row>
    <row r="732" spans="1:11" ht="13">
      <c r="A732" s="39">
        <f>GewinnDaten!A732</f>
        <v>44450</v>
      </c>
      <c r="B732" s="37">
        <f t="shared" si="59"/>
        <v>7</v>
      </c>
      <c r="C732" s="49">
        <f>GewinnDaten!F732</f>
        <v>0</v>
      </c>
      <c r="D732" s="49">
        <f>GewinnDaten!I732</f>
        <v>0</v>
      </c>
      <c r="E732" s="40">
        <f t="shared" si="60"/>
        <v>0</v>
      </c>
      <c r="F732" s="58">
        <f t="shared" si="61"/>
        <v>44450</v>
      </c>
      <c r="G732" s="49">
        <f>SUM(C$7:C732)</f>
        <v>-1</v>
      </c>
      <c r="H732" s="49">
        <f>SUM(D$7:D732)</f>
        <v>5</v>
      </c>
      <c r="I732" s="40">
        <f t="shared" si="62"/>
        <v>4</v>
      </c>
      <c r="K732" s="36">
        <f t="shared" si="63"/>
        <v>2021</v>
      </c>
    </row>
    <row r="733" spans="1:11" ht="13">
      <c r="A733" s="39">
        <f>GewinnDaten!A733</f>
        <v>44454</v>
      </c>
      <c r="B733" s="37">
        <f t="shared" si="59"/>
        <v>4</v>
      </c>
      <c r="C733" s="49">
        <f>GewinnDaten!F733</f>
        <v>0</v>
      </c>
      <c r="D733" s="49">
        <f>GewinnDaten!I733</f>
        <v>0</v>
      </c>
      <c r="E733" s="40">
        <f t="shared" si="60"/>
        <v>0</v>
      </c>
      <c r="F733" s="58">
        <f t="shared" si="61"/>
        <v>44454</v>
      </c>
      <c r="G733" s="49">
        <f>SUM(C$7:C733)</f>
        <v>-1</v>
      </c>
      <c r="H733" s="49">
        <f>SUM(D$7:D733)</f>
        <v>5</v>
      </c>
      <c r="I733" s="40">
        <f t="shared" si="62"/>
        <v>4</v>
      </c>
      <c r="K733" s="36">
        <f t="shared" si="63"/>
        <v>2021</v>
      </c>
    </row>
    <row r="734" spans="1:11" ht="13">
      <c r="A734" s="39">
        <f>GewinnDaten!A734</f>
        <v>44457</v>
      </c>
      <c r="B734" s="37">
        <f t="shared" si="59"/>
        <v>7</v>
      </c>
      <c r="C734" s="49">
        <f>GewinnDaten!F734</f>
        <v>0</v>
      </c>
      <c r="D734" s="49">
        <f>GewinnDaten!I734</f>
        <v>0</v>
      </c>
      <c r="E734" s="40">
        <f t="shared" si="60"/>
        <v>0</v>
      </c>
      <c r="F734" s="58">
        <f t="shared" si="61"/>
        <v>44457</v>
      </c>
      <c r="G734" s="49">
        <f>SUM(C$7:C734)</f>
        <v>-1</v>
      </c>
      <c r="H734" s="49">
        <f>SUM(D$7:D734)</f>
        <v>5</v>
      </c>
      <c r="I734" s="40">
        <f t="shared" si="62"/>
        <v>4</v>
      </c>
      <c r="K734" s="36">
        <f t="shared" si="63"/>
        <v>2021</v>
      </c>
    </row>
    <row r="735" spans="1:11" ht="13">
      <c r="A735" s="39">
        <f>GewinnDaten!A735</f>
        <v>44461</v>
      </c>
      <c r="B735" s="37">
        <f t="shared" si="59"/>
        <v>4</v>
      </c>
      <c r="C735" s="49">
        <f>GewinnDaten!F735</f>
        <v>0</v>
      </c>
      <c r="D735" s="49">
        <f>GewinnDaten!I735</f>
        <v>0</v>
      </c>
      <c r="E735" s="40">
        <f t="shared" si="60"/>
        <v>0</v>
      </c>
      <c r="F735" s="58">
        <f t="shared" si="61"/>
        <v>44461</v>
      </c>
      <c r="G735" s="49">
        <f>SUM(C$7:C735)</f>
        <v>-1</v>
      </c>
      <c r="H735" s="49">
        <f>SUM(D$7:D735)</f>
        <v>5</v>
      </c>
      <c r="I735" s="40">
        <f t="shared" si="62"/>
        <v>4</v>
      </c>
      <c r="K735" s="36">
        <f t="shared" si="63"/>
        <v>2021</v>
      </c>
    </row>
    <row r="736" spans="1:11" ht="13">
      <c r="A736" s="39">
        <f>GewinnDaten!A736</f>
        <v>44464</v>
      </c>
      <c r="B736" s="37">
        <f t="shared" si="59"/>
        <v>7</v>
      </c>
      <c r="C736" s="49">
        <f>GewinnDaten!F736</f>
        <v>0</v>
      </c>
      <c r="D736" s="49">
        <f>GewinnDaten!I736</f>
        <v>0</v>
      </c>
      <c r="E736" s="40">
        <f t="shared" si="60"/>
        <v>0</v>
      </c>
      <c r="F736" s="58">
        <f t="shared" si="61"/>
        <v>44464</v>
      </c>
      <c r="G736" s="49">
        <f>SUM(C$7:C736)</f>
        <v>-1</v>
      </c>
      <c r="H736" s="49">
        <f>SUM(D$7:D736)</f>
        <v>5</v>
      </c>
      <c r="I736" s="40">
        <f t="shared" si="62"/>
        <v>4</v>
      </c>
      <c r="K736" s="36">
        <f t="shared" si="63"/>
        <v>2021</v>
      </c>
    </row>
    <row r="737" spans="1:11" ht="13">
      <c r="A737" s="39">
        <f>GewinnDaten!A737</f>
        <v>44468</v>
      </c>
      <c r="B737" s="37">
        <f t="shared" si="59"/>
        <v>4</v>
      </c>
      <c r="C737" s="49">
        <f>GewinnDaten!F737</f>
        <v>0</v>
      </c>
      <c r="D737" s="49">
        <f>GewinnDaten!I737</f>
        <v>0</v>
      </c>
      <c r="E737" s="40">
        <f t="shared" si="60"/>
        <v>0</v>
      </c>
      <c r="F737" s="58">
        <f t="shared" si="61"/>
        <v>44468</v>
      </c>
      <c r="G737" s="49">
        <f>SUM(C$7:C737)</f>
        <v>-1</v>
      </c>
      <c r="H737" s="49">
        <f>SUM(D$7:D737)</f>
        <v>5</v>
      </c>
      <c r="I737" s="40">
        <f t="shared" si="62"/>
        <v>4</v>
      </c>
      <c r="K737" s="36">
        <f t="shared" si="63"/>
        <v>2021</v>
      </c>
    </row>
    <row r="738" spans="1:11" ht="13">
      <c r="A738" s="39">
        <f>GewinnDaten!A738</f>
        <v>44471</v>
      </c>
      <c r="B738" s="37">
        <f t="shared" si="59"/>
        <v>7</v>
      </c>
      <c r="C738" s="49">
        <f>GewinnDaten!F738</f>
        <v>0</v>
      </c>
      <c r="D738" s="49">
        <f>GewinnDaten!I738</f>
        <v>0</v>
      </c>
      <c r="E738" s="40">
        <f t="shared" si="60"/>
        <v>0</v>
      </c>
      <c r="F738" s="58">
        <f t="shared" si="61"/>
        <v>44471</v>
      </c>
      <c r="G738" s="49">
        <f>SUM(C$7:C738)</f>
        <v>-1</v>
      </c>
      <c r="H738" s="49">
        <f>SUM(D$7:D738)</f>
        <v>5</v>
      </c>
      <c r="I738" s="40">
        <f t="shared" si="62"/>
        <v>4</v>
      </c>
      <c r="K738" s="36">
        <f t="shared" si="63"/>
        <v>2021</v>
      </c>
    </row>
    <row r="739" spans="1:11" ht="13">
      <c r="A739" s="39">
        <f>GewinnDaten!A739</f>
        <v>44475</v>
      </c>
      <c r="B739" s="37">
        <f t="shared" si="59"/>
        <v>4</v>
      </c>
      <c r="C739" s="49">
        <f>GewinnDaten!F739</f>
        <v>0</v>
      </c>
      <c r="D739" s="49">
        <f>GewinnDaten!I739</f>
        <v>0</v>
      </c>
      <c r="E739" s="40">
        <f t="shared" si="60"/>
        <v>0</v>
      </c>
      <c r="F739" s="58">
        <f t="shared" si="61"/>
        <v>44475</v>
      </c>
      <c r="G739" s="49">
        <f>SUM(C$7:C739)</f>
        <v>-1</v>
      </c>
      <c r="H739" s="49">
        <f>SUM(D$7:D739)</f>
        <v>5</v>
      </c>
      <c r="I739" s="40">
        <f t="shared" si="62"/>
        <v>4</v>
      </c>
      <c r="K739" s="36">
        <f t="shared" si="63"/>
        <v>2021</v>
      </c>
    </row>
    <row r="740" spans="1:11" ht="13">
      <c r="A740" s="39">
        <f>GewinnDaten!A740</f>
        <v>44478</v>
      </c>
      <c r="B740" s="37">
        <f t="shared" si="59"/>
        <v>7</v>
      </c>
      <c r="C740" s="49">
        <f>GewinnDaten!F740</f>
        <v>0</v>
      </c>
      <c r="D740" s="49">
        <f>GewinnDaten!I740</f>
        <v>0</v>
      </c>
      <c r="E740" s="40">
        <f t="shared" si="60"/>
        <v>0</v>
      </c>
      <c r="F740" s="58">
        <f t="shared" si="61"/>
        <v>44478</v>
      </c>
      <c r="G740" s="49">
        <f>SUM(C$7:C740)</f>
        <v>-1</v>
      </c>
      <c r="H740" s="49">
        <f>SUM(D$7:D740)</f>
        <v>5</v>
      </c>
      <c r="I740" s="40">
        <f t="shared" si="62"/>
        <v>4</v>
      </c>
      <c r="K740" s="36">
        <f t="shared" si="63"/>
        <v>2021</v>
      </c>
    </row>
    <row r="741" spans="1:11" ht="13">
      <c r="A741" s="39">
        <f>GewinnDaten!A741</f>
        <v>44482</v>
      </c>
      <c r="B741" s="37">
        <f t="shared" si="59"/>
        <v>4</v>
      </c>
      <c r="C741" s="49">
        <f>GewinnDaten!F741</f>
        <v>0</v>
      </c>
      <c r="D741" s="49">
        <f>GewinnDaten!I741</f>
        <v>0</v>
      </c>
      <c r="E741" s="40">
        <f t="shared" si="60"/>
        <v>0</v>
      </c>
      <c r="F741" s="58">
        <f t="shared" si="61"/>
        <v>44482</v>
      </c>
      <c r="G741" s="49">
        <f>SUM(C$7:C741)</f>
        <v>-1</v>
      </c>
      <c r="H741" s="49">
        <f>SUM(D$7:D741)</f>
        <v>5</v>
      </c>
      <c r="I741" s="40">
        <f t="shared" si="62"/>
        <v>4</v>
      </c>
      <c r="K741" s="36">
        <f t="shared" si="63"/>
        <v>2021</v>
      </c>
    </row>
    <row r="742" spans="1:11" ht="13">
      <c r="A742" s="39">
        <f>GewinnDaten!A742</f>
        <v>44485</v>
      </c>
      <c r="B742" s="37">
        <f t="shared" si="59"/>
        <v>7</v>
      </c>
      <c r="C742" s="49">
        <f>GewinnDaten!F742</f>
        <v>0</v>
      </c>
      <c r="D742" s="49">
        <f>GewinnDaten!I742</f>
        <v>0</v>
      </c>
      <c r="E742" s="40">
        <f t="shared" si="60"/>
        <v>0</v>
      </c>
      <c r="F742" s="58">
        <f t="shared" si="61"/>
        <v>44485</v>
      </c>
      <c r="G742" s="49">
        <f>SUM(C$7:C742)</f>
        <v>-1</v>
      </c>
      <c r="H742" s="49">
        <f>SUM(D$7:D742)</f>
        <v>5</v>
      </c>
      <c r="I742" s="40">
        <f t="shared" si="62"/>
        <v>4</v>
      </c>
      <c r="K742" s="36">
        <f t="shared" si="63"/>
        <v>2021</v>
      </c>
    </row>
    <row r="743" spans="1:11" ht="13">
      <c r="A743" s="39">
        <f>GewinnDaten!A743</f>
        <v>44489</v>
      </c>
      <c r="B743" s="37">
        <f t="shared" si="59"/>
        <v>4</v>
      </c>
      <c r="C743" s="49">
        <f>GewinnDaten!F743</f>
        <v>0</v>
      </c>
      <c r="D743" s="49">
        <f>GewinnDaten!I743</f>
        <v>0</v>
      </c>
      <c r="E743" s="40">
        <f t="shared" si="60"/>
        <v>0</v>
      </c>
      <c r="F743" s="58">
        <f t="shared" si="61"/>
        <v>44489</v>
      </c>
      <c r="G743" s="49">
        <f>SUM(C$7:C743)</f>
        <v>-1</v>
      </c>
      <c r="H743" s="49">
        <f>SUM(D$7:D743)</f>
        <v>5</v>
      </c>
      <c r="I743" s="40">
        <f t="shared" si="62"/>
        <v>4</v>
      </c>
      <c r="K743" s="36">
        <f t="shared" si="63"/>
        <v>2021</v>
      </c>
    </row>
    <row r="744" spans="1:11" ht="13">
      <c r="A744" s="39">
        <f>GewinnDaten!A744</f>
        <v>44492</v>
      </c>
      <c r="B744" s="37">
        <f t="shared" si="59"/>
        <v>7</v>
      </c>
      <c r="C744" s="49">
        <f>GewinnDaten!F744</f>
        <v>0</v>
      </c>
      <c r="D744" s="49">
        <f>GewinnDaten!I744</f>
        <v>0</v>
      </c>
      <c r="E744" s="40">
        <f t="shared" si="60"/>
        <v>0</v>
      </c>
      <c r="F744" s="58">
        <f t="shared" si="61"/>
        <v>44492</v>
      </c>
      <c r="G744" s="49">
        <f>SUM(C$7:C744)</f>
        <v>-1</v>
      </c>
      <c r="H744" s="49">
        <f>SUM(D$7:D744)</f>
        <v>5</v>
      </c>
      <c r="I744" s="40">
        <f t="shared" si="62"/>
        <v>4</v>
      </c>
      <c r="K744" s="36">
        <f t="shared" si="63"/>
        <v>2021</v>
      </c>
    </row>
    <row r="745" spans="1:11" ht="13">
      <c r="A745" s="39">
        <f>GewinnDaten!A745</f>
        <v>44496</v>
      </c>
      <c r="B745" s="37">
        <f t="shared" si="59"/>
        <v>4</v>
      </c>
      <c r="C745" s="49">
        <f>GewinnDaten!F745</f>
        <v>0</v>
      </c>
      <c r="D745" s="49">
        <f>GewinnDaten!I745</f>
        <v>0</v>
      </c>
      <c r="E745" s="40">
        <f t="shared" si="60"/>
        <v>0</v>
      </c>
      <c r="F745" s="58">
        <f t="shared" si="61"/>
        <v>44496</v>
      </c>
      <c r="G745" s="49">
        <f>SUM(C$7:C745)</f>
        <v>-1</v>
      </c>
      <c r="H745" s="49">
        <f>SUM(D$7:D745)</f>
        <v>5</v>
      </c>
      <c r="I745" s="40">
        <f t="shared" si="62"/>
        <v>4</v>
      </c>
      <c r="K745" s="36">
        <f t="shared" si="63"/>
        <v>2021</v>
      </c>
    </row>
    <row r="746" spans="1:11" ht="13">
      <c r="A746" s="39">
        <f>GewinnDaten!A746</f>
        <v>44499</v>
      </c>
      <c r="B746" s="37">
        <f t="shared" si="59"/>
        <v>7</v>
      </c>
      <c r="C746" s="49">
        <f>GewinnDaten!F746</f>
        <v>0</v>
      </c>
      <c r="D746" s="49">
        <f>GewinnDaten!I746</f>
        <v>0</v>
      </c>
      <c r="E746" s="40">
        <f t="shared" si="60"/>
        <v>0</v>
      </c>
      <c r="F746" s="58">
        <f t="shared" si="61"/>
        <v>44499</v>
      </c>
      <c r="G746" s="49">
        <f>SUM(C$7:C746)</f>
        <v>-1</v>
      </c>
      <c r="H746" s="49">
        <f>SUM(D$7:D746)</f>
        <v>5</v>
      </c>
      <c r="I746" s="40">
        <f t="shared" si="62"/>
        <v>4</v>
      </c>
      <c r="K746" s="36">
        <f t="shared" si="63"/>
        <v>2021</v>
      </c>
    </row>
    <row r="747" spans="1:11" ht="13">
      <c r="A747" s="39">
        <f>GewinnDaten!A747</f>
        <v>44503</v>
      </c>
      <c r="B747" s="37">
        <f t="shared" si="59"/>
        <v>4</v>
      </c>
      <c r="C747" s="49">
        <f>GewinnDaten!F747</f>
        <v>0</v>
      </c>
      <c r="D747" s="49">
        <f>GewinnDaten!I747</f>
        <v>0</v>
      </c>
      <c r="E747" s="40">
        <f t="shared" si="60"/>
        <v>0</v>
      </c>
      <c r="F747" s="58">
        <f t="shared" si="61"/>
        <v>44503</v>
      </c>
      <c r="G747" s="49">
        <f>SUM(C$7:C747)</f>
        <v>-1</v>
      </c>
      <c r="H747" s="49">
        <f>SUM(D$7:D747)</f>
        <v>5</v>
      </c>
      <c r="I747" s="40">
        <f t="shared" si="62"/>
        <v>4</v>
      </c>
      <c r="K747" s="36">
        <f t="shared" si="63"/>
        <v>2021</v>
      </c>
    </row>
    <row r="748" spans="1:11" ht="13">
      <c r="A748" s="39">
        <f>GewinnDaten!A748</f>
        <v>44506</v>
      </c>
      <c r="B748" s="37">
        <f t="shared" si="59"/>
        <v>7</v>
      </c>
      <c r="C748" s="49">
        <f>GewinnDaten!F748</f>
        <v>0</v>
      </c>
      <c r="D748" s="49">
        <f>GewinnDaten!I748</f>
        <v>0</v>
      </c>
      <c r="E748" s="40">
        <f t="shared" si="60"/>
        <v>0</v>
      </c>
      <c r="F748" s="58">
        <f t="shared" si="61"/>
        <v>44506</v>
      </c>
      <c r="G748" s="49">
        <f>SUM(C$7:C748)</f>
        <v>-1</v>
      </c>
      <c r="H748" s="49">
        <f>SUM(D$7:D748)</f>
        <v>5</v>
      </c>
      <c r="I748" s="40">
        <f t="shared" si="62"/>
        <v>4</v>
      </c>
      <c r="K748" s="36">
        <f t="shared" si="63"/>
        <v>2021</v>
      </c>
    </row>
    <row r="749" spans="1:11" ht="13">
      <c r="A749" s="39">
        <f>GewinnDaten!A749</f>
        <v>44510</v>
      </c>
      <c r="B749" s="37">
        <f t="shared" si="59"/>
        <v>4</v>
      </c>
      <c r="C749" s="49">
        <f>GewinnDaten!F749</f>
        <v>0</v>
      </c>
      <c r="D749" s="49">
        <f>GewinnDaten!I749</f>
        <v>0</v>
      </c>
      <c r="E749" s="40">
        <f t="shared" si="60"/>
        <v>0</v>
      </c>
      <c r="F749" s="58">
        <f t="shared" si="61"/>
        <v>44510</v>
      </c>
      <c r="G749" s="49">
        <f>SUM(C$7:C749)</f>
        <v>-1</v>
      </c>
      <c r="H749" s="49">
        <f>SUM(D$7:D749)</f>
        <v>5</v>
      </c>
      <c r="I749" s="40">
        <f t="shared" si="62"/>
        <v>4</v>
      </c>
      <c r="K749" s="36">
        <f t="shared" si="63"/>
        <v>2021</v>
      </c>
    </row>
    <row r="750" spans="1:11" ht="13">
      <c r="A750" s="39">
        <f>GewinnDaten!A750</f>
        <v>44513</v>
      </c>
      <c r="B750" s="37">
        <f t="shared" si="59"/>
        <v>7</v>
      </c>
      <c r="C750" s="49">
        <f>GewinnDaten!F750</f>
        <v>0</v>
      </c>
      <c r="D750" s="49">
        <f>GewinnDaten!I750</f>
        <v>0</v>
      </c>
      <c r="E750" s="40">
        <f t="shared" si="60"/>
        <v>0</v>
      </c>
      <c r="F750" s="58">
        <f t="shared" si="61"/>
        <v>44513</v>
      </c>
      <c r="G750" s="49">
        <f>SUM(C$7:C750)</f>
        <v>-1</v>
      </c>
      <c r="H750" s="49">
        <f>SUM(D$7:D750)</f>
        <v>5</v>
      </c>
      <c r="I750" s="40">
        <f t="shared" si="62"/>
        <v>4</v>
      </c>
      <c r="K750" s="36">
        <f t="shared" si="63"/>
        <v>2021</v>
      </c>
    </row>
    <row r="751" spans="1:11" ht="13">
      <c r="A751" s="39">
        <f>GewinnDaten!A751</f>
        <v>44517</v>
      </c>
      <c r="B751" s="37">
        <f t="shared" si="59"/>
        <v>4</v>
      </c>
      <c r="C751" s="49">
        <f>GewinnDaten!F751</f>
        <v>0</v>
      </c>
      <c r="D751" s="49">
        <f>GewinnDaten!I751</f>
        <v>0</v>
      </c>
      <c r="E751" s="40">
        <f t="shared" si="60"/>
        <v>0</v>
      </c>
      <c r="F751" s="58">
        <f t="shared" si="61"/>
        <v>44517</v>
      </c>
      <c r="G751" s="49">
        <f>SUM(C$7:C751)</f>
        <v>-1</v>
      </c>
      <c r="H751" s="49">
        <f>SUM(D$7:D751)</f>
        <v>5</v>
      </c>
      <c r="I751" s="40">
        <f t="shared" si="62"/>
        <v>4</v>
      </c>
      <c r="K751" s="36">
        <f t="shared" si="63"/>
        <v>2021</v>
      </c>
    </row>
    <row r="752" spans="1:11" ht="13">
      <c r="A752" s="39">
        <f>GewinnDaten!A752</f>
        <v>44520</v>
      </c>
      <c r="B752" s="37">
        <f t="shared" si="59"/>
        <v>7</v>
      </c>
      <c r="C752" s="49">
        <f>GewinnDaten!F752</f>
        <v>0</v>
      </c>
      <c r="D752" s="49">
        <f>GewinnDaten!I752</f>
        <v>0</v>
      </c>
      <c r="E752" s="40">
        <f t="shared" si="60"/>
        <v>0</v>
      </c>
      <c r="F752" s="58">
        <f t="shared" si="61"/>
        <v>44520</v>
      </c>
      <c r="G752" s="49">
        <f>SUM(C$7:C752)</f>
        <v>-1</v>
      </c>
      <c r="H752" s="49">
        <f>SUM(D$7:D752)</f>
        <v>5</v>
      </c>
      <c r="I752" s="40">
        <f t="shared" si="62"/>
        <v>4</v>
      </c>
      <c r="K752" s="36">
        <f t="shared" si="63"/>
        <v>2021</v>
      </c>
    </row>
    <row r="753" spans="1:11" ht="13">
      <c r="A753" s="39">
        <f>GewinnDaten!A753</f>
        <v>44524</v>
      </c>
      <c r="B753" s="37">
        <f t="shared" si="59"/>
        <v>4</v>
      </c>
      <c r="C753" s="49">
        <f>GewinnDaten!F753</f>
        <v>0</v>
      </c>
      <c r="D753" s="49">
        <f>GewinnDaten!I753</f>
        <v>0</v>
      </c>
      <c r="E753" s="40">
        <f t="shared" si="60"/>
        <v>0</v>
      </c>
      <c r="F753" s="58">
        <f t="shared" si="61"/>
        <v>44524</v>
      </c>
      <c r="G753" s="49">
        <f>SUM(C$7:C753)</f>
        <v>-1</v>
      </c>
      <c r="H753" s="49">
        <f>SUM(D$7:D753)</f>
        <v>5</v>
      </c>
      <c r="I753" s="40">
        <f t="shared" si="62"/>
        <v>4</v>
      </c>
      <c r="K753" s="36">
        <f t="shared" si="63"/>
        <v>2021</v>
      </c>
    </row>
    <row r="754" spans="1:11" ht="13">
      <c r="A754" s="39">
        <f>GewinnDaten!A754</f>
        <v>44527</v>
      </c>
      <c r="B754" s="37">
        <f t="shared" si="59"/>
        <v>7</v>
      </c>
      <c r="C754" s="49">
        <f>GewinnDaten!F754</f>
        <v>0</v>
      </c>
      <c r="D754" s="49">
        <f>GewinnDaten!I754</f>
        <v>0</v>
      </c>
      <c r="E754" s="40">
        <f t="shared" si="60"/>
        <v>0</v>
      </c>
      <c r="F754" s="58">
        <f t="shared" si="61"/>
        <v>44527</v>
      </c>
      <c r="G754" s="49">
        <f>SUM(C$7:C754)</f>
        <v>-1</v>
      </c>
      <c r="H754" s="49">
        <f>SUM(D$7:D754)</f>
        <v>5</v>
      </c>
      <c r="I754" s="40">
        <f t="shared" si="62"/>
        <v>4</v>
      </c>
      <c r="K754" s="36">
        <f t="shared" si="63"/>
        <v>2021</v>
      </c>
    </row>
    <row r="755" spans="1:11" ht="13">
      <c r="A755" s="39">
        <f>GewinnDaten!A755</f>
        <v>44531</v>
      </c>
      <c r="B755" s="37">
        <f t="shared" si="59"/>
        <v>4</v>
      </c>
      <c r="C755" s="49">
        <f>GewinnDaten!F755</f>
        <v>0</v>
      </c>
      <c r="D755" s="49">
        <f>GewinnDaten!I755</f>
        <v>0</v>
      </c>
      <c r="E755" s="40">
        <f t="shared" si="60"/>
        <v>0</v>
      </c>
      <c r="F755" s="58">
        <f t="shared" si="61"/>
        <v>44531</v>
      </c>
      <c r="G755" s="49">
        <f>SUM(C$7:C755)</f>
        <v>-1</v>
      </c>
      <c r="H755" s="49">
        <f>SUM(D$7:D755)</f>
        <v>5</v>
      </c>
      <c r="I755" s="40">
        <f t="shared" si="62"/>
        <v>4</v>
      </c>
      <c r="K755" s="36">
        <f t="shared" si="63"/>
        <v>2021</v>
      </c>
    </row>
    <row r="756" spans="1:11" ht="13">
      <c r="A756" s="39">
        <f>GewinnDaten!A756</f>
        <v>44534</v>
      </c>
      <c r="B756" s="37">
        <f t="shared" si="59"/>
        <v>7</v>
      </c>
      <c r="C756" s="49">
        <f>GewinnDaten!F756</f>
        <v>0</v>
      </c>
      <c r="D756" s="49">
        <f>GewinnDaten!I756</f>
        <v>0</v>
      </c>
      <c r="E756" s="40">
        <f t="shared" si="60"/>
        <v>0</v>
      </c>
      <c r="F756" s="58">
        <f t="shared" si="61"/>
        <v>44534</v>
      </c>
      <c r="G756" s="49">
        <f>SUM(C$7:C756)</f>
        <v>-1</v>
      </c>
      <c r="H756" s="49">
        <f>SUM(D$7:D756)</f>
        <v>5</v>
      </c>
      <c r="I756" s="40">
        <f t="shared" si="62"/>
        <v>4</v>
      </c>
      <c r="K756" s="36">
        <f t="shared" si="63"/>
        <v>2021</v>
      </c>
    </row>
    <row r="757" spans="1:11" ht="13">
      <c r="A757" s="39">
        <f>GewinnDaten!A757</f>
        <v>44538</v>
      </c>
      <c r="B757" s="37">
        <f t="shared" si="59"/>
        <v>4</v>
      </c>
      <c r="C757" s="49">
        <f>GewinnDaten!F757</f>
        <v>0</v>
      </c>
      <c r="D757" s="49">
        <f>GewinnDaten!I757</f>
        <v>0</v>
      </c>
      <c r="E757" s="40">
        <f t="shared" si="60"/>
        <v>0</v>
      </c>
      <c r="F757" s="58">
        <f t="shared" si="61"/>
        <v>44538</v>
      </c>
      <c r="G757" s="49">
        <f>SUM(C$7:C757)</f>
        <v>-1</v>
      </c>
      <c r="H757" s="49">
        <f>SUM(D$7:D757)</f>
        <v>5</v>
      </c>
      <c r="I757" s="40">
        <f t="shared" si="62"/>
        <v>4</v>
      </c>
      <c r="K757" s="36">
        <f t="shared" si="63"/>
        <v>2021</v>
      </c>
    </row>
    <row r="758" spans="1:11" ht="13">
      <c r="A758" s="39">
        <f>GewinnDaten!A758</f>
        <v>44541</v>
      </c>
      <c r="B758" s="37">
        <f t="shared" si="59"/>
        <v>7</v>
      </c>
      <c r="C758" s="49">
        <f>GewinnDaten!F758</f>
        <v>0</v>
      </c>
      <c r="D758" s="49">
        <f>GewinnDaten!I758</f>
        <v>0</v>
      </c>
      <c r="E758" s="40">
        <f t="shared" si="60"/>
        <v>0</v>
      </c>
      <c r="F758" s="58">
        <f t="shared" si="61"/>
        <v>44541</v>
      </c>
      <c r="G758" s="49">
        <f>SUM(C$7:C758)</f>
        <v>-1</v>
      </c>
      <c r="H758" s="49">
        <f>SUM(D$7:D758)</f>
        <v>5</v>
      </c>
      <c r="I758" s="40">
        <f t="shared" si="62"/>
        <v>4</v>
      </c>
      <c r="K758" s="36">
        <f t="shared" si="63"/>
        <v>2021</v>
      </c>
    </row>
    <row r="759" spans="1:11" ht="13">
      <c r="A759" s="39">
        <f>GewinnDaten!A759</f>
        <v>44545</v>
      </c>
      <c r="B759" s="37">
        <f t="shared" si="59"/>
        <v>4</v>
      </c>
      <c r="C759" s="49">
        <f>GewinnDaten!F759</f>
        <v>0</v>
      </c>
      <c r="D759" s="49">
        <f>GewinnDaten!I759</f>
        <v>0</v>
      </c>
      <c r="E759" s="40">
        <f t="shared" si="60"/>
        <v>0</v>
      </c>
      <c r="F759" s="58">
        <f t="shared" si="61"/>
        <v>44545</v>
      </c>
      <c r="G759" s="49">
        <f>SUM(C$7:C759)</f>
        <v>-1</v>
      </c>
      <c r="H759" s="49">
        <f>SUM(D$7:D759)</f>
        <v>5</v>
      </c>
      <c r="I759" s="40">
        <f t="shared" si="62"/>
        <v>4</v>
      </c>
      <c r="K759" s="36">
        <f t="shared" si="63"/>
        <v>2021</v>
      </c>
    </row>
    <row r="760" spans="1:11" ht="13">
      <c r="A760" s="39">
        <f>GewinnDaten!A760</f>
        <v>44548</v>
      </c>
      <c r="B760" s="37">
        <f t="shared" si="59"/>
        <v>7</v>
      </c>
      <c r="C760" s="49">
        <f>GewinnDaten!F760</f>
        <v>0</v>
      </c>
      <c r="D760" s="49">
        <f>GewinnDaten!I760</f>
        <v>0</v>
      </c>
      <c r="E760" s="40">
        <f t="shared" si="60"/>
        <v>0</v>
      </c>
      <c r="F760" s="58">
        <f t="shared" si="61"/>
        <v>44548</v>
      </c>
      <c r="G760" s="49">
        <f>SUM(C$7:C760)</f>
        <v>-1</v>
      </c>
      <c r="H760" s="49">
        <f>SUM(D$7:D760)</f>
        <v>5</v>
      </c>
      <c r="I760" s="40">
        <f t="shared" si="62"/>
        <v>4</v>
      </c>
      <c r="K760" s="36">
        <f t="shared" si="63"/>
        <v>2021</v>
      </c>
    </row>
    <row r="761" spans="1:11" ht="13">
      <c r="A761" s="39">
        <f>GewinnDaten!A761</f>
        <v>44552</v>
      </c>
      <c r="B761" s="37">
        <f t="shared" si="59"/>
        <v>4</v>
      </c>
      <c r="C761" s="49">
        <f>GewinnDaten!F761</f>
        <v>0</v>
      </c>
      <c r="D761" s="49">
        <f>GewinnDaten!I761</f>
        <v>0</v>
      </c>
      <c r="E761" s="40">
        <f t="shared" si="60"/>
        <v>0</v>
      </c>
      <c r="F761" s="58">
        <f t="shared" si="61"/>
        <v>44552</v>
      </c>
      <c r="G761" s="49">
        <f>SUM(C$7:C761)</f>
        <v>-1</v>
      </c>
      <c r="H761" s="49">
        <f>SUM(D$7:D761)</f>
        <v>5</v>
      </c>
      <c r="I761" s="40">
        <f t="shared" si="62"/>
        <v>4</v>
      </c>
      <c r="K761" s="36">
        <f t="shared" si="63"/>
        <v>2021</v>
      </c>
    </row>
    <row r="762" spans="1:11" ht="13">
      <c r="A762" s="39">
        <f>GewinnDaten!A762</f>
        <v>44555</v>
      </c>
      <c r="B762" s="37">
        <f t="shared" si="59"/>
        <v>7</v>
      </c>
      <c r="C762" s="49">
        <f>GewinnDaten!F762</f>
        <v>0</v>
      </c>
      <c r="D762" s="49">
        <f>GewinnDaten!I762</f>
        <v>0</v>
      </c>
      <c r="E762" s="40">
        <f t="shared" si="60"/>
        <v>0</v>
      </c>
      <c r="F762" s="58">
        <f t="shared" si="61"/>
        <v>44555</v>
      </c>
      <c r="G762" s="49">
        <f>SUM(C$7:C762)</f>
        <v>-1</v>
      </c>
      <c r="H762" s="49">
        <f>SUM(D$7:D762)</f>
        <v>5</v>
      </c>
      <c r="I762" s="40">
        <f t="shared" si="62"/>
        <v>4</v>
      </c>
      <c r="K762" s="36">
        <f t="shared" si="63"/>
        <v>2021</v>
      </c>
    </row>
    <row r="763" spans="1:11" ht="13">
      <c r="A763" s="39">
        <f>GewinnDaten!A763</f>
        <v>44559</v>
      </c>
      <c r="B763" s="37">
        <f t="shared" si="59"/>
        <v>4</v>
      </c>
      <c r="C763" s="49">
        <f>GewinnDaten!F763</f>
        <v>0</v>
      </c>
      <c r="D763" s="49">
        <f>GewinnDaten!I763</f>
        <v>0</v>
      </c>
      <c r="E763" s="40">
        <f t="shared" si="60"/>
        <v>0</v>
      </c>
      <c r="F763" s="58">
        <f t="shared" si="61"/>
        <v>44559</v>
      </c>
      <c r="G763" s="49">
        <f>SUM(C$7:C763)</f>
        <v>-1</v>
      </c>
      <c r="H763" s="49">
        <f>SUM(D$7:D763)</f>
        <v>5</v>
      </c>
      <c r="I763" s="40">
        <f t="shared" si="62"/>
        <v>4</v>
      </c>
      <c r="K763" s="36">
        <f t="shared" si="63"/>
        <v>2021</v>
      </c>
    </row>
    <row r="764" spans="1:11" ht="13">
      <c r="A764" s="39">
        <f>GewinnDaten!A764</f>
        <v>44562</v>
      </c>
      <c r="B764" s="37">
        <f t="shared" si="59"/>
        <v>7</v>
      </c>
      <c r="C764" s="49">
        <f>GewinnDaten!F764</f>
        <v>0</v>
      </c>
      <c r="D764" s="49">
        <f>GewinnDaten!I764</f>
        <v>0</v>
      </c>
      <c r="E764" s="40">
        <f t="shared" si="60"/>
        <v>0</v>
      </c>
      <c r="F764" s="58">
        <f t="shared" si="61"/>
        <v>44562</v>
      </c>
      <c r="G764" s="49">
        <f>SUM(C$7:C764)</f>
        <v>-1</v>
      </c>
      <c r="H764" s="49">
        <f>SUM(D$7:D764)</f>
        <v>5</v>
      </c>
      <c r="I764" s="40">
        <f t="shared" si="62"/>
        <v>4</v>
      </c>
      <c r="K764" s="36">
        <f t="shared" si="63"/>
        <v>2022</v>
      </c>
    </row>
    <row r="765" spans="1:11" ht="13">
      <c r="A765" s="39">
        <f>GewinnDaten!A765</f>
        <v>44566</v>
      </c>
      <c r="B765" s="37">
        <f t="shared" si="59"/>
        <v>4</v>
      </c>
      <c r="C765" s="49">
        <f>GewinnDaten!F765</f>
        <v>0</v>
      </c>
      <c r="D765" s="49">
        <f>GewinnDaten!I765</f>
        <v>0</v>
      </c>
      <c r="E765" s="40">
        <f t="shared" si="60"/>
        <v>0</v>
      </c>
      <c r="F765" s="58">
        <f t="shared" si="61"/>
        <v>44566</v>
      </c>
      <c r="G765" s="49">
        <f>SUM(C$7:C765)</f>
        <v>-1</v>
      </c>
      <c r="H765" s="49">
        <f>SUM(D$7:D765)</f>
        <v>5</v>
      </c>
      <c r="I765" s="40">
        <f t="shared" si="62"/>
        <v>4</v>
      </c>
      <c r="K765" s="36">
        <f t="shared" si="63"/>
        <v>2022</v>
      </c>
    </row>
    <row r="766" spans="1:11" ht="13">
      <c r="A766" s="39">
        <f>GewinnDaten!A766</f>
        <v>44569</v>
      </c>
      <c r="B766" s="37">
        <f t="shared" si="59"/>
        <v>7</v>
      </c>
      <c r="C766" s="49">
        <f>GewinnDaten!F766</f>
        <v>0</v>
      </c>
      <c r="D766" s="49">
        <f>GewinnDaten!I766</f>
        <v>0</v>
      </c>
      <c r="E766" s="40">
        <f t="shared" si="60"/>
        <v>0</v>
      </c>
      <c r="F766" s="58">
        <f t="shared" si="61"/>
        <v>44569</v>
      </c>
      <c r="G766" s="49">
        <f>SUM(C$7:C766)</f>
        <v>-1</v>
      </c>
      <c r="H766" s="49">
        <f>SUM(D$7:D766)</f>
        <v>5</v>
      </c>
      <c r="I766" s="40">
        <f t="shared" si="62"/>
        <v>4</v>
      </c>
      <c r="K766" s="36">
        <f t="shared" si="63"/>
        <v>2022</v>
      </c>
    </row>
    <row r="767" spans="1:11" ht="13">
      <c r="A767" s="39">
        <f>GewinnDaten!A767</f>
        <v>44573</v>
      </c>
      <c r="B767" s="37">
        <f t="shared" si="59"/>
        <v>4</v>
      </c>
      <c r="C767" s="49">
        <f>GewinnDaten!F767</f>
        <v>0</v>
      </c>
      <c r="D767" s="49">
        <f>GewinnDaten!I767</f>
        <v>0</v>
      </c>
      <c r="E767" s="40">
        <f t="shared" si="60"/>
        <v>0</v>
      </c>
      <c r="F767" s="58">
        <f t="shared" si="61"/>
        <v>44573</v>
      </c>
      <c r="G767" s="49">
        <f>SUM(C$7:C767)</f>
        <v>-1</v>
      </c>
      <c r="H767" s="49">
        <f>SUM(D$7:D767)</f>
        <v>5</v>
      </c>
      <c r="I767" s="40">
        <f t="shared" si="62"/>
        <v>4</v>
      </c>
      <c r="K767" s="36">
        <f t="shared" si="63"/>
        <v>2022</v>
      </c>
    </row>
    <row r="768" spans="1:11" ht="13">
      <c r="A768" s="39">
        <f>GewinnDaten!A768</f>
        <v>44576</v>
      </c>
      <c r="B768" s="37">
        <f t="shared" si="59"/>
        <v>7</v>
      </c>
      <c r="C768" s="49">
        <f>GewinnDaten!F768</f>
        <v>0</v>
      </c>
      <c r="D768" s="49">
        <f>GewinnDaten!I768</f>
        <v>0</v>
      </c>
      <c r="E768" s="40">
        <f t="shared" si="60"/>
        <v>0</v>
      </c>
      <c r="F768" s="58">
        <f t="shared" si="61"/>
        <v>44576</v>
      </c>
      <c r="G768" s="49">
        <f>SUM(C$7:C768)</f>
        <v>-1</v>
      </c>
      <c r="H768" s="49">
        <f>SUM(D$7:D768)</f>
        <v>5</v>
      </c>
      <c r="I768" s="40">
        <f t="shared" si="62"/>
        <v>4</v>
      </c>
      <c r="K768" s="36">
        <f t="shared" si="63"/>
        <v>2022</v>
      </c>
    </row>
    <row r="769" spans="1:11" ht="13">
      <c r="A769" s="39">
        <f>GewinnDaten!A769</f>
        <v>44580</v>
      </c>
      <c r="B769" s="37">
        <f t="shared" si="59"/>
        <v>4</v>
      </c>
      <c r="C769" s="49">
        <f>GewinnDaten!F769</f>
        <v>0</v>
      </c>
      <c r="D769" s="49">
        <f>GewinnDaten!I769</f>
        <v>0</v>
      </c>
      <c r="E769" s="40">
        <f t="shared" si="60"/>
        <v>0</v>
      </c>
      <c r="F769" s="58">
        <f t="shared" si="61"/>
        <v>44580</v>
      </c>
      <c r="G769" s="49">
        <f>SUM(C$7:C769)</f>
        <v>-1</v>
      </c>
      <c r="H769" s="49">
        <f>SUM(D$7:D769)</f>
        <v>5</v>
      </c>
      <c r="I769" s="40">
        <f t="shared" si="62"/>
        <v>4</v>
      </c>
      <c r="K769" s="36">
        <f t="shared" si="63"/>
        <v>2022</v>
      </c>
    </row>
    <row r="770" spans="1:11" ht="13">
      <c r="A770" s="39">
        <f>GewinnDaten!A770</f>
        <v>44583</v>
      </c>
      <c r="B770" s="37">
        <f t="shared" si="59"/>
        <v>7</v>
      </c>
      <c r="C770" s="49">
        <f>GewinnDaten!F770</f>
        <v>0</v>
      </c>
      <c r="D770" s="49">
        <f>GewinnDaten!I770</f>
        <v>0</v>
      </c>
      <c r="E770" s="40">
        <f t="shared" si="60"/>
        <v>0</v>
      </c>
      <c r="F770" s="58">
        <f t="shared" si="61"/>
        <v>44583</v>
      </c>
      <c r="G770" s="49">
        <f>SUM(C$7:C770)</f>
        <v>-1</v>
      </c>
      <c r="H770" s="49">
        <f>SUM(D$7:D770)</f>
        <v>5</v>
      </c>
      <c r="I770" s="40">
        <f t="shared" si="62"/>
        <v>4</v>
      </c>
      <c r="K770" s="36">
        <f t="shared" si="63"/>
        <v>2022</v>
      </c>
    </row>
    <row r="771" spans="1:11" ht="13">
      <c r="A771" s="39">
        <f>GewinnDaten!A771</f>
        <v>44587</v>
      </c>
      <c r="B771" s="37">
        <f t="shared" si="59"/>
        <v>4</v>
      </c>
      <c r="C771" s="49">
        <f>GewinnDaten!F771</f>
        <v>0</v>
      </c>
      <c r="D771" s="49">
        <f>GewinnDaten!I771</f>
        <v>0</v>
      </c>
      <c r="E771" s="40">
        <f t="shared" si="60"/>
        <v>0</v>
      </c>
      <c r="F771" s="58">
        <f t="shared" si="61"/>
        <v>44587</v>
      </c>
      <c r="G771" s="49">
        <f>SUM(C$7:C771)</f>
        <v>-1</v>
      </c>
      <c r="H771" s="49">
        <f>SUM(D$7:D771)</f>
        <v>5</v>
      </c>
      <c r="I771" s="40">
        <f t="shared" si="62"/>
        <v>4</v>
      </c>
      <c r="K771" s="36">
        <f t="shared" si="63"/>
        <v>2022</v>
      </c>
    </row>
    <row r="772" spans="1:11" ht="13">
      <c r="A772" s="39">
        <f>GewinnDaten!A772</f>
        <v>44590</v>
      </c>
      <c r="B772" s="37">
        <f t="shared" si="59"/>
        <v>7</v>
      </c>
      <c r="C772" s="49">
        <f>GewinnDaten!F772</f>
        <v>0</v>
      </c>
      <c r="D772" s="49">
        <f>GewinnDaten!I772</f>
        <v>0</v>
      </c>
      <c r="E772" s="40">
        <f t="shared" si="60"/>
        <v>0</v>
      </c>
      <c r="F772" s="58">
        <f t="shared" si="61"/>
        <v>44590</v>
      </c>
      <c r="G772" s="49">
        <f>SUM(C$7:C772)</f>
        <v>-1</v>
      </c>
      <c r="H772" s="49">
        <f>SUM(D$7:D772)</f>
        <v>5</v>
      </c>
      <c r="I772" s="40">
        <f t="shared" si="62"/>
        <v>4</v>
      </c>
      <c r="K772" s="36">
        <f t="shared" si="63"/>
        <v>2022</v>
      </c>
    </row>
    <row r="773" spans="1:11" ht="13">
      <c r="A773" s="39">
        <f>GewinnDaten!A773</f>
        <v>44594</v>
      </c>
      <c r="B773" s="37">
        <f t="shared" si="59"/>
        <v>4</v>
      </c>
      <c r="C773" s="49">
        <f>GewinnDaten!F773</f>
        <v>0</v>
      </c>
      <c r="D773" s="49">
        <f>GewinnDaten!I773</f>
        <v>0</v>
      </c>
      <c r="E773" s="40">
        <f t="shared" si="60"/>
        <v>0</v>
      </c>
      <c r="F773" s="58">
        <f t="shared" si="61"/>
        <v>44594</v>
      </c>
      <c r="G773" s="49">
        <f>SUM(C$7:C773)</f>
        <v>-1</v>
      </c>
      <c r="H773" s="49">
        <f>SUM(D$7:D773)</f>
        <v>5</v>
      </c>
      <c r="I773" s="40">
        <f t="shared" si="62"/>
        <v>4</v>
      </c>
      <c r="K773" s="36">
        <f t="shared" si="63"/>
        <v>2022</v>
      </c>
    </row>
    <row r="774" spans="1:11" ht="13">
      <c r="A774" s="39">
        <f>GewinnDaten!A774</f>
        <v>44597</v>
      </c>
      <c r="B774" s="37">
        <f t="shared" si="59"/>
        <v>7</v>
      </c>
      <c r="C774" s="49">
        <f>GewinnDaten!F774</f>
        <v>0</v>
      </c>
      <c r="D774" s="49">
        <f>GewinnDaten!I774</f>
        <v>0</v>
      </c>
      <c r="E774" s="40">
        <f t="shared" si="60"/>
        <v>0</v>
      </c>
      <c r="F774" s="58">
        <f t="shared" si="61"/>
        <v>44597</v>
      </c>
      <c r="G774" s="49">
        <f>SUM(C$7:C774)</f>
        <v>-1</v>
      </c>
      <c r="H774" s="49">
        <f>SUM(D$7:D774)</f>
        <v>5</v>
      </c>
      <c r="I774" s="40">
        <f t="shared" si="62"/>
        <v>4</v>
      </c>
      <c r="K774" s="36">
        <f t="shared" si="63"/>
        <v>2022</v>
      </c>
    </row>
    <row r="775" spans="1:11" ht="13">
      <c r="A775" s="39">
        <f>GewinnDaten!A775</f>
        <v>44601</v>
      </c>
      <c r="B775" s="37">
        <f t="shared" si="59"/>
        <v>4</v>
      </c>
      <c r="C775" s="49">
        <f>GewinnDaten!F775</f>
        <v>0</v>
      </c>
      <c r="D775" s="49">
        <f>GewinnDaten!I775</f>
        <v>0</v>
      </c>
      <c r="E775" s="40">
        <f t="shared" si="60"/>
        <v>0</v>
      </c>
      <c r="F775" s="58">
        <f t="shared" si="61"/>
        <v>44601</v>
      </c>
      <c r="G775" s="49">
        <f>SUM(C$7:C775)</f>
        <v>-1</v>
      </c>
      <c r="H775" s="49">
        <f>SUM(D$7:D775)</f>
        <v>5</v>
      </c>
      <c r="I775" s="40">
        <f t="shared" si="62"/>
        <v>4</v>
      </c>
      <c r="K775" s="36">
        <f t="shared" si="63"/>
        <v>2022</v>
      </c>
    </row>
    <row r="776" spans="1:11" ht="13">
      <c r="A776" s="39">
        <f>GewinnDaten!A776</f>
        <v>44604</v>
      </c>
      <c r="B776" s="37">
        <f t="shared" ref="B776:B839" si="64">WEEKDAY(A776)</f>
        <v>7</v>
      </c>
      <c r="C776" s="49">
        <f>GewinnDaten!F776</f>
        <v>0</v>
      </c>
      <c r="D776" s="49">
        <f>GewinnDaten!I776</f>
        <v>0</v>
      </c>
      <c r="E776" s="40">
        <f t="shared" ref="E776:E839" si="65">SUM(C776:D776)</f>
        <v>0</v>
      </c>
      <c r="F776" s="58">
        <f t="shared" ref="F776:F839" si="66">A776</f>
        <v>44604</v>
      </c>
      <c r="G776" s="49">
        <f>SUM(C$7:C776)</f>
        <v>-1</v>
      </c>
      <c r="H776" s="49">
        <f>SUM(D$7:D776)</f>
        <v>5</v>
      </c>
      <c r="I776" s="40">
        <f t="shared" ref="I776:I839" si="67">SUM(G776:H776)</f>
        <v>4</v>
      </c>
      <c r="K776" s="36">
        <f t="shared" ref="K776:K839" si="68">YEAR(A776)</f>
        <v>2022</v>
      </c>
    </row>
    <row r="777" spans="1:11" ht="13">
      <c r="A777" s="39">
        <f>GewinnDaten!A777</f>
        <v>44608</v>
      </c>
      <c r="B777" s="37">
        <f t="shared" si="64"/>
        <v>4</v>
      </c>
      <c r="C777" s="49">
        <f>GewinnDaten!F777</f>
        <v>0</v>
      </c>
      <c r="D777" s="49">
        <f>GewinnDaten!I777</f>
        <v>0</v>
      </c>
      <c r="E777" s="40">
        <f t="shared" si="65"/>
        <v>0</v>
      </c>
      <c r="F777" s="58">
        <f t="shared" si="66"/>
        <v>44608</v>
      </c>
      <c r="G777" s="49">
        <f>SUM(C$7:C777)</f>
        <v>-1</v>
      </c>
      <c r="H777" s="49">
        <f>SUM(D$7:D777)</f>
        <v>5</v>
      </c>
      <c r="I777" s="40">
        <f t="shared" si="67"/>
        <v>4</v>
      </c>
      <c r="K777" s="36">
        <f t="shared" si="68"/>
        <v>2022</v>
      </c>
    </row>
    <row r="778" spans="1:11" ht="13">
      <c r="A778" s="39">
        <f>GewinnDaten!A778</f>
        <v>44611</v>
      </c>
      <c r="B778" s="37">
        <f t="shared" si="64"/>
        <v>7</v>
      </c>
      <c r="C778" s="49">
        <f>GewinnDaten!F778</f>
        <v>0</v>
      </c>
      <c r="D778" s="49">
        <f>GewinnDaten!I778</f>
        <v>0</v>
      </c>
      <c r="E778" s="40">
        <f t="shared" si="65"/>
        <v>0</v>
      </c>
      <c r="F778" s="58">
        <f t="shared" si="66"/>
        <v>44611</v>
      </c>
      <c r="G778" s="49">
        <f>SUM(C$7:C778)</f>
        <v>-1</v>
      </c>
      <c r="H778" s="49">
        <f>SUM(D$7:D778)</f>
        <v>5</v>
      </c>
      <c r="I778" s="40">
        <f t="shared" si="67"/>
        <v>4</v>
      </c>
      <c r="K778" s="36">
        <f t="shared" si="68"/>
        <v>2022</v>
      </c>
    </row>
    <row r="779" spans="1:11" ht="13">
      <c r="A779" s="39">
        <f>GewinnDaten!A779</f>
        <v>44615</v>
      </c>
      <c r="B779" s="37">
        <f t="shared" si="64"/>
        <v>4</v>
      </c>
      <c r="C779" s="49">
        <f>GewinnDaten!F779</f>
        <v>0</v>
      </c>
      <c r="D779" s="49">
        <f>GewinnDaten!I779</f>
        <v>0</v>
      </c>
      <c r="E779" s="40">
        <f t="shared" si="65"/>
        <v>0</v>
      </c>
      <c r="F779" s="58">
        <f t="shared" si="66"/>
        <v>44615</v>
      </c>
      <c r="G779" s="49">
        <f>SUM(C$7:C779)</f>
        <v>-1</v>
      </c>
      <c r="H779" s="49">
        <f>SUM(D$7:D779)</f>
        <v>5</v>
      </c>
      <c r="I779" s="40">
        <f t="shared" si="67"/>
        <v>4</v>
      </c>
      <c r="K779" s="36">
        <f t="shared" si="68"/>
        <v>2022</v>
      </c>
    </row>
    <row r="780" spans="1:11" ht="13">
      <c r="A780" s="39">
        <f>GewinnDaten!A780</f>
        <v>44618</v>
      </c>
      <c r="B780" s="37">
        <f t="shared" si="64"/>
        <v>7</v>
      </c>
      <c r="C780" s="49">
        <f>GewinnDaten!F780</f>
        <v>0</v>
      </c>
      <c r="D780" s="49">
        <f>GewinnDaten!I780</f>
        <v>0</v>
      </c>
      <c r="E780" s="40">
        <f t="shared" si="65"/>
        <v>0</v>
      </c>
      <c r="F780" s="58">
        <f t="shared" si="66"/>
        <v>44618</v>
      </c>
      <c r="G780" s="49">
        <f>SUM(C$7:C780)</f>
        <v>-1</v>
      </c>
      <c r="H780" s="49">
        <f>SUM(D$7:D780)</f>
        <v>5</v>
      </c>
      <c r="I780" s="40">
        <f t="shared" si="67"/>
        <v>4</v>
      </c>
      <c r="K780" s="36">
        <f t="shared" si="68"/>
        <v>2022</v>
      </c>
    </row>
    <row r="781" spans="1:11" ht="13">
      <c r="A781" s="39">
        <f>GewinnDaten!A781</f>
        <v>44622</v>
      </c>
      <c r="B781" s="37">
        <f t="shared" si="64"/>
        <v>4</v>
      </c>
      <c r="C781" s="49">
        <f>GewinnDaten!F781</f>
        <v>0</v>
      </c>
      <c r="D781" s="49">
        <f>GewinnDaten!I781</f>
        <v>0</v>
      </c>
      <c r="E781" s="40">
        <f t="shared" si="65"/>
        <v>0</v>
      </c>
      <c r="F781" s="58">
        <f t="shared" si="66"/>
        <v>44622</v>
      </c>
      <c r="G781" s="49">
        <f>SUM(C$7:C781)</f>
        <v>-1</v>
      </c>
      <c r="H781" s="49">
        <f>SUM(D$7:D781)</f>
        <v>5</v>
      </c>
      <c r="I781" s="40">
        <f t="shared" si="67"/>
        <v>4</v>
      </c>
      <c r="K781" s="36">
        <f t="shared" si="68"/>
        <v>2022</v>
      </c>
    </row>
    <row r="782" spans="1:11" ht="13">
      <c r="A782" s="39">
        <f>GewinnDaten!A782</f>
        <v>44625</v>
      </c>
      <c r="B782" s="37">
        <f t="shared" si="64"/>
        <v>7</v>
      </c>
      <c r="C782" s="49">
        <f>GewinnDaten!F782</f>
        <v>0</v>
      </c>
      <c r="D782" s="49">
        <f>GewinnDaten!I782</f>
        <v>0</v>
      </c>
      <c r="E782" s="40">
        <f t="shared" si="65"/>
        <v>0</v>
      </c>
      <c r="F782" s="58">
        <f t="shared" si="66"/>
        <v>44625</v>
      </c>
      <c r="G782" s="49">
        <f>SUM(C$7:C782)</f>
        <v>-1</v>
      </c>
      <c r="H782" s="49">
        <f>SUM(D$7:D782)</f>
        <v>5</v>
      </c>
      <c r="I782" s="40">
        <f t="shared" si="67"/>
        <v>4</v>
      </c>
      <c r="K782" s="36">
        <f t="shared" si="68"/>
        <v>2022</v>
      </c>
    </row>
    <row r="783" spans="1:11" ht="13">
      <c r="A783" s="39">
        <f>GewinnDaten!A783</f>
        <v>44629</v>
      </c>
      <c r="B783" s="37">
        <f t="shared" si="64"/>
        <v>4</v>
      </c>
      <c r="C783" s="49">
        <f>GewinnDaten!F783</f>
        <v>0</v>
      </c>
      <c r="D783" s="49">
        <f>GewinnDaten!I783</f>
        <v>0</v>
      </c>
      <c r="E783" s="40">
        <f t="shared" si="65"/>
        <v>0</v>
      </c>
      <c r="F783" s="58">
        <f t="shared" si="66"/>
        <v>44629</v>
      </c>
      <c r="G783" s="49">
        <f>SUM(C$7:C783)</f>
        <v>-1</v>
      </c>
      <c r="H783" s="49">
        <f>SUM(D$7:D783)</f>
        <v>5</v>
      </c>
      <c r="I783" s="40">
        <f t="shared" si="67"/>
        <v>4</v>
      </c>
      <c r="K783" s="36">
        <f t="shared" si="68"/>
        <v>2022</v>
      </c>
    </row>
    <row r="784" spans="1:11" ht="13">
      <c r="A784" s="39">
        <f>GewinnDaten!A784</f>
        <v>44632</v>
      </c>
      <c r="B784" s="37">
        <f t="shared" si="64"/>
        <v>7</v>
      </c>
      <c r="C784" s="49">
        <f>GewinnDaten!F784</f>
        <v>0</v>
      </c>
      <c r="D784" s="49">
        <f>GewinnDaten!I784</f>
        <v>0</v>
      </c>
      <c r="E784" s="40">
        <f t="shared" si="65"/>
        <v>0</v>
      </c>
      <c r="F784" s="58">
        <f t="shared" si="66"/>
        <v>44632</v>
      </c>
      <c r="G784" s="49">
        <f>SUM(C$7:C784)</f>
        <v>-1</v>
      </c>
      <c r="H784" s="49">
        <f>SUM(D$7:D784)</f>
        <v>5</v>
      </c>
      <c r="I784" s="40">
        <f t="shared" si="67"/>
        <v>4</v>
      </c>
      <c r="K784" s="36">
        <f t="shared" si="68"/>
        <v>2022</v>
      </c>
    </row>
    <row r="785" spans="1:11" ht="13">
      <c r="A785" s="39">
        <f>GewinnDaten!A785</f>
        <v>44636</v>
      </c>
      <c r="B785" s="37">
        <f t="shared" si="64"/>
        <v>4</v>
      </c>
      <c r="C785" s="49">
        <f>GewinnDaten!F785</f>
        <v>0</v>
      </c>
      <c r="D785" s="49">
        <f>GewinnDaten!I785</f>
        <v>0</v>
      </c>
      <c r="E785" s="40">
        <f t="shared" si="65"/>
        <v>0</v>
      </c>
      <c r="F785" s="58">
        <f t="shared" si="66"/>
        <v>44636</v>
      </c>
      <c r="G785" s="49">
        <f>SUM(C$7:C785)</f>
        <v>-1</v>
      </c>
      <c r="H785" s="49">
        <f>SUM(D$7:D785)</f>
        <v>5</v>
      </c>
      <c r="I785" s="40">
        <f t="shared" si="67"/>
        <v>4</v>
      </c>
      <c r="K785" s="36">
        <f t="shared" si="68"/>
        <v>2022</v>
      </c>
    </row>
    <row r="786" spans="1:11" ht="13">
      <c r="A786" s="39">
        <f>GewinnDaten!A786</f>
        <v>44639</v>
      </c>
      <c r="B786" s="37">
        <f t="shared" si="64"/>
        <v>7</v>
      </c>
      <c r="C786" s="49">
        <f>GewinnDaten!F786</f>
        <v>0</v>
      </c>
      <c r="D786" s="49">
        <f>GewinnDaten!I786</f>
        <v>0</v>
      </c>
      <c r="E786" s="40">
        <f t="shared" si="65"/>
        <v>0</v>
      </c>
      <c r="F786" s="58">
        <f t="shared" si="66"/>
        <v>44639</v>
      </c>
      <c r="G786" s="49">
        <f>SUM(C$7:C786)</f>
        <v>-1</v>
      </c>
      <c r="H786" s="49">
        <f>SUM(D$7:D786)</f>
        <v>5</v>
      </c>
      <c r="I786" s="40">
        <f t="shared" si="67"/>
        <v>4</v>
      </c>
      <c r="K786" s="36">
        <f t="shared" si="68"/>
        <v>2022</v>
      </c>
    </row>
    <row r="787" spans="1:11" ht="13">
      <c r="A787" s="39">
        <f>GewinnDaten!A787</f>
        <v>44643</v>
      </c>
      <c r="B787" s="37">
        <f t="shared" si="64"/>
        <v>4</v>
      </c>
      <c r="C787" s="49">
        <f>GewinnDaten!F787</f>
        <v>0</v>
      </c>
      <c r="D787" s="49">
        <f>GewinnDaten!I787</f>
        <v>0</v>
      </c>
      <c r="E787" s="40">
        <f t="shared" si="65"/>
        <v>0</v>
      </c>
      <c r="F787" s="58">
        <f t="shared" si="66"/>
        <v>44643</v>
      </c>
      <c r="G787" s="49">
        <f>SUM(C$7:C787)</f>
        <v>-1</v>
      </c>
      <c r="H787" s="49">
        <f>SUM(D$7:D787)</f>
        <v>5</v>
      </c>
      <c r="I787" s="40">
        <f t="shared" si="67"/>
        <v>4</v>
      </c>
      <c r="K787" s="36">
        <f t="shared" si="68"/>
        <v>2022</v>
      </c>
    </row>
    <row r="788" spans="1:11" ht="13">
      <c r="A788" s="39">
        <f>GewinnDaten!A788</f>
        <v>44646</v>
      </c>
      <c r="B788" s="37">
        <f t="shared" si="64"/>
        <v>7</v>
      </c>
      <c r="C788" s="49">
        <f>GewinnDaten!F788</f>
        <v>0</v>
      </c>
      <c r="D788" s="49">
        <f>GewinnDaten!I788</f>
        <v>0</v>
      </c>
      <c r="E788" s="40">
        <f t="shared" si="65"/>
        <v>0</v>
      </c>
      <c r="F788" s="58">
        <f t="shared" si="66"/>
        <v>44646</v>
      </c>
      <c r="G788" s="49">
        <f>SUM(C$7:C788)</f>
        <v>-1</v>
      </c>
      <c r="H788" s="49">
        <f>SUM(D$7:D788)</f>
        <v>5</v>
      </c>
      <c r="I788" s="40">
        <f t="shared" si="67"/>
        <v>4</v>
      </c>
      <c r="K788" s="36">
        <f t="shared" si="68"/>
        <v>2022</v>
      </c>
    </row>
    <row r="789" spans="1:11" ht="13">
      <c r="A789" s="39">
        <f>GewinnDaten!A789</f>
        <v>44650</v>
      </c>
      <c r="B789" s="37">
        <f t="shared" si="64"/>
        <v>4</v>
      </c>
      <c r="C789" s="49">
        <f>GewinnDaten!F789</f>
        <v>0</v>
      </c>
      <c r="D789" s="49">
        <f>GewinnDaten!I789</f>
        <v>0</v>
      </c>
      <c r="E789" s="40">
        <f t="shared" si="65"/>
        <v>0</v>
      </c>
      <c r="F789" s="58">
        <f t="shared" si="66"/>
        <v>44650</v>
      </c>
      <c r="G789" s="49">
        <f>SUM(C$7:C789)</f>
        <v>-1</v>
      </c>
      <c r="H789" s="49">
        <f>SUM(D$7:D789)</f>
        <v>5</v>
      </c>
      <c r="I789" s="40">
        <f t="shared" si="67"/>
        <v>4</v>
      </c>
      <c r="K789" s="36">
        <f t="shared" si="68"/>
        <v>2022</v>
      </c>
    </row>
    <row r="790" spans="1:11" ht="13">
      <c r="A790" s="39">
        <f>GewinnDaten!A790</f>
        <v>44653</v>
      </c>
      <c r="B790" s="37">
        <f t="shared" si="64"/>
        <v>7</v>
      </c>
      <c r="C790" s="49">
        <f>GewinnDaten!F790</f>
        <v>0</v>
      </c>
      <c r="D790" s="49">
        <f>GewinnDaten!I790</f>
        <v>0</v>
      </c>
      <c r="E790" s="40">
        <f t="shared" si="65"/>
        <v>0</v>
      </c>
      <c r="F790" s="58">
        <f t="shared" si="66"/>
        <v>44653</v>
      </c>
      <c r="G790" s="49">
        <f>SUM(C$7:C790)</f>
        <v>-1</v>
      </c>
      <c r="H790" s="49">
        <f>SUM(D$7:D790)</f>
        <v>5</v>
      </c>
      <c r="I790" s="40">
        <f t="shared" si="67"/>
        <v>4</v>
      </c>
      <c r="K790" s="36">
        <f t="shared" si="68"/>
        <v>2022</v>
      </c>
    </row>
    <row r="791" spans="1:11" ht="13">
      <c r="A791" s="39">
        <f>GewinnDaten!A791</f>
        <v>44657</v>
      </c>
      <c r="B791" s="37">
        <f t="shared" si="64"/>
        <v>4</v>
      </c>
      <c r="C791" s="49">
        <f>GewinnDaten!F791</f>
        <v>0</v>
      </c>
      <c r="D791" s="49">
        <f>GewinnDaten!I791</f>
        <v>0</v>
      </c>
      <c r="E791" s="40">
        <f t="shared" si="65"/>
        <v>0</v>
      </c>
      <c r="F791" s="58">
        <f t="shared" si="66"/>
        <v>44657</v>
      </c>
      <c r="G791" s="49">
        <f>SUM(C$7:C791)</f>
        <v>-1</v>
      </c>
      <c r="H791" s="49">
        <f>SUM(D$7:D791)</f>
        <v>5</v>
      </c>
      <c r="I791" s="40">
        <f t="shared" si="67"/>
        <v>4</v>
      </c>
      <c r="K791" s="36">
        <f t="shared" si="68"/>
        <v>2022</v>
      </c>
    </row>
    <row r="792" spans="1:11" ht="13">
      <c r="A792" s="39">
        <f>GewinnDaten!A792</f>
        <v>44660</v>
      </c>
      <c r="B792" s="37">
        <f t="shared" si="64"/>
        <v>7</v>
      </c>
      <c r="C792" s="49">
        <f>GewinnDaten!F792</f>
        <v>0</v>
      </c>
      <c r="D792" s="49">
        <f>GewinnDaten!I792</f>
        <v>0</v>
      </c>
      <c r="E792" s="40">
        <f t="shared" si="65"/>
        <v>0</v>
      </c>
      <c r="F792" s="58">
        <f t="shared" si="66"/>
        <v>44660</v>
      </c>
      <c r="G792" s="49">
        <f>SUM(C$7:C792)</f>
        <v>-1</v>
      </c>
      <c r="H792" s="49">
        <f>SUM(D$7:D792)</f>
        <v>5</v>
      </c>
      <c r="I792" s="40">
        <f t="shared" si="67"/>
        <v>4</v>
      </c>
      <c r="K792" s="36">
        <f t="shared" si="68"/>
        <v>2022</v>
      </c>
    </row>
    <row r="793" spans="1:11" ht="13">
      <c r="A793" s="39">
        <f>GewinnDaten!A793</f>
        <v>44664</v>
      </c>
      <c r="B793" s="37">
        <f t="shared" si="64"/>
        <v>4</v>
      </c>
      <c r="C793" s="49">
        <f>GewinnDaten!F793</f>
        <v>0</v>
      </c>
      <c r="D793" s="49">
        <f>GewinnDaten!I793</f>
        <v>0</v>
      </c>
      <c r="E793" s="40">
        <f t="shared" si="65"/>
        <v>0</v>
      </c>
      <c r="F793" s="58">
        <f t="shared" si="66"/>
        <v>44664</v>
      </c>
      <c r="G793" s="49">
        <f>SUM(C$7:C793)</f>
        <v>-1</v>
      </c>
      <c r="H793" s="49">
        <f>SUM(D$7:D793)</f>
        <v>5</v>
      </c>
      <c r="I793" s="40">
        <f t="shared" si="67"/>
        <v>4</v>
      </c>
      <c r="K793" s="36">
        <f t="shared" si="68"/>
        <v>2022</v>
      </c>
    </row>
    <row r="794" spans="1:11" ht="13">
      <c r="A794" s="39">
        <f>GewinnDaten!A794</f>
        <v>44667</v>
      </c>
      <c r="B794" s="37">
        <f t="shared" si="64"/>
        <v>7</v>
      </c>
      <c r="C794" s="49">
        <f>GewinnDaten!F794</f>
        <v>0</v>
      </c>
      <c r="D794" s="49">
        <f>GewinnDaten!I794</f>
        <v>0</v>
      </c>
      <c r="E794" s="40">
        <f t="shared" si="65"/>
        <v>0</v>
      </c>
      <c r="F794" s="58">
        <f t="shared" si="66"/>
        <v>44667</v>
      </c>
      <c r="G794" s="49">
        <f>SUM(C$7:C794)</f>
        <v>-1</v>
      </c>
      <c r="H794" s="49">
        <f>SUM(D$7:D794)</f>
        <v>5</v>
      </c>
      <c r="I794" s="40">
        <f t="shared" si="67"/>
        <v>4</v>
      </c>
      <c r="K794" s="36">
        <f t="shared" si="68"/>
        <v>2022</v>
      </c>
    </row>
    <row r="795" spans="1:11" ht="13">
      <c r="A795" s="39">
        <f>GewinnDaten!A795</f>
        <v>44671</v>
      </c>
      <c r="B795" s="37">
        <f t="shared" si="64"/>
        <v>4</v>
      </c>
      <c r="C795" s="49">
        <f>GewinnDaten!F795</f>
        <v>0</v>
      </c>
      <c r="D795" s="49">
        <f>GewinnDaten!I795</f>
        <v>0</v>
      </c>
      <c r="E795" s="40">
        <f t="shared" si="65"/>
        <v>0</v>
      </c>
      <c r="F795" s="58">
        <f t="shared" si="66"/>
        <v>44671</v>
      </c>
      <c r="G795" s="49">
        <f>SUM(C$7:C795)</f>
        <v>-1</v>
      </c>
      <c r="H795" s="49">
        <f>SUM(D$7:D795)</f>
        <v>5</v>
      </c>
      <c r="I795" s="40">
        <f t="shared" si="67"/>
        <v>4</v>
      </c>
      <c r="K795" s="36">
        <f t="shared" si="68"/>
        <v>2022</v>
      </c>
    </row>
    <row r="796" spans="1:11" ht="13">
      <c r="A796" s="39">
        <f>GewinnDaten!A796</f>
        <v>44674</v>
      </c>
      <c r="B796" s="37">
        <f t="shared" si="64"/>
        <v>7</v>
      </c>
      <c r="C796" s="49">
        <f>GewinnDaten!F796</f>
        <v>0</v>
      </c>
      <c r="D796" s="49">
        <f>GewinnDaten!I796</f>
        <v>0</v>
      </c>
      <c r="E796" s="40">
        <f t="shared" si="65"/>
        <v>0</v>
      </c>
      <c r="F796" s="58">
        <f t="shared" si="66"/>
        <v>44674</v>
      </c>
      <c r="G796" s="49">
        <f>SUM(C$7:C796)</f>
        <v>-1</v>
      </c>
      <c r="H796" s="49">
        <f>SUM(D$7:D796)</f>
        <v>5</v>
      </c>
      <c r="I796" s="40">
        <f t="shared" si="67"/>
        <v>4</v>
      </c>
      <c r="K796" s="36">
        <f t="shared" si="68"/>
        <v>2022</v>
      </c>
    </row>
    <row r="797" spans="1:11" ht="13">
      <c r="A797" s="39">
        <f>GewinnDaten!A797</f>
        <v>44678</v>
      </c>
      <c r="B797" s="37">
        <f t="shared" si="64"/>
        <v>4</v>
      </c>
      <c r="C797" s="49">
        <f>GewinnDaten!F797</f>
        <v>0</v>
      </c>
      <c r="D797" s="49">
        <f>GewinnDaten!I797</f>
        <v>0</v>
      </c>
      <c r="E797" s="40">
        <f t="shared" si="65"/>
        <v>0</v>
      </c>
      <c r="F797" s="58">
        <f t="shared" si="66"/>
        <v>44678</v>
      </c>
      <c r="G797" s="49">
        <f>SUM(C$7:C797)</f>
        <v>-1</v>
      </c>
      <c r="H797" s="49">
        <f>SUM(D$7:D797)</f>
        <v>5</v>
      </c>
      <c r="I797" s="40">
        <f t="shared" si="67"/>
        <v>4</v>
      </c>
      <c r="K797" s="36">
        <f t="shared" si="68"/>
        <v>2022</v>
      </c>
    </row>
    <row r="798" spans="1:11" ht="13">
      <c r="A798" s="39">
        <f>GewinnDaten!A798</f>
        <v>44681</v>
      </c>
      <c r="B798" s="37">
        <f t="shared" si="64"/>
        <v>7</v>
      </c>
      <c r="C798" s="49">
        <f>GewinnDaten!F798</f>
        <v>0</v>
      </c>
      <c r="D798" s="49">
        <f>GewinnDaten!I798</f>
        <v>0</v>
      </c>
      <c r="E798" s="40">
        <f t="shared" si="65"/>
        <v>0</v>
      </c>
      <c r="F798" s="58">
        <f t="shared" si="66"/>
        <v>44681</v>
      </c>
      <c r="G798" s="49">
        <f>SUM(C$7:C798)</f>
        <v>-1</v>
      </c>
      <c r="H798" s="49">
        <f>SUM(D$7:D798)</f>
        <v>5</v>
      </c>
      <c r="I798" s="40">
        <f t="shared" si="67"/>
        <v>4</v>
      </c>
      <c r="K798" s="36">
        <f t="shared" si="68"/>
        <v>2022</v>
      </c>
    </row>
    <row r="799" spans="1:11" ht="13">
      <c r="A799" s="39">
        <f>GewinnDaten!A799</f>
        <v>44685</v>
      </c>
      <c r="B799" s="37">
        <f t="shared" si="64"/>
        <v>4</v>
      </c>
      <c r="C799" s="49">
        <f>GewinnDaten!F799</f>
        <v>0</v>
      </c>
      <c r="D799" s="49">
        <f>GewinnDaten!I799</f>
        <v>0</v>
      </c>
      <c r="E799" s="40">
        <f t="shared" si="65"/>
        <v>0</v>
      </c>
      <c r="F799" s="58">
        <f t="shared" si="66"/>
        <v>44685</v>
      </c>
      <c r="G799" s="49">
        <f>SUM(C$7:C799)</f>
        <v>-1</v>
      </c>
      <c r="H799" s="49">
        <f>SUM(D$7:D799)</f>
        <v>5</v>
      </c>
      <c r="I799" s="40">
        <f t="shared" si="67"/>
        <v>4</v>
      </c>
      <c r="K799" s="36">
        <f t="shared" si="68"/>
        <v>2022</v>
      </c>
    </row>
    <row r="800" spans="1:11" ht="13">
      <c r="A800" s="39">
        <f>GewinnDaten!A800</f>
        <v>44688</v>
      </c>
      <c r="B800" s="37">
        <f t="shared" si="64"/>
        <v>7</v>
      </c>
      <c r="C800" s="49">
        <f>GewinnDaten!F800</f>
        <v>0</v>
      </c>
      <c r="D800" s="49">
        <f>GewinnDaten!I800</f>
        <v>0</v>
      </c>
      <c r="E800" s="40">
        <f t="shared" si="65"/>
        <v>0</v>
      </c>
      <c r="F800" s="58">
        <f t="shared" si="66"/>
        <v>44688</v>
      </c>
      <c r="G800" s="49">
        <f>SUM(C$7:C800)</f>
        <v>-1</v>
      </c>
      <c r="H800" s="49">
        <f>SUM(D$7:D800)</f>
        <v>5</v>
      </c>
      <c r="I800" s="40">
        <f t="shared" si="67"/>
        <v>4</v>
      </c>
      <c r="K800" s="36">
        <f t="shared" si="68"/>
        <v>2022</v>
      </c>
    </row>
    <row r="801" spans="1:11" ht="13">
      <c r="A801" s="39">
        <f>GewinnDaten!A801</f>
        <v>44692</v>
      </c>
      <c r="B801" s="37">
        <f t="shared" si="64"/>
        <v>4</v>
      </c>
      <c r="C801" s="49">
        <f>GewinnDaten!F801</f>
        <v>0</v>
      </c>
      <c r="D801" s="49">
        <f>GewinnDaten!I801</f>
        <v>0</v>
      </c>
      <c r="E801" s="40">
        <f t="shared" si="65"/>
        <v>0</v>
      </c>
      <c r="F801" s="58">
        <f t="shared" si="66"/>
        <v>44692</v>
      </c>
      <c r="G801" s="49">
        <f>SUM(C$7:C801)</f>
        <v>-1</v>
      </c>
      <c r="H801" s="49">
        <f>SUM(D$7:D801)</f>
        <v>5</v>
      </c>
      <c r="I801" s="40">
        <f t="shared" si="67"/>
        <v>4</v>
      </c>
      <c r="K801" s="36">
        <f t="shared" si="68"/>
        <v>2022</v>
      </c>
    </row>
    <row r="802" spans="1:11" ht="13">
      <c r="A802" s="39">
        <f>GewinnDaten!A802</f>
        <v>44695</v>
      </c>
      <c r="B802" s="37">
        <f t="shared" si="64"/>
        <v>7</v>
      </c>
      <c r="C802" s="49">
        <f>GewinnDaten!F802</f>
        <v>0</v>
      </c>
      <c r="D802" s="49">
        <f>GewinnDaten!I802</f>
        <v>0</v>
      </c>
      <c r="E802" s="40">
        <f t="shared" si="65"/>
        <v>0</v>
      </c>
      <c r="F802" s="58">
        <f t="shared" si="66"/>
        <v>44695</v>
      </c>
      <c r="G802" s="49">
        <f>SUM(C$7:C802)</f>
        <v>-1</v>
      </c>
      <c r="H802" s="49">
        <f>SUM(D$7:D802)</f>
        <v>5</v>
      </c>
      <c r="I802" s="40">
        <f t="shared" si="67"/>
        <v>4</v>
      </c>
      <c r="K802" s="36">
        <f t="shared" si="68"/>
        <v>2022</v>
      </c>
    </row>
    <row r="803" spans="1:11" ht="13">
      <c r="A803" s="39">
        <f>GewinnDaten!A803</f>
        <v>44699</v>
      </c>
      <c r="B803" s="37">
        <f t="shared" si="64"/>
        <v>4</v>
      </c>
      <c r="C803" s="49">
        <f>GewinnDaten!F803</f>
        <v>0</v>
      </c>
      <c r="D803" s="49">
        <f>GewinnDaten!I803</f>
        <v>0</v>
      </c>
      <c r="E803" s="40">
        <f t="shared" si="65"/>
        <v>0</v>
      </c>
      <c r="F803" s="58">
        <f t="shared" si="66"/>
        <v>44699</v>
      </c>
      <c r="G803" s="49">
        <f>SUM(C$7:C803)</f>
        <v>-1</v>
      </c>
      <c r="H803" s="49">
        <f>SUM(D$7:D803)</f>
        <v>5</v>
      </c>
      <c r="I803" s="40">
        <f t="shared" si="67"/>
        <v>4</v>
      </c>
      <c r="K803" s="36">
        <f t="shared" si="68"/>
        <v>2022</v>
      </c>
    </row>
    <row r="804" spans="1:11" ht="13">
      <c r="A804" s="39">
        <f>GewinnDaten!A804</f>
        <v>44702</v>
      </c>
      <c r="B804" s="37">
        <f t="shared" si="64"/>
        <v>7</v>
      </c>
      <c r="C804" s="49">
        <f>GewinnDaten!F804</f>
        <v>0</v>
      </c>
      <c r="D804" s="49">
        <f>GewinnDaten!I804</f>
        <v>0</v>
      </c>
      <c r="E804" s="40">
        <f t="shared" si="65"/>
        <v>0</v>
      </c>
      <c r="F804" s="58">
        <f t="shared" si="66"/>
        <v>44702</v>
      </c>
      <c r="G804" s="49">
        <f>SUM(C$7:C804)</f>
        <v>-1</v>
      </c>
      <c r="H804" s="49">
        <f>SUM(D$7:D804)</f>
        <v>5</v>
      </c>
      <c r="I804" s="40">
        <f t="shared" si="67"/>
        <v>4</v>
      </c>
      <c r="K804" s="36">
        <f t="shared" si="68"/>
        <v>2022</v>
      </c>
    </row>
    <row r="805" spans="1:11" ht="13">
      <c r="A805" s="39">
        <f>GewinnDaten!A805</f>
        <v>44706</v>
      </c>
      <c r="B805" s="37">
        <f t="shared" si="64"/>
        <v>4</v>
      </c>
      <c r="C805" s="49">
        <f>GewinnDaten!F805</f>
        <v>0</v>
      </c>
      <c r="D805" s="49">
        <f>GewinnDaten!I805</f>
        <v>0</v>
      </c>
      <c r="E805" s="40">
        <f t="shared" si="65"/>
        <v>0</v>
      </c>
      <c r="F805" s="58">
        <f t="shared" si="66"/>
        <v>44706</v>
      </c>
      <c r="G805" s="49">
        <f>SUM(C$7:C805)</f>
        <v>-1</v>
      </c>
      <c r="H805" s="49">
        <f>SUM(D$7:D805)</f>
        <v>5</v>
      </c>
      <c r="I805" s="40">
        <f t="shared" si="67"/>
        <v>4</v>
      </c>
      <c r="K805" s="36">
        <f t="shared" si="68"/>
        <v>2022</v>
      </c>
    </row>
    <row r="806" spans="1:11" ht="13">
      <c r="A806" s="39">
        <f>GewinnDaten!A806</f>
        <v>44709</v>
      </c>
      <c r="B806" s="37">
        <f t="shared" si="64"/>
        <v>7</v>
      </c>
      <c r="C806" s="49">
        <f>GewinnDaten!F806</f>
        <v>0</v>
      </c>
      <c r="D806" s="49">
        <f>GewinnDaten!I806</f>
        <v>0</v>
      </c>
      <c r="E806" s="40">
        <f t="shared" si="65"/>
        <v>0</v>
      </c>
      <c r="F806" s="58">
        <f t="shared" si="66"/>
        <v>44709</v>
      </c>
      <c r="G806" s="49">
        <f>SUM(C$7:C806)</f>
        <v>-1</v>
      </c>
      <c r="H806" s="49">
        <f>SUM(D$7:D806)</f>
        <v>5</v>
      </c>
      <c r="I806" s="40">
        <f t="shared" si="67"/>
        <v>4</v>
      </c>
      <c r="K806" s="36">
        <f t="shared" si="68"/>
        <v>2022</v>
      </c>
    </row>
    <row r="807" spans="1:11" ht="13">
      <c r="A807" s="39">
        <f>GewinnDaten!A807</f>
        <v>44713</v>
      </c>
      <c r="B807" s="37">
        <f t="shared" si="64"/>
        <v>4</v>
      </c>
      <c r="C807" s="49">
        <f>GewinnDaten!F807</f>
        <v>0</v>
      </c>
      <c r="D807" s="49">
        <f>GewinnDaten!I807</f>
        <v>0</v>
      </c>
      <c r="E807" s="40">
        <f t="shared" si="65"/>
        <v>0</v>
      </c>
      <c r="F807" s="58">
        <f t="shared" si="66"/>
        <v>44713</v>
      </c>
      <c r="G807" s="49">
        <f>SUM(C$7:C807)</f>
        <v>-1</v>
      </c>
      <c r="H807" s="49">
        <f>SUM(D$7:D807)</f>
        <v>5</v>
      </c>
      <c r="I807" s="40">
        <f t="shared" si="67"/>
        <v>4</v>
      </c>
      <c r="K807" s="36">
        <f t="shared" si="68"/>
        <v>2022</v>
      </c>
    </row>
    <row r="808" spans="1:11" ht="13">
      <c r="A808" s="39">
        <f>GewinnDaten!A808</f>
        <v>44716</v>
      </c>
      <c r="B808" s="37">
        <f t="shared" si="64"/>
        <v>7</v>
      </c>
      <c r="C808" s="49">
        <f>GewinnDaten!F808</f>
        <v>0</v>
      </c>
      <c r="D808" s="49">
        <f>GewinnDaten!I808</f>
        <v>0</v>
      </c>
      <c r="E808" s="40">
        <f t="shared" si="65"/>
        <v>0</v>
      </c>
      <c r="F808" s="58">
        <f t="shared" si="66"/>
        <v>44716</v>
      </c>
      <c r="G808" s="49">
        <f>SUM(C$7:C808)</f>
        <v>-1</v>
      </c>
      <c r="H808" s="49">
        <f>SUM(D$7:D808)</f>
        <v>5</v>
      </c>
      <c r="I808" s="40">
        <f t="shared" si="67"/>
        <v>4</v>
      </c>
      <c r="K808" s="36">
        <f t="shared" si="68"/>
        <v>2022</v>
      </c>
    </row>
    <row r="809" spans="1:11" ht="13">
      <c r="A809" s="39">
        <f>GewinnDaten!A809</f>
        <v>44720</v>
      </c>
      <c r="B809" s="37">
        <f t="shared" si="64"/>
        <v>4</v>
      </c>
      <c r="C809" s="49">
        <f>GewinnDaten!F809</f>
        <v>0</v>
      </c>
      <c r="D809" s="49">
        <f>GewinnDaten!I809</f>
        <v>0</v>
      </c>
      <c r="E809" s="40">
        <f t="shared" si="65"/>
        <v>0</v>
      </c>
      <c r="F809" s="58">
        <f t="shared" si="66"/>
        <v>44720</v>
      </c>
      <c r="G809" s="49">
        <f>SUM(C$7:C809)</f>
        <v>-1</v>
      </c>
      <c r="H809" s="49">
        <f>SUM(D$7:D809)</f>
        <v>5</v>
      </c>
      <c r="I809" s="40">
        <f t="shared" si="67"/>
        <v>4</v>
      </c>
      <c r="K809" s="36">
        <f t="shared" si="68"/>
        <v>2022</v>
      </c>
    </row>
    <row r="810" spans="1:11" ht="13">
      <c r="A810" s="39">
        <f>GewinnDaten!A810</f>
        <v>44723</v>
      </c>
      <c r="B810" s="37">
        <f t="shared" si="64"/>
        <v>7</v>
      </c>
      <c r="C810" s="49">
        <f>GewinnDaten!F810</f>
        <v>0</v>
      </c>
      <c r="D810" s="49">
        <f>GewinnDaten!I810</f>
        <v>0</v>
      </c>
      <c r="E810" s="40">
        <f t="shared" si="65"/>
        <v>0</v>
      </c>
      <c r="F810" s="58">
        <f t="shared" si="66"/>
        <v>44723</v>
      </c>
      <c r="G810" s="49">
        <f>SUM(C$7:C810)</f>
        <v>-1</v>
      </c>
      <c r="H810" s="49">
        <f>SUM(D$7:D810)</f>
        <v>5</v>
      </c>
      <c r="I810" s="40">
        <f t="shared" si="67"/>
        <v>4</v>
      </c>
      <c r="K810" s="36">
        <f t="shared" si="68"/>
        <v>2022</v>
      </c>
    </row>
    <row r="811" spans="1:11" ht="13">
      <c r="A811" s="39">
        <f>GewinnDaten!A811</f>
        <v>44727</v>
      </c>
      <c r="B811" s="37">
        <f t="shared" si="64"/>
        <v>4</v>
      </c>
      <c r="C811" s="49">
        <f>GewinnDaten!F811</f>
        <v>0</v>
      </c>
      <c r="D811" s="49">
        <f>GewinnDaten!I811</f>
        <v>0</v>
      </c>
      <c r="E811" s="40">
        <f t="shared" si="65"/>
        <v>0</v>
      </c>
      <c r="F811" s="58">
        <f t="shared" si="66"/>
        <v>44727</v>
      </c>
      <c r="G811" s="49">
        <f>SUM(C$7:C811)</f>
        <v>-1</v>
      </c>
      <c r="H811" s="49">
        <f>SUM(D$7:D811)</f>
        <v>5</v>
      </c>
      <c r="I811" s="40">
        <f t="shared" si="67"/>
        <v>4</v>
      </c>
      <c r="K811" s="36">
        <f t="shared" si="68"/>
        <v>2022</v>
      </c>
    </row>
    <row r="812" spans="1:11" ht="13">
      <c r="A812" s="39">
        <f>GewinnDaten!A812</f>
        <v>44730</v>
      </c>
      <c r="B812" s="37">
        <f t="shared" si="64"/>
        <v>7</v>
      </c>
      <c r="C812" s="49">
        <f>GewinnDaten!F812</f>
        <v>0</v>
      </c>
      <c r="D812" s="49">
        <f>GewinnDaten!I812</f>
        <v>0</v>
      </c>
      <c r="E812" s="40">
        <f t="shared" si="65"/>
        <v>0</v>
      </c>
      <c r="F812" s="58">
        <f t="shared" si="66"/>
        <v>44730</v>
      </c>
      <c r="G812" s="49">
        <f>SUM(C$7:C812)</f>
        <v>-1</v>
      </c>
      <c r="H812" s="49">
        <f>SUM(D$7:D812)</f>
        <v>5</v>
      </c>
      <c r="I812" s="40">
        <f t="shared" si="67"/>
        <v>4</v>
      </c>
      <c r="K812" s="36">
        <f t="shared" si="68"/>
        <v>2022</v>
      </c>
    </row>
    <row r="813" spans="1:11" ht="13">
      <c r="A813" s="39">
        <f>GewinnDaten!A813</f>
        <v>44734</v>
      </c>
      <c r="B813" s="37">
        <f t="shared" si="64"/>
        <v>4</v>
      </c>
      <c r="C813" s="49">
        <f>GewinnDaten!F813</f>
        <v>0</v>
      </c>
      <c r="D813" s="49">
        <f>GewinnDaten!I813</f>
        <v>0</v>
      </c>
      <c r="E813" s="40">
        <f t="shared" si="65"/>
        <v>0</v>
      </c>
      <c r="F813" s="58">
        <f t="shared" si="66"/>
        <v>44734</v>
      </c>
      <c r="G813" s="49">
        <f>SUM(C$7:C813)</f>
        <v>-1</v>
      </c>
      <c r="H813" s="49">
        <f>SUM(D$7:D813)</f>
        <v>5</v>
      </c>
      <c r="I813" s="40">
        <f t="shared" si="67"/>
        <v>4</v>
      </c>
      <c r="K813" s="36">
        <f t="shared" si="68"/>
        <v>2022</v>
      </c>
    </row>
    <row r="814" spans="1:11" ht="13">
      <c r="A814" s="39">
        <f>GewinnDaten!A814</f>
        <v>44737</v>
      </c>
      <c r="B814" s="37">
        <f t="shared" si="64"/>
        <v>7</v>
      </c>
      <c r="C814" s="49">
        <f>GewinnDaten!F814</f>
        <v>0</v>
      </c>
      <c r="D814" s="49">
        <f>GewinnDaten!I814</f>
        <v>0</v>
      </c>
      <c r="E814" s="40">
        <f t="shared" si="65"/>
        <v>0</v>
      </c>
      <c r="F814" s="58">
        <f t="shared" si="66"/>
        <v>44737</v>
      </c>
      <c r="G814" s="49">
        <f>SUM(C$7:C814)</f>
        <v>-1</v>
      </c>
      <c r="H814" s="49">
        <f>SUM(D$7:D814)</f>
        <v>5</v>
      </c>
      <c r="I814" s="40">
        <f t="shared" si="67"/>
        <v>4</v>
      </c>
      <c r="K814" s="36">
        <f t="shared" si="68"/>
        <v>2022</v>
      </c>
    </row>
    <row r="815" spans="1:11" ht="13">
      <c r="A815" s="39">
        <f>GewinnDaten!A815</f>
        <v>44741</v>
      </c>
      <c r="B815" s="37">
        <f t="shared" si="64"/>
        <v>4</v>
      </c>
      <c r="C815" s="49">
        <f>GewinnDaten!F815</f>
        <v>0</v>
      </c>
      <c r="D815" s="49">
        <f>GewinnDaten!I815</f>
        <v>0</v>
      </c>
      <c r="E815" s="40">
        <f t="shared" si="65"/>
        <v>0</v>
      </c>
      <c r="F815" s="58">
        <f t="shared" si="66"/>
        <v>44741</v>
      </c>
      <c r="G815" s="49">
        <f>SUM(C$7:C815)</f>
        <v>-1</v>
      </c>
      <c r="H815" s="49">
        <f>SUM(D$7:D815)</f>
        <v>5</v>
      </c>
      <c r="I815" s="40">
        <f t="shared" si="67"/>
        <v>4</v>
      </c>
      <c r="K815" s="36">
        <f t="shared" si="68"/>
        <v>2022</v>
      </c>
    </row>
    <row r="816" spans="1:11" ht="13">
      <c r="A816" s="39">
        <f>GewinnDaten!A816</f>
        <v>44744</v>
      </c>
      <c r="B816" s="37">
        <f t="shared" si="64"/>
        <v>7</v>
      </c>
      <c r="C816" s="49">
        <f>GewinnDaten!F816</f>
        <v>0</v>
      </c>
      <c r="D816" s="49">
        <f>GewinnDaten!I816</f>
        <v>0</v>
      </c>
      <c r="E816" s="40">
        <f t="shared" si="65"/>
        <v>0</v>
      </c>
      <c r="F816" s="58">
        <f t="shared" si="66"/>
        <v>44744</v>
      </c>
      <c r="G816" s="49">
        <f>SUM(C$7:C816)</f>
        <v>-1</v>
      </c>
      <c r="H816" s="49">
        <f>SUM(D$7:D816)</f>
        <v>5</v>
      </c>
      <c r="I816" s="40">
        <f t="shared" si="67"/>
        <v>4</v>
      </c>
      <c r="K816" s="36">
        <f t="shared" si="68"/>
        <v>2022</v>
      </c>
    </row>
    <row r="817" spans="1:11" ht="13">
      <c r="A817" s="39">
        <f>GewinnDaten!A817</f>
        <v>44748</v>
      </c>
      <c r="B817" s="37">
        <f t="shared" si="64"/>
        <v>4</v>
      </c>
      <c r="C817" s="49">
        <f>GewinnDaten!F817</f>
        <v>0</v>
      </c>
      <c r="D817" s="49">
        <f>GewinnDaten!I817</f>
        <v>0</v>
      </c>
      <c r="E817" s="40">
        <f t="shared" si="65"/>
        <v>0</v>
      </c>
      <c r="F817" s="58">
        <f t="shared" si="66"/>
        <v>44748</v>
      </c>
      <c r="G817" s="49">
        <f>SUM(C$7:C817)</f>
        <v>-1</v>
      </c>
      <c r="H817" s="49">
        <f>SUM(D$7:D817)</f>
        <v>5</v>
      </c>
      <c r="I817" s="40">
        <f t="shared" si="67"/>
        <v>4</v>
      </c>
      <c r="K817" s="36">
        <f t="shared" si="68"/>
        <v>2022</v>
      </c>
    </row>
    <row r="818" spans="1:11" ht="13">
      <c r="A818" s="39">
        <f>GewinnDaten!A818</f>
        <v>44751</v>
      </c>
      <c r="B818" s="37">
        <f t="shared" si="64"/>
        <v>7</v>
      </c>
      <c r="C818" s="49">
        <f>GewinnDaten!F818</f>
        <v>0</v>
      </c>
      <c r="D818" s="49">
        <f>GewinnDaten!I818</f>
        <v>0</v>
      </c>
      <c r="E818" s="40">
        <f t="shared" si="65"/>
        <v>0</v>
      </c>
      <c r="F818" s="58">
        <f t="shared" si="66"/>
        <v>44751</v>
      </c>
      <c r="G818" s="49">
        <f>SUM(C$7:C818)</f>
        <v>-1</v>
      </c>
      <c r="H818" s="49">
        <f>SUM(D$7:D818)</f>
        <v>5</v>
      </c>
      <c r="I818" s="40">
        <f t="shared" si="67"/>
        <v>4</v>
      </c>
      <c r="K818" s="36">
        <f t="shared" si="68"/>
        <v>2022</v>
      </c>
    </row>
    <row r="819" spans="1:11" ht="13">
      <c r="A819" s="39">
        <f>GewinnDaten!A819</f>
        <v>44755</v>
      </c>
      <c r="B819" s="37">
        <f t="shared" si="64"/>
        <v>4</v>
      </c>
      <c r="C819" s="49">
        <f>GewinnDaten!F819</f>
        <v>0</v>
      </c>
      <c r="D819" s="49">
        <f>GewinnDaten!I819</f>
        <v>0</v>
      </c>
      <c r="E819" s="40">
        <f t="shared" si="65"/>
        <v>0</v>
      </c>
      <c r="F819" s="58">
        <f t="shared" si="66"/>
        <v>44755</v>
      </c>
      <c r="G819" s="49">
        <f>SUM(C$7:C819)</f>
        <v>-1</v>
      </c>
      <c r="H819" s="49">
        <f>SUM(D$7:D819)</f>
        <v>5</v>
      </c>
      <c r="I819" s="40">
        <f t="shared" si="67"/>
        <v>4</v>
      </c>
      <c r="K819" s="36">
        <f t="shared" si="68"/>
        <v>2022</v>
      </c>
    </row>
    <row r="820" spans="1:11" ht="13">
      <c r="A820" s="39">
        <f>GewinnDaten!A820</f>
        <v>44758</v>
      </c>
      <c r="B820" s="37">
        <f t="shared" si="64"/>
        <v>7</v>
      </c>
      <c r="C820" s="49">
        <f>GewinnDaten!F820</f>
        <v>0</v>
      </c>
      <c r="D820" s="49">
        <f>GewinnDaten!I820</f>
        <v>0</v>
      </c>
      <c r="E820" s="40">
        <f t="shared" si="65"/>
        <v>0</v>
      </c>
      <c r="F820" s="58">
        <f t="shared" si="66"/>
        <v>44758</v>
      </c>
      <c r="G820" s="49">
        <f>SUM(C$7:C820)</f>
        <v>-1</v>
      </c>
      <c r="H820" s="49">
        <f>SUM(D$7:D820)</f>
        <v>5</v>
      </c>
      <c r="I820" s="40">
        <f t="shared" si="67"/>
        <v>4</v>
      </c>
      <c r="K820" s="36">
        <f t="shared" si="68"/>
        <v>2022</v>
      </c>
    </row>
    <row r="821" spans="1:11" ht="13">
      <c r="A821" s="39">
        <f>GewinnDaten!A821</f>
        <v>44762</v>
      </c>
      <c r="B821" s="37">
        <f t="shared" si="64"/>
        <v>4</v>
      </c>
      <c r="C821" s="49">
        <f>GewinnDaten!F821</f>
        <v>0</v>
      </c>
      <c r="D821" s="49">
        <f>GewinnDaten!I821</f>
        <v>0</v>
      </c>
      <c r="E821" s="40">
        <f t="shared" si="65"/>
        <v>0</v>
      </c>
      <c r="F821" s="58">
        <f t="shared" si="66"/>
        <v>44762</v>
      </c>
      <c r="G821" s="49">
        <f>SUM(C$7:C821)</f>
        <v>-1</v>
      </c>
      <c r="H821" s="49">
        <f>SUM(D$7:D821)</f>
        <v>5</v>
      </c>
      <c r="I821" s="40">
        <f t="shared" si="67"/>
        <v>4</v>
      </c>
      <c r="K821" s="36">
        <f t="shared" si="68"/>
        <v>2022</v>
      </c>
    </row>
    <row r="822" spans="1:11" ht="13">
      <c r="A822" s="39">
        <f>GewinnDaten!A822</f>
        <v>44765</v>
      </c>
      <c r="B822" s="37">
        <f t="shared" si="64"/>
        <v>7</v>
      </c>
      <c r="C822" s="49">
        <f>GewinnDaten!F822</f>
        <v>0</v>
      </c>
      <c r="D822" s="49">
        <f>GewinnDaten!I822</f>
        <v>0</v>
      </c>
      <c r="E822" s="40">
        <f t="shared" si="65"/>
        <v>0</v>
      </c>
      <c r="F822" s="58">
        <f t="shared" si="66"/>
        <v>44765</v>
      </c>
      <c r="G822" s="49">
        <f>SUM(C$7:C822)</f>
        <v>-1</v>
      </c>
      <c r="H822" s="49">
        <f>SUM(D$7:D822)</f>
        <v>5</v>
      </c>
      <c r="I822" s="40">
        <f t="shared" si="67"/>
        <v>4</v>
      </c>
      <c r="K822" s="36">
        <f t="shared" si="68"/>
        <v>2022</v>
      </c>
    </row>
    <row r="823" spans="1:11" ht="13">
      <c r="A823" s="39">
        <f>GewinnDaten!A823</f>
        <v>44769</v>
      </c>
      <c r="B823" s="37">
        <f t="shared" si="64"/>
        <v>4</v>
      </c>
      <c r="C823" s="49">
        <f>GewinnDaten!F823</f>
        <v>0</v>
      </c>
      <c r="D823" s="49">
        <f>GewinnDaten!I823</f>
        <v>0</v>
      </c>
      <c r="E823" s="40">
        <f t="shared" si="65"/>
        <v>0</v>
      </c>
      <c r="F823" s="58">
        <f t="shared" si="66"/>
        <v>44769</v>
      </c>
      <c r="G823" s="49">
        <f>SUM(C$7:C823)</f>
        <v>-1</v>
      </c>
      <c r="H823" s="49">
        <f>SUM(D$7:D823)</f>
        <v>5</v>
      </c>
      <c r="I823" s="40">
        <f t="shared" si="67"/>
        <v>4</v>
      </c>
      <c r="K823" s="36">
        <f t="shared" si="68"/>
        <v>2022</v>
      </c>
    </row>
    <row r="824" spans="1:11" ht="13">
      <c r="A824" s="39">
        <f>GewinnDaten!A824</f>
        <v>44772</v>
      </c>
      <c r="B824" s="37">
        <f t="shared" si="64"/>
        <v>7</v>
      </c>
      <c r="C824" s="49">
        <f>GewinnDaten!F824</f>
        <v>0</v>
      </c>
      <c r="D824" s="49">
        <f>GewinnDaten!I824</f>
        <v>0</v>
      </c>
      <c r="E824" s="40">
        <f t="shared" si="65"/>
        <v>0</v>
      </c>
      <c r="F824" s="58">
        <f t="shared" si="66"/>
        <v>44772</v>
      </c>
      <c r="G824" s="49">
        <f>SUM(C$7:C824)</f>
        <v>-1</v>
      </c>
      <c r="H824" s="49">
        <f>SUM(D$7:D824)</f>
        <v>5</v>
      </c>
      <c r="I824" s="40">
        <f t="shared" si="67"/>
        <v>4</v>
      </c>
      <c r="K824" s="36">
        <f t="shared" si="68"/>
        <v>2022</v>
      </c>
    </row>
    <row r="825" spans="1:11" ht="13">
      <c r="A825" s="39">
        <f>GewinnDaten!A825</f>
        <v>44776</v>
      </c>
      <c r="B825" s="37">
        <f t="shared" si="64"/>
        <v>4</v>
      </c>
      <c r="C825" s="49">
        <f>GewinnDaten!F825</f>
        <v>0</v>
      </c>
      <c r="D825" s="49">
        <f>GewinnDaten!I825</f>
        <v>0</v>
      </c>
      <c r="E825" s="40">
        <f t="shared" si="65"/>
        <v>0</v>
      </c>
      <c r="F825" s="58">
        <f t="shared" si="66"/>
        <v>44776</v>
      </c>
      <c r="G825" s="49">
        <f>SUM(C$7:C825)</f>
        <v>-1</v>
      </c>
      <c r="H825" s="49">
        <f>SUM(D$7:D825)</f>
        <v>5</v>
      </c>
      <c r="I825" s="40">
        <f t="shared" si="67"/>
        <v>4</v>
      </c>
      <c r="K825" s="36">
        <f t="shared" si="68"/>
        <v>2022</v>
      </c>
    </row>
    <row r="826" spans="1:11" ht="13">
      <c r="A826" s="39">
        <f>GewinnDaten!A826</f>
        <v>44779</v>
      </c>
      <c r="B826" s="37">
        <f t="shared" si="64"/>
        <v>7</v>
      </c>
      <c r="C826" s="49">
        <f>GewinnDaten!F826</f>
        <v>0</v>
      </c>
      <c r="D826" s="49">
        <f>GewinnDaten!I826</f>
        <v>0</v>
      </c>
      <c r="E826" s="40">
        <f t="shared" si="65"/>
        <v>0</v>
      </c>
      <c r="F826" s="58">
        <f t="shared" si="66"/>
        <v>44779</v>
      </c>
      <c r="G826" s="49">
        <f>SUM(C$7:C826)</f>
        <v>-1</v>
      </c>
      <c r="H826" s="49">
        <f>SUM(D$7:D826)</f>
        <v>5</v>
      </c>
      <c r="I826" s="40">
        <f t="shared" si="67"/>
        <v>4</v>
      </c>
      <c r="K826" s="36">
        <f t="shared" si="68"/>
        <v>2022</v>
      </c>
    </row>
    <row r="827" spans="1:11" ht="13">
      <c r="A827" s="39">
        <f>GewinnDaten!A827</f>
        <v>44783</v>
      </c>
      <c r="B827" s="37">
        <f t="shared" si="64"/>
        <v>4</v>
      </c>
      <c r="C827" s="49">
        <f>GewinnDaten!F827</f>
        <v>0</v>
      </c>
      <c r="D827" s="49">
        <f>GewinnDaten!I827</f>
        <v>0</v>
      </c>
      <c r="E827" s="40">
        <f t="shared" si="65"/>
        <v>0</v>
      </c>
      <c r="F827" s="58">
        <f t="shared" si="66"/>
        <v>44783</v>
      </c>
      <c r="G827" s="49">
        <f>SUM(C$7:C827)</f>
        <v>-1</v>
      </c>
      <c r="H827" s="49">
        <f>SUM(D$7:D827)</f>
        <v>5</v>
      </c>
      <c r="I827" s="40">
        <f t="shared" si="67"/>
        <v>4</v>
      </c>
      <c r="K827" s="36">
        <f t="shared" si="68"/>
        <v>2022</v>
      </c>
    </row>
    <row r="828" spans="1:11" ht="13">
      <c r="A828" s="39">
        <f>GewinnDaten!A828</f>
        <v>44786</v>
      </c>
      <c r="B828" s="37">
        <f t="shared" si="64"/>
        <v>7</v>
      </c>
      <c r="C828" s="49">
        <f>GewinnDaten!F828</f>
        <v>0</v>
      </c>
      <c r="D828" s="49">
        <f>GewinnDaten!I828</f>
        <v>0</v>
      </c>
      <c r="E828" s="40">
        <f t="shared" si="65"/>
        <v>0</v>
      </c>
      <c r="F828" s="58">
        <f t="shared" si="66"/>
        <v>44786</v>
      </c>
      <c r="G828" s="49">
        <f>SUM(C$7:C828)</f>
        <v>-1</v>
      </c>
      <c r="H828" s="49">
        <f>SUM(D$7:D828)</f>
        <v>5</v>
      </c>
      <c r="I828" s="40">
        <f t="shared" si="67"/>
        <v>4</v>
      </c>
      <c r="K828" s="36">
        <f t="shared" si="68"/>
        <v>2022</v>
      </c>
    </row>
    <row r="829" spans="1:11" ht="13">
      <c r="A829" s="39">
        <f>GewinnDaten!A829</f>
        <v>44790</v>
      </c>
      <c r="B829" s="37">
        <f t="shared" si="64"/>
        <v>4</v>
      </c>
      <c r="C829" s="49">
        <f>GewinnDaten!F829</f>
        <v>0</v>
      </c>
      <c r="D829" s="49">
        <f>GewinnDaten!I829</f>
        <v>0</v>
      </c>
      <c r="E829" s="40">
        <f t="shared" si="65"/>
        <v>0</v>
      </c>
      <c r="F829" s="58">
        <f t="shared" si="66"/>
        <v>44790</v>
      </c>
      <c r="G829" s="49">
        <f>SUM(C$7:C829)</f>
        <v>-1</v>
      </c>
      <c r="H829" s="49">
        <f>SUM(D$7:D829)</f>
        <v>5</v>
      </c>
      <c r="I829" s="40">
        <f t="shared" si="67"/>
        <v>4</v>
      </c>
      <c r="K829" s="36">
        <f t="shared" si="68"/>
        <v>2022</v>
      </c>
    </row>
    <row r="830" spans="1:11" ht="13">
      <c r="A830" s="39">
        <f>GewinnDaten!A830</f>
        <v>44793</v>
      </c>
      <c r="B830" s="37">
        <f t="shared" si="64"/>
        <v>7</v>
      </c>
      <c r="C830" s="49">
        <f>GewinnDaten!F830</f>
        <v>0</v>
      </c>
      <c r="D830" s="49">
        <f>GewinnDaten!I830</f>
        <v>0</v>
      </c>
      <c r="E830" s="40">
        <f t="shared" si="65"/>
        <v>0</v>
      </c>
      <c r="F830" s="58">
        <f t="shared" si="66"/>
        <v>44793</v>
      </c>
      <c r="G830" s="49">
        <f>SUM(C$7:C830)</f>
        <v>-1</v>
      </c>
      <c r="H830" s="49">
        <f>SUM(D$7:D830)</f>
        <v>5</v>
      </c>
      <c r="I830" s="40">
        <f t="shared" si="67"/>
        <v>4</v>
      </c>
      <c r="K830" s="36">
        <f t="shared" si="68"/>
        <v>2022</v>
      </c>
    </row>
    <row r="831" spans="1:11" ht="13">
      <c r="A831" s="39">
        <f>GewinnDaten!A831</f>
        <v>44797</v>
      </c>
      <c r="B831" s="37">
        <f t="shared" si="64"/>
        <v>4</v>
      </c>
      <c r="C831" s="49">
        <f>GewinnDaten!F831</f>
        <v>0</v>
      </c>
      <c r="D831" s="49">
        <f>GewinnDaten!I831</f>
        <v>0</v>
      </c>
      <c r="E831" s="40">
        <f t="shared" si="65"/>
        <v>0</v>
      </c>
      <c r="F831" s="58">
        <f t="shared" si="66"/>
        <v>44797</v>
      </c>
      <c r="G831" s="49">
        <f>SUM(C$7:C831)</f>
        <v>-1</v>
      </c>
      <c r="H831" s="49">
        <f>SUM(D$7:D831)</f>
        <v>5</v>
      </c>
      <c r="I831" s="40">
        <f t="shared" si="67"/>
        <v>4</v>
      </c>
      <c r="K831" s="36">
        <f t="shared" si="68"/>
        <v>2022</v>
      </c>
    </row>
    <row r="832" spans="1:11" ht="13">
      <c r="A832" s="39">
        <f>GewinnDaten!A832</f>
        <v>44800</v>
      </c>
      <c r="B832" s="37">
        <f t="shared" si="64"/>
        <v>7</v>
      </c>
      <c r="C832" s="49">
        <f>GewinnDaten!F832</f>
        <v>0</v>
      </c>
      <c r="D832" s="49">
        <f>GewinnDaten!I832</f>
        <v>0</v>
      </c>
      <c r="E832" s="40">
        <f t="shared" si="65"/>
        <v>0</v>
      </c>
      <c r="F832" s="58">
        <f t="shared" si="66"/>
        <v>44800</v>
      </c>
      <c r="G832" s="49">
        <f>SUM(C$7:C832)</f>
        <v>-1</v>
      </c>
      <c r="H832" s="49">
        <f>SUM(D$7:D832)</f>
        <v>5</v>
      </c>
      <c r="I832" s="40">
        <f t="shared" si="67"/>
        <v>4</v>
      </c>
      <c r="K832" s="36">
        <f t="shared" si="68"/>
        <v>2022</v>
      </c>
    </row>
    <row r="833" spans="1:11" ht="13">
      <c r="A833" s="39">
        <f>GewinnDaten!A833</f>
        <v>44804</v>
      </c>
      <c r="B833" s="37">
        <f t="shared" si="64"/>
        <v>4</v>
      </c>
      <c r="C833" s="49">
        <f>GewinnDaten!F833</f>
        <v>0</v>
      </c>
      <c r="D833" s="49">
        <f>GewinnDaten!I833</f>
        <v>0</v>
      </c>
      <c r="E833" s="40">
        <f t="shared" si="65"/>
        <v>0</v>
      </c>
      <c r="F833" s="58">
        <f t="shared" si="66"/>
        <v>44804</v>
      </c>
      <c r="G833" s="49">
        <f>SUM(C$7:C833)</f>
        <v>-1</v>
      </c>
      <c r="H833" s="49">
        <f>SUM(D$7:D833)</f>
        <v>5</v>
      </c>
      <c r="I833" s="40">
        <f t="shared" si="67"/>
        <v>4</v>
      </c>
      <c r="K833" s="36">
        <f t="shared" si="68"/>
        <v>2022</v>
      </c>
    </row>
    <row r="834" spans="1:11" ht="13">
      <c r="A834" s="39">
        <f>GewinnDaten!A834</f>
        <v>44807</v>
      </c>
      <c r="B834" s="37">
        <f t="shared" si="64"/>
        <v>7</v>
      </c>
      <c r="C834" s="49">
        <f>GewinnDaten!F834</f>
        <v>0</v>
      </c>
      <c r="D834" s="49">
        <f>GewinnDaten!I834</f>
        <v>0</v>
      </c>
      <c r="E834" s="40">
        <f t="shared" si="65"/>
        <v>0</v>
      </c>
      <c r="F834" s="58">
        <f t="shared" si="66"/>
        <v>44807</v>
      </c>
      <c r="G834" s="49">
        <f>SUM(C$7:C834)</f>
        <v>-1</v>
      </c>
      <c r="H834" s="49">
        <f>SUM(D$7:D834)</f>
        <v>5</v>
      </c>
      <c r="I834" s="40">
        <f t="shared" si="67"/>
        <v>4</v>
      </c>
      <c r="K834" s="36">
        <f t="shared" si="68"/>
        <v>2022</v>
      </c>
    </row>
    <row r="835" spans="1:11" ht="13">
      <c r="A835" s="39">
        <f>GewinnDaten!A835</f>
        <v>44811</v>
      </c>
      <c r="B835" s="37">
        <f t="shared" si="64"/>
        <v>4</v>
      </c>
      <c r="C835" s="49">
        <f>GewinnDaten!F835</f>
        <v>0</v>
      </c>
      <c r="D835" s="49">
        <f>GewinnDaten!I835</f>
        <v>0</v>
      </c>
      <c r="E835" s="40">
        <f t="shared" si="65"/>
        <v>0</v>
      </c>
      <c r="F835" s="58">
        <f t="shared" si="66"/>
        <v>44811</v>
      </c>
      <c r="G835" s="49">
        <f>SUM(C$7:C835)</f>
        <v>-1</v>
      </c>
      <c r="H835" s="49">
        <f>SUM(D$7:D835)</f>
        <v>5</v>
      </c>
      <c r="I835" s="40">
        <f t="shared" si="67"/>
        <v>4</v>
      </c>
      <c r="K835" s="36">
        <f t="shared" si="68"/>
        <v>2022</v>
      </c>
    </row>
    <row r="836" spans="1:11" ht="13">
      <c r="A836" s="39">
        <f>GewinnDaten!A836</f>
        <v>44814</v>
      </c>
      <c r="B836" s="37">
        <f t="shared" si="64"/>
        <v>7</v>
      </c>
      <c r="C836" s="49">
        <f>GewinnDaten!F836</f>
        <v>0</v>
      </c>
      <c r="D836" s="49">
        <f>GewinnDaten!I836</f>
        <v>0</v>
      </c>
      <c r="E836" s="40">
        <f t="shared" si="65"/>
        <v>0</v>
      </c>
      <c r="F836" s="58">
        <f t="shared" si="66"/>
        <v>44814</v>
      </c>
      <c r="G836" s="49">
        <f>SUM(C$7:C836)</f>
        <v>-1</v>
      </c>
      <c r="H836" s="49">
        <f>SUM(D$7:D836)</f>
        <v>5</v>
      </c>
      <c r="I836" s="40">
        <f t="shared" si="67"/>
        <v>4</v>
      </c>
      <c r="K836" s="36">
        <f t="shared" si="68"/>
        <v>2022</v>
      </c>
    </row>
    <row r="837" spans="1:11" ht="13">
      <c r="A837" s="39">
        <f>GewinnDaten!A837</f>
        <v>44818</v>
      </c>
      <c r="B837" s="37">
        <f t="shared" si="64"/>
        <v>4</v>
      </c>
      <c r="C837" s="49">
        <f>GewinnDaten!F837</f>
        <v>0</v>
      </c>
      <c r="D837" s="49">
        <f>GewinnDaten!I837</f>
        <v>0</v>
      </c>
      <c r="E837" s="40">
        <f t="shared" si="65"/>
        <v>0</v>
      </c>
      <c r="F837" s="58">
        <f t="shared" si="66"/>
        <v>44818</v>
      </c>
      <c r="G837" s="49">
        <f>SUM(C$7:C837)</f>
        <v>-1</v>
      </c>
      <c r="H837" s="49">
        <f>SUM(D$7:D837)</f>
        <v>5</v>
      </c>
      <c r="I837" s="40">
        <f t="shared" si="67"/>
        <v>4</v>
      </c>
      <c r="K837" s="36">
        <f t="shared" si="68"/>
        <v>2022</v>
      </c>
    </row>
    <row r="838" spans="1:11" ht="13">
      <c r="A838" s="39">
        <f>GewinnDaten!A838</f>
        <v>44821</v>
      </c>
      <c r="B838" s="37">
        <f t="shared" si="64"/>
        <v>7</v>
      </c>
      <c r="C838" s="49">
        <f>GewinnDaten!F838</f>
        <v>0</v>
      </c>
      <c r="D838" s="49">
        <f>GewinnDaten!I838</f>
        <v>0</v>
      </c>
      <c r="E838" s="40">
        <f t="shared" si="65"/>
        <v>0</v>
      </c>
      <c r="F838" s="58">
        <f t="shared" si="66"/>
        <v>44821</v>
      </c>
      <c r="G838" s="49">
        <f>SUM(C$7:C838)</f>
        <v>-1</v>
      </c>
      <c r="H838" s="49">
        <f>SUM(D$7:D838)</f>
        <v>5</v>
      </c>
      <c r="I838" s="40">
        <f t="shared" si="67"/>
        <v>4</v>
      </c>
      <c r="K838" s="36">
        <f t="shared" si="68"/>
        <v>2022</v>
      </c>
    </row>
    <row r="839" spans="1:11" ht="13">
      <c r="A839" s="39">
        <f>GewinnDaten!A839</f>
        <v>44825</v>
      </c>
      <c r="B839" s="37">
        <f t="shared" si="64"/>
        <v>4</v>
      </c>
      <c r="C839" s="49">
        <f>GewinnDaten!F839</f>
        <v>0</v>
      </c>
      <c r="D839" s="49">
        <f>GewinnDaten!I839</f>
        <v>0</v>
      </c>
      <c r="E839" s="40">
        <f t="shared" si="65"/>
        <v>0</v>
      </c>
      <c r="F839" s="58">
        <f t="shared" si="66"/>
        <v>44825</v>
      </c>
      <c r="G839" s="49">
        <f>SUM(C$7:C839)</f>
        <v>-1</v>
      </c>
      <c r="H839" s="49">
        <f>SUM(D$7:D839)</f>
        <v>5</v>
      </c>
      <c r="I839" s="40">
        <f t="shared" si="67"/>
        <v>4</v>
      </c>
      <c r="K839" s="36">
        <f t="shared" si="68"/>
        <v>2022</v>
      </c>
    </row>
    <row r="840" spans="1:11" ht="13">
      <c r="A840" s="39">
        <f>GewinnDaten!A840</f>
        <v>44828</v>
      </c>
      <c r="B840" s="37">
        <f t="shared" ref="B840:B903" si="69">WEEKDAY(A840)</f>
        <v>7</v>
      </c>
      <c r="C840" s="49">
        <f>GewinnDaten!F840</f>
        <v>0</v>
      </c>
      <c r="D840" s="49">
        <f>GewinnDaten!I840</f>
        <v>0</v>
      </c>
      <c r="E840" s="40">
        <f t="shared" ref="E840:E903" si="70">SUM(C840:D840)</f>
        <v>0</v>
      </c>
      <c r="F840" s="58">
        <f t="shared" ref="F840:F903" si="71">A840</f>
        <v>44828</v>
      </c>
      <c r="G840" s="49">
        <f>SUM(C$7:C840)</f>
        <v>-1</v>
      </c>
      <c r="H840" s="49">
        <f>SUM(D$7:D840)</f>
        <v>5</v>
      </c>
      <c r="I840" s="40">
        <f t="shared" ref="I840:I903" si="72">SUM(G840:H840)</f>
        <v>4</v>
      </c>
      <c r="K840" s="36">
        <f t="shared" ref="K840:K903" si="73">YEAR(A840)</f>
        <v>2022</v>
      </c>
    </row>
    <row r="841" spans="1:11" ht="13">
      <c r="A841" s="39">
        <f>GewinnDaten!A841</f>
        <v>44832</v>
      </c>
      <c r="B841" s="37">
        <f t="shared" si="69"/>
        <v>4</v>
      </c>
      <c r="C841" s="49">
        <f>GewinnDaten!F841</f>
        <v>0</v>
      </c>
      <c r="D841" s="49">
        <f>GewinnDaten!I841</f>
        <v>0</v>
      </c>
      <c r="E841" s="40">
        <f t="shared" si="70"/>
        <v>0</v>
      </c>
      <c r="F841" s="58">
        <f t="shared" si="71"/>
        <v>44832</v>
      </c>
      <c r="G841" s="49">
        <f>SUM(C$7:C841)</f>
        <v>-1</v>
      </c>
      <c r="H841" s="49">
        <f>SUM(D$7:D841)</f>
        <v>5</v>
      </c>
      <c r="I841" s="40">
        <f t="shared" si="72"/>
        <v>4</v>
      </c>
      <c r="K841" s="36">
        <f t="shared" si="73"/>
        <v>2022</v>
      </c>
    </row>
    <row r="842" spans="1:11" ht="13">
      <c r="A842" s="39">
        <f>GewinnDaten!A842</f>
        <v>44835</v>
      </c>
      <c r="B842" s="37">
        <f t="shared" si="69"/>
        <v>7</v>
      </c>
      <c r="C842" s="49">
        <f>GewinnDaten!F842</f>
        <v>0</v>
      </c>
      <c r="D842" s="49">
        <f>GewinnDaten!I842</f>
        <v>0</v>
      </c>
      <c r="E842" s="40">
        <f t="shared" si="70"/>
        <v>0</v>
      </c>
      <c r="F842" s="58">
        <f t="shared" si="71"/>
        <v>44835</v>
      </c>
      <c r="G842" s="49">
        <f>SUM(C$7:C842)</f>
        <v>-1</v>
      </c>
      <c r="H842" s="49">
        <f>SUM(D$7:D842)</f>
        <v>5</v>
      </c>
      <c r="I842" s="40">
        <f t="shared" si="72"/>
        <v>4</v>
      </c>
      <c r="K842" s="36">
        <f t="shared" si="73"/>
        <v>2022</v>
      </c>
    </row>
    <row r="843" spans="1:11" ht="13">
      <c r="A843" s="39">
        <f>GewinnDaten!A843</f>
        <v>44839</v>
      </c>
      <c r="B843" s="37">
        <f t="shared" si="69"/>
        <v>4</v>
      </c>
      <c r="C843" s="49">
        <f>GewinnDaten!F843</f>
        <v>0</v>
      </c>
      <c r="D843" s="49">
        <f>GewinnDaten!I843</f>
        <v>0</v>
      </c>
      <c r="E843" s="40">
        <f t="shared" si="70"/>
        <v>0</v>
      </c>
      <c r="F843" s="58">
        <f t="shared" si="71"/>
        <v>44839</v>
      </c>
      <c r="G843" s="49">
        <f>SUM(C$7:C843)</f>
        <v>-1</v>
      </c>
      <c r="H843" s="49">
        <f>SUM(D$7:D843)</f>
        <v>5</v>
      </c>
      <c r="I843" s="40">
        <f t="shared" si="72"/>
        <v>4</v>
      </c>
      <c r="K843" s="36">
        <f t="shared" si="73"/>
        <v>2022</v>
      </c>
    </row>
    <row r="844" spans="1:11" ht="13">
      <c r="A844" s="39">
        <f>GewinnDaten!A844</f>
        <v>44842</v>
      </c>
      <c r="B844" s="37">
        <f t="shared" si="69"/>
        <v>7</v>
      </c>
      <c r="C844" s="49">
        <f>GewinnDaten!F844</f>
        <v>0</v>
      </c>
      <c r="D844" s="49">
        <f>GewinnDaten!I844</f>
        <v>0</v>
      </c>
      <c r="E844" s="40">
        <f t="shared" si="70"/>
        <v>0</v>
      </c>
      <c r="F844" s="58">
        <f t="shared" si="71"/>
        <v>44842</v>
      </c>
      <c r="G844" s="49">
        <f>SUM(C$7:C844)</f>
        <v>-1</v>
      </c>
      <c r="H844" s="49">
        <f>SUM(D$7:D844)</f>
        <v>5</v>
      </c>
      <c r="I844" s="40">
        <f t="shared" si="72"/>
        <v>4</v>
      </c>
      <c r="K844" s="36">
        <f t="shared" si="73"/>
        <v>2022</v>
      </c>
    </row>
    <row r="845" spans="1:11" ht="13">
      <c r="A845" s="39">
        <f>GewinnDaten!A845</f>
        <v>44846</v>
      </c>
      <c r="B845" s="37">
        <f t="shared" si="69"/>
        <v>4</v>
      </c>
      <c r="C845" s="49">
        <f>GewinnDaten!F845</f>
        <v>0</v>
      </c>
      <c r="D845" s="49">
        <f>GewinnDaten!I845</f>
        <v>0</v>
      </c>
      <c r="E845" s="40">
        <f t="shared" si="70"/>
        <v>0</v>
      </c>
      <c r="F845" s="58">
        <f t="shared" si="71"/>
        <v>44846</v>
      </c>
      <c r="G845" s="49">
        <f>SUM(C$7:C845)</f>
        <v>-1</v>
      </c>
      <c r="H845" s="49">
        <f>SUM(D$7:D845)</f>
        <v>5</v>
      </c>
      <c r="I845" s="40">
        <f t="shared" si="72"/>
        <v>4</v>
      </c>
      <c r="K845" s="36">
        <f t="shared" si="73"/>
        <v>2022</v>
      </c>
    </row>
    <row r="846" spans="1:11" ht="13">
      <c r="A846" s="39">
        <f>GewinnDaten!A846</f>
        <v>44849</v>
      </c>
      <c r="B846" s="37">
        <f t="shared" si="69"/>
        <v>7</v>
      </c>
      <c r="C846" s="49">
        <f>GewinnDaten!F846</f>
        <v>0</v>
      </c>
      <c r="D846" s="49">
        <f>GewinnDaten!I846</f>
        <v>0</v>
      </c>
      <c r="E846" s="40">
        <f t="shared" si="70"/>
        <v>0</v>
      </c>
      <c r="F846" s="58">
        <f t="shared" si="71"/>
        <v>44849</v>
      </c>
      <c r="G846" s="49">
        <f>SUM(C$7:C846)</f>
        <v>-1</v>
      </c>
      <c r="H846" s="49">
        <f>SUM(D$7:D846)</f>
        <v>5</v>
      </c>
      <c r="I846" s="40">
        <f t="shared" si="72"/>
        <v>4</v>
      </c>
      <c r="K846" s="36">
        <f t="shared" si="73"/>
        <v>2022</v>
      </c>
    </row>
    <row r="847" spans="1:11" ht="13">
      <c r="A847" s="39">
        <f>GewinnDaten!A847</f>
        <v>44853</v>
      </c>
      <c r="B847" s="37">
        <f t="shared" si="69"/>
        <v>4</v>
      </c>
      <c r="C847" s="49">
        <f>GewinnDaten!F847</f>
        <v>0</v>
      </c>
      <c r="D847" s="49">
        <f>GewinnDaten!I847</f>
        <v>0</v>
      </c>
      <c r="E847" s="40">
        <f t="shared" si="70"/>
        <v>0</v>
      </c>
      <c r="F847" s="58">
        <f t="shared" si="71"/>
        <v>44853</v>
      </c>
      <c r="G847" s="49">
        <f>SUM(C$7:C847)</f>
        <v>-1</v>
      </c>
      <c r="H847" s="49">
        <f>SUM(D$7:D847)</f>
        <v>5</v>
      </c>
      <c r="I847" s="40">
        <f t="shared" si="72"/>
        <v>4</v>
      </c>
      <c r="K847" s="36">
        <f t="shared" si="73"/>
        <v>2022</v>
      </c>
    </row>
    <row r="848" spans="1:11" ht="13">
      <c r="A848" s="39">
        <f>GewinnDaten!A848</f>
        <v>44856</v>
      </c>
      <c r="B848" s="37">
        <f t="shared" si="69"/>
        <v>7</v>
      </c>
      <c r="C848" s="49">
        <f>GewinnDaten!F848</f>
        <v>0</v>
      </c>
      <c r="D848" s="49">
        <f>GewinnDaten!I848</f>
        <v>0</v>
      </c>
      <c r="E848" s="40">
        <f t="shared" si="70"/>
        <v>0</v>
      </c>
      <c r="F848" s="58">
        <f t="shared" si="71"/>
        <v>44856</v>
      </c>
      <c r="G848" s="49">
        <f>SUM(C$7:C848)</f>
        <v>-1</v>
      </c>
      <c r="H848" s="49">
        <f>SUM(D$7:D848)</f>
        <v>5</v>
      </c>
      <c r="I848" s="40">
        <f t="shared" si="72"/>
        <v>4</v>
      </c>
      <c r="K848" s="36">
        <f t="shared" si="73"/>
        <v>2022</v>
      </c>
    </row>
    <row r="849" spans="1:11" ht="13">
      <c r="A849" s="39">
        <f>GewinnDaten!A849</f>
        <v>44860</v>
      </c>
      <c r="B849" s="37">
        <f t="shared" si="69"/>
        <v>4</v>
      </c>
      <c r="C849" s="49">
        <f>GewinnDaten!F849</f>
        <v>0</v>
      </c>
      <c r="D849" s="49">
        <f>GewinnDaten!I849</f>
        <v>0</v>
      </c>
      <c r="E849" s="40">
        <f t="shared" si="70"/>
        <v>0</v>
      </c>
      <c r="F849" s="58">
        <f t="shared" si="71"/>
        <v>44860</v>
      </c>
      <c r="G849" s="49">
        <f>SUM(C$7:C849)</f>
        <v>-1</v>
      </c>
      <c r="H849" s="49">
        <f>SUM(D$7:D849)</f>
        <v>5</v>
      </c>
      <c r="I849" s="40">
        <f t="shared" si="72"/>
        <v>4</v>
      </c>
      <c r="K849" s="36">
        <f t="shared" si="73"/>
        <v>2022</v>
      </c>
    </row>
    <row r="850" spans="1:11" ht="13">
      <c r="A850" s="39">
        <f>GewinnDaten!A850</f>
        <v>44863</v>
      </c>
      <c r="B850" s="37">
        <f t="shared" si="69"/>
        <v>7</v>
      </c>
      <c r="C850" s="49">
        <f>GewinnDaten!F850</f>
        <v>0</v>
      </c>
      <c r="D850" s="49">
        <f>GewinnDaten!I850</f>
        <v>0</v>
      </c>
      <c r="E850" s="40">
        <f t="shared" si="70"/>
        <v>0</v>
      </c>
      <c r="F850" s="58">
        <f t="shared" si="71"/>
        <v>44863</v>
      </c>
      <c r="G850" s="49">
        <f>SUM(C$7:C850)</f>
        <v>-1</v>
      </c>
      <c r="H850" s="49">
        <f>SUM(D$7:D850)</f>
        <v>5</v>
      </c>
      <c r="I850" s="40">
        <f t="shared" si="72"/>
        <v>4</v>
      </c>
      <c r="K850" s="36">
        <f t="shared" si="73"/>
        <v>2022</v>
      </c>
    </row>
    <row r="851" spans="1:11" ht="13">
      <c r="A851" s="39">
        <f>GewinnDaten!A851</f>
        <v>44867</v>
      </c>
      <c r="B851" s="37">
        <f t="shared" si="69"/>
        <v>4</v>
      </c>
      <c r="C851" s="49">
        <f>GewinnDaten!F851</f>
        <v>0</v>
      </c>
      <c r="D851" s="49">
        <f>GewinnDaten!I851</f>
        <v>0</v>
      </c>
      <c r="E851" s="40">
        <f t="shared" si="70"/>
        <v>0</v>
      </c>
      <c r="F851" s="58">
        <f t="shared" si="71"/>
        <v>44867</v>
      </c>
      <c r="G851" s="49">
        <f>SUM(C$7:C851)</f>
        <v>-1</v>
      </c>
      <c r="H851" s="49">
        <f>SUM(D$7:D851)</f>
        <v>5</v>
      </c>
      <c r="I851" s="40">
        <f t="shared" si="72"/>
        <v>4</v>
      </c>
      <c r="K851" s="36">
        <f t="shared" si="73"/>
        <v>2022</v>
      </c>
    </row>
    <row r="852" spans="1:11" ht="13">
      <c r="A852" s="39">
        <f>GewinnDaten!A852</f>
        <v>44870</v>
      </c>
      <c r="B852" s="37">
        <f t="shared" si="69"/>
        <v>7</v>
      </c>
      <c r="C852" s="49">
        <f>GewinnDaten!F852</f>
        <v>0</v>
      </c>
      <c r="D852" s="49">
        <f>GewinnDaten!I852</f>
        <v>0</v>
      </c>
      <c r="E852" s="40">
        <f t="shared" si="70"/>
        <v>0</v>
      </c>
      <c r="F852" s="58">
        <f t="shared" si="71"/>
        <v>44870</v>
      </c>
      <c r="G852" s="49">
        <f>SUM(C$7:C852)</f>
        <v>-1</v>
      </c>
      <c r="H852" s="49">
        <f>SUM(D$7:D852)</f>
        <v>5</v>
      </c>
      <c r="I852" s="40">
        <f t="shared" si="72"/>
        <v>4</v>
      </c>
      <c r="K852" s="36">
        <f t="shared" si="73"/>
        <v>2022</v>
      </c>
    </row>
    <row r="853" spans="1:11" ht="13">
      <c r="A853" s="39">
        <f>GewinnDaten!A853</f>
        <v>44874</v>
      </c>
      <c r="B853" s="37">
        <f t="shared" si="69"/>
        <v>4</v>
      </c>
      <c r="C853" s="49">
        <f>GewinnDaten!F853</f>
        <v>0</v>
      </c>
      <c r="D853" s="49">
        <f>GewinnDaten!I853</f>
        <v>0</v>
      </c>
      <c r="E853" s="40">
        <f t="shared" si="70"/>
        <v>0</v>
      </c>
      <c r="F853" s="58">
        <f t="shared" si="71"/>
        <v>44874</v>
      </c>
      <c r="G853" s="49">
        <f>SUM(C$7:C853)</f>
        <v>-1</v>
      </c>
      <c r="H853" s="49">
        <f>SUM(D$7:D853)</f>
        <v>5</v>
      </c>
      <c r="I853" s="40">
        <f t="shared" si="72"/>
        <v>4</v>
      </c>
      <c r="K853" s="36">
        <f t="shared" si="73"/>
        <v>2022</v>
      </c>
    </row>
    <row r="854" spans="1:11" ht="13">
      <c r="A854" s="39">
        <f>GewinnDaten!A854</f>
        <v>44877</v>
      </c>
      <c r="B854" s="37">
        <f t="shared" si="69"/>
        <v>7</v>
      </c>
      <c r="C854" s="49">
        <f>GewinnDaten!F854</f>
        <v>0</v>
      </c>
      <c r="D854" s="49">
        <f>GewinnDaten!I854</f>
        <v>0</v>
      </c>
      <c r="E854" s="40">
        <f t="shared" si="70"/>
        <v>0</v>
      </c>
      <c r="F854" s="58">
        <f t="shared" si="71"/>
        <v>44877</v>
      </c>
      <c r="G854" s="49">
        <f>SUM(C$7:C854)</f>
        <v>-1</v>
      </c>
      <c r="H854" s="49">
        <f>SUM(D$7:D854)</f>
        <v>5</v>
      </c>
      <c r="I854" s="40">
        <f t="shared" si="72"/>
        <v>4</v>
      </c>
      <c r="K854" s="36">
        <f t="shared" si="73"/>
        <v>2022</v>
      </c>
    </row>
    <row r="855" spans="1:11" ht="13">
      <c r="A855" s="39">
        <f>GewinnDaten!A855</f>
        <v>44881</v>
      </c>
      <c r="B855" s="37">
        <f t="shared" si="69"/>
        <v>4</v>
      </c>
      <c r="C855" s="49">
        <f>GewinnDaten!F855</f>
        <v>0</v>
      </c>
      <c r="D855" s="49">
        <f>GewinnDaten!I855</f>
        <v>0</v>
      </c>
      <c r="E855" s="40">
        <f t="shared" si="70"/>
        <v>0</v>
      </c>
      <c r="F855" s="58">
        <f t="shared" si="71"/>
        <v>44881</v>
      </c>
      <c r="G855" s="49">
        <f>SUM(C$7:C855)</f>
        <v>-1</v>
      </c>
      <c r="H855" s="49">
        <f>SUM(D$7:D855)</f>
        <v>5</v>
      </c>
      <c r="I855" s="40">
        <f t="shared" si="72"/>
        <v>4</v>
      </c>
      <c r="K855" s="36">
        <f t="shared" si="73"/>
        <v>2022</v>
      </c>
    </row>
    <row r="856" spans="1:11" ht="13">
      <c r="A856" s="39">
        <f>GewinnDaten!A856</f>
        <v>44884</v>
      </c>
      <c r="B856" s="37">
        <f t="shared" si="69"/>
        <v>7</v>
      </c>
      <c r="C856" s="49">
        <f>GewinnDaten!F856</f>
        <v>0</v>
      </c>
      <c r="D856" s="49">
        <f>GewinnDaten!I856</f>
        <v>0</v>
      </c>
      <c r="E856" s="40">
        <f t="shared" si="70"/>
        <v>0</v>
      </c>
      <c r="F856" s="58">
        <f t="shared" si="71"/>
        <v>44884</v>
      </c>
      <c r="G856" s="49">
        <f>SUM(C$7:C856)</f>
        <v>-1</v>
      </c>
      <c r="H856" s="49">
        <f>SUM(D$7:D856)</f>
        <v>5</v>
      </c>
      <c r="I856" s="40">
        <f t="shared" si="72"/>
        <v>4</v>
      </c>
      <c r="K856" s="36">
        <f t="shared" si="73"/>
        <v>2022</v>
      </c>
    </row>
    <row r="857" spans="1:11" ht="13">
      <c r="A857" s="39">
        <f>GewinnDaten!A857</f>
        <v>44888</v>
      </c>
      <c r="B857" s="37">
        <f t="shared" si="69"/>
        <v>4</v>
      </c>
      <c r="C857" s="49">
        <f>GewinnDaten!F857</f>
        <v>0</v>
      </c>
      <c r="D857" s="49">
        <f>GewinnDaten!I857</f>
        <v>0</v>
      </c>
      <c r="E857" s="40">
        <f t="shared" si="70"/>
        <v>0</v>
      </c>
      <c r="F857" s="58">
        <f t="shared" si="71"/>
        <v>44888</v>
      </c>
      <c r="G857" s="49">
        <f>SUM(C$7:C857)</f>
        <v>-1</v>
      </c>
      <c r="H857" s="49">
        <f>SUM(D$7:D857)</f>
        <v>5</v>
      </c>
      <c r="I857" s="40">
        <f t="shared" si="72"/>
        <v>4</v>
      </c>
      <c r="K857" s="36">
        <f t="shared" si="73"/>
        <v>2022</v>
      </c>
    </row>
    <row r="858" spans="1:11" ht="13">
      <c r="A858" s="39">
        <f>GewinnDaten!A858</f>
        <v>44891</v>
      </c>
      <c r="B858" s="37">
        <f t="shared" si="69"/>
        <v>7</v>
      </c>
      <c r="C858" s="49">
        <f>GewinnDaten!F858</f>
        <v>0</v>
      </c>
      <c r="D858" s="49">
        <f>GewinnDaten!I858</f>
        <v>0</v>
      </c>
      <c r="E858" s="40">
        <f t="shared" si="70"/>
        <v>0</v>
      </c>
      <c r="F858" s="58">
        <f t="shared" si="71"/>
        <v>44891</v>
      </c>
      <c r="G858" s="49">
        <f>SUM(C$7:C858)</f>
        <v>-1</v>
      </c>
      <c r="H858" s="49">
        <f>SUM(D$7:D858)</f>
        <v>5</v>
      </c>
      <c r="I858" s="40">
        <f t="shared" si="72"/>
        <v>4</v>
      </c>
      <c r="K858" s="36">
        <f t="shared" si="73"/>
        <v>2022</v>
      </c>
    </row>
    <row r="859" spans="1:11" ht="13">
      <c r="A859" s="39">
        <f>GewinnDaten!A859</f>
        <v>44895</v>
      </c>
      <c r="B859" s="37">
        <f t="shared" si="69"/>
        <v>4</v>
      </c>
      <c r="C859" s="49">
        <f>GewinnDaten!F859</f>
        <v>0</v>
      </c>
      <c r="D859" s="49">
        <f>GewinnDaten!I859</f>
        <v>0</v>
      </c>
      <c r="E859" s="40">
        <f t="shared" si="70"/>
        <v>0</v>
      </c>
      <c r="F859" s="58">
        <f t="shared" si="71"/>
        <v>44895</v>
      </c>
      <c r="G859" s="49">
        <f>SUM(C$7:C859)</f>
        <v>-1</v>
      </c>
      <c r="H859" s="49">
        <f>SUM(D$7:D859)</f>
        <v>5</v>
      </c>
      <c r="I859" s="40">
        <f t="shared" si="72"/>
        <v>4</v>
      </c>
      <c r="K859" s="36">
        <f t="shared" si="73"/>
        <v>2022</v>
      </c>
    </row>
    <row r="860" spans="1:11" ht="13">
      <c r="A860" s="39">
        <f>GewinnDaten!A860</f>
        <v>44898</v>
      </c>
      <c r="B860" s="37">
        <f t="shared" si="69"/>
        <v>7</v>
      </c>
      <c r="C860" s="49">
        <f>GewinnDaten!F860</f>
        <v>0</v>
      </c>
      <c r="D860" s="49">
        <f>GewinnDaten!I860</f>
        <v>0</v>
      </c>
      <c r="E860" s="40">
        <f t="shared" si="70"/>
        <v>0</v>
      </c>
      <c r="F860" s="58">
        <f t="shared" si="71"/>
        <v>44898</v>
      </c>
      <c r="G860" s="49">
        <f>SUM(C$7:C860)</f>
        <v>-1</v>
      </c>
      <c r="H860" s="49">
        <f>SUM(D$7:D860)</f>
        <v>5</v>
      </c>
      <c r="I860" s="40">
        <f t="shared" si="72"/>
        <v>4</v>
      </c>
      <c r="K860" s="36">
        <f t="shared" si="73"/>
        <v>2022</v>
      </c>
    </row>
    <row r="861" spans="1:11" ht="13">
      <c r="A861" s="39">
        <f>GewinnDaten!A861</f>
        <v>44902</v>
      </c>
      <c r="B861" s="37">
        <f t="shared" si="69"/>
        <v>4</v>
      </c>
      <c r="C861" s="49">
        <f>GewinnDaten!F861</f>
        <v>0</v>
      </c>
      <c r="D861" s="49">
        <f>GewinnDaten!I861</f>
        <v>0</v>
      </c>
      <c r="E861" s="40">
        <f t="shared" si="70"/>
        <v>0</v>
      </c>
      <c r="F861" s="58">
        <f t="shared" si="71"/>
        <v>44902</v>
      </c>
      <c r="G861" s="49">
        <f>SUM(C$7:C861)</f>
        <v>-1</v>
      </c>
      <c r="H861" s="49">
        <f>SUM(D$7:D861)</f>
        <v>5</v>
      </c>
      <c r="I861" s="40">
        <f t="shared" si="72"/>
        <v>4</v>
      </c>
      <c r="K861" s="36">
        <f t="shared" si="73"/>
        <v>2022</v>
      </c>
    </row>
    <row r="862" spans="1:11" ht="13">
      <c r="A862" s="39">
        <f>GewinnDaten!A862</f>
        <v>44905</v>
      </c>
      <c r="B862" s="37">
        <f t="shared" si="69"/>
        <v>7</v>
      </c>
      <c r="C862" s="49">
        <f>GewinnDaten!F862</f>
        <v>0</v>
      </c>
      <c r="D862" s="49">
        <f>GewinnDaten!I862</f>
        <v>0</v>
      </c>
      <c r="E862" s="40">
        <f t="shared" si="70"/>
        <v>0</v>
      </c>
      <c r="F862" s="58">
        <f t="shared" si="71"/>
        <v>44905</v>
      </c>
      <c r="G862" s="49">
        <f>SUM(C$7:C862)</f>
        <v>-1</v>
      </c>
      <c r="H862" s="49">
        <f>SUM(D$7:D862)</f>
        <v>5</v>
      </c>
      <c r="I862" s="40">
        <f t="shared" si="72"/>
        <v>4</v>
      </c>
      <c r="K862" s="36">
        <f t="shared" si="73"/>
        <v>2022</v>
      </c>
    </row>
    <row r="863" spans="1:11" ht="13">
      <c r="A863" s="39">
        <f>GewinnDaten!A863</f>
        <v>44909</v>
      </c>
      <c r="B863" s="37">
        <f t="shared" si="69"/>
        <v>4</v>
      </c>
      <c r="C863" s="49">
        <f>GewinnDaten!F863</f>
        <v>0</v>
      </c>
      <c r="D863" s="49">
        <f>GewinnDaten!I863</f>
        <v>0</v>
      </c>
      <c r="E863" s="40">
        <f t="shared" si="70"/>
        <v>0</v>
      </c>
      <c r="F863" s="58">
        <f t="shared" si="71"/>
        <v>44909</v>
      </c>
      <c r="G863" s="49">
        <f>SUM(C$7:C863)</f>
        <v>-1</v>
      </c>
      <c r="H863" s="49">
        <f>SUM(D$7:D863)</f>
        <v>5</v>
      </c>
      <c r="I863" s="40">
        <f t="shared" si="72"/>
        <v>4</v>
      </c>
      <c r="K863" s="36">
        <f t="shared" si="73"/>
        <v>2022</v>
      </c>
    </row>
    <row r="864" spans="1:11" ht="13">
      <c r="A864" s="39">
        <f>GewinnDaten!A864</f>
        <v>44912</v>
      </c>
      <c r="B864" s="37">
        <f t="shared" si="69"/>
        <v>7</v>
      </c>
      <c r="C864" s="49">
        <f>GewinnDaten!F864</f>
        <v>0</v>
      </c>
      <c r="D864" s="49">
        <f>GewinnDaten!I864</f>
        <v>0</v>
      </c>
      <c r="E864" s="40">
        <f t="shared" si="70"/>
        <v>0</v>
      </c>
      <c r="F864" s="58">
        <f t="shared" si="71"/>
        <v>44912</v>
      </c>
      <c r="G864" s="49">
        <f>SUM(C$7:C864)</f>
        <v>-1</v>
      </c>
      <c r="H864" s="49">
        <f>SUM(D$7:D864)</f>
        <v>5</v>
      </c>
      <c r="I864" s="40">
        <f t="shared" si="72"/>
        <v>4</v>
      </c>
      <c r="K864" s="36">
        <f t="shared" si="73"/>
        <v>2022</v>
      </c>
    </row>
    <row r="865" spans="1:11" ht="13">
      <c r="A865" s="39">
        <f>GewinnDaten!A865</f>
        <v>44916</v>
      </c>
      <c r="B865" s="37">
        <f t="shared" si="69"/>
        <v>4</v>
      </c>
      <c r="C865" s="49">
        <f>GewinnDaten!F865</f>
        <v>0</v>
      </c>
      <c r="D865" s="49">
        <f>GewinnDaten!I865</f>
        <v>0</v>
      </c>
      <c r="E865" s="40">
        <f t="shared" si="70"/>
        <v>0</v>
      </c>
      <c r="F865" s="58">
        <f t="shared" si="71"/>
        <v>44916</v>
      </c>
      <c r="G865" s="49">
        <f>SUM(C$7:C865)</f>
        <v>-1</v>
      </c>
      <c r="H865" s="49">
        <f>SUM(D$7:D865)</f>
        <v>5</v>
      </c>
      <c r="I865" s="40">
        <f t="shared" si="72"/>
        <v>4</v>
      </c>
      <c r="K865" s="36">
        <f t="shared" si="73"/>
        <v>2022</v>
      </c>
    </row>
    <row r="866" spans="1:11" ht="13">
      <c r="A866" s="39">
        <f>GewinnDaten!A866</f>
        <v>44919</v>
      </c>
      <c r="B866" s="37">
        <f t="shared" si="69"/>
        <v>7</v>
      </c>
      <c r="C866" s="49">
        <f>GewinnDaten!F866</f>
        <v>0</v>
      </c>
      <c r="D866" s="49">
        <f>GewinnDaten!I866</f>
        <v>0</v>
      </c>
      <c r="E866" s="40">
        <f t="shared" si="70"/>
        <v>0</v>
      </c>
      <c r="F866" s="58">
        <f t="shared" si="71"/>
        <v>44919</v>
      </c>
      <c r="G866" s="49">
        <f>SUM(C$7:C866)</f>
        <v>-1</v>
      </c>
      <c r="H866" s="49">
        <f>SUM(D$7:D866)</f>
        <v>5</v>
      </c>
      <c r="I866" s="40">
        <f t="shared" si="72"/>
        <v>4</v>
      </c>
      <c r="K866" s="36">
        <f t="shared" si="73"/>
        <v>2022</v>
      </c>
    </row>
    <row r="867" spans="1:11" ht="13">
      <c r="A867" s="39">
        <f>GewinnDaten!A867</f>
        <v>44923</v>
      </c>
      <c r="B867" s="37">
        <f t="shared" si="69"/>
        <v>4</v>
      </c>
      <c r="C867" s="49">
        <f>GewinnDaten!F867</f>
        <v>0</v>
      </c>
      <c r="D867" s="49">
        <f>GewinnDaten!I867</f>
        <v>0</v>
      </c>
      <c r="E867" s="40">
        <f t="shared" si="70"/>
        <v>0</v>
      </c>
      <c r="F867" s="58">
        <f t="shared" si="71"/>
        <v>44923</v>
      </c>
      <c r="G867" s="49">
        <f>SUM(C$7:C867)</f>
        <v>-1</v>
      </c>
      <c r="H867" s="49">
        <f>SUM(D$7:D867)</f>
        <v>5</v>
      </c>
      <c r="I867" s="40">
        <f t="shared" si="72"/>
        <v>4</v>
      </c>
      <c r="K867" s="36">
        <f t="shared" si="73"/>
        <v>2022</v>
      </c>
    </row>
    <row r="868" spans="1:11" ht="13">
      <c r="A868" s="39">
        <f>GewinnDaten!A868</f>
        <v>44926</v>
      </c>
      <c r="B868" s="37">
        <f t="shared" si="69"/>
        <v>7</v>
      </c>
      <c r="C868" s="49">
        <f>GewinnDaten!F868</f>
        <v>0</v>
      </c>
      <c r="D868" s="49">
        <f>GewinnDaten!I868</f>
        <v>0</v>
      </c>
      <c r="E868" s="40">
        <f t="shared" si="70"/>
        <v>0</v>
      </c>
      <c r="F868" s="58">
        <f t="shared" si="71"/>
        <v>44926</v>
      </c>
      <c r="G868" s="49">
        <f>SUM(C$7:C868)</f>
        <v>-1</v>
      </c>
      <c r="H868" s="49">
        <f>SUM(D$7:D868)</f>
        <v>5</v>
      </c>
      <c r="I868" s="40">
        <f t="shared" si="72"/>
        <v>4</v>
      </c>
      <c r="K868" s="36">
        <f t="shared" si="73"/>
        <v>2022</v>
      </c>
    </row>
    <row r="869" spans="1:11" ht="13">
      <c r="A869" s="39">
        <f>GewinnDaten!A869</f>
        <v>44930</v>
      </c>
      <c r="B869" s="37">
        <f t="shared" si="69"/>
        <v>4</v>
      </c>
      <c r="C869" s="49">
        <f>GewinnDaten!F869</f>
        <v>0</v>
      </c>
      <c r="D869" s="49">
        <f>GewinnDaten!I869</f>
        <v>0</v>
      </c>
      <c r="E869" s="40">
        <f t="shared" si="70"/>
        <v>0</v>
      </c>
      <c r="F869" s="58">
        <f t="shared" si="71"/>
        <v>44930</v>
      </c>
      <c r="G869" s="49">
        <f>SUM(C$7:C869)</f>
        <v>-1</v>
      </c>
      <c r="H869" s="49">
        <f>SUM(D$7:D869)</f>
        <v>5</v>
      </c>
      <c r="I869" s="40">
        <f t="shared" si="72"/>
        <v>4</v>
      </c>
      <c r="K869" s="36">
        <f t="shared" si="73"/>
        <v>2023</v>
      </c>
    </row>
    <row r="870" spans="1:11" ht="13">
      <c r="A870" s="39">
        <f>GewinnDaten!A870</f>
        <v>44933</v>
      </c>
      <c r="B870" s="37">
        <f t="shared" si="69"/>
        <v>7</v>
      </c>
      <c r="C870" s="49">
        <f>GewinnDaten!F870</f>
        <v>0</v>
      </c>
      <c r="D870" s="49">
        <f>GewinnDaten!I870</f>
        <v>0</v>
      </c>
      <c r="E870" s="40">
        <f t="shared" si="70"/>
        <v>0</v>
      </c>
      <c r="F870" s="58">
        <f t="shared" si="71"/>
        <v>44933</v>
      </c>
      <c r="G870" s="49">
        <f>SUM(C$7:C870)</f>
        <v>-1</v>
      </c>
      <c r="H870" s="49">
        <f>SUM(D$7:D870)</f>
        <v>5</v>
      </c>
      <c r="I870" s="40">
        <f t="shared" si="72"/>
        <v>4</v>
      </c>
      <c r="K870" s="36">
        <f t="shared" si="73"/>
        <v>2023</v>
      </c>
    </row>
    <row r="871" spans="1:11" ht="13">
      <c r="A871" s="39">
        <f>GewinnDaten!A871</f>
        <v>44937</v>
      </c>
      <c r="B871" s="37">
        <f t="shared" si="69"/>
        <v>4</v>
      </c>
      <c r="C871" s="49">
        <f>GewinnDaten!F871</f>
        <v>0</v>
      </c>
      <c r="D871" s="49">
        <f>GewinnDaten!I871</f>
        <v>0</v>
      </c>
      <c r="E871" s="40">
        <f t="shared" si="70"/>
        <v>0</v>
      </c>
      <c r="F871" s="58">
        <f t="shared" si="71"/>
        <v>44937</v>
      </c>
      <c r="G871" s="49">
        <f>SUM(C$7:C871)</f>
        <v>-1</v>
      </c>
      <c r="H871" s="49">
        <f>SUM(D$7:D871)</f>
        <v>5</v>
      </c>
      <c r="I871" s="40">
        <f t="shared" si="72"/>
        <v>4</v>
      </c>
      <c r="K871" s="36">
        <f t="shared" si="73"/>
        <v>2023</v>
      </c>
    </row>
    <row r="872" spans="1:11" ht="13">
      <c r="A872" s="39">
        <f>GewinnDaten!A872</f>
        <v>44940</v>
      </c>
      <c r="B872" s="37">
        <f t="shared" si="69"/>
        <v>7</v>
      </c>
      <c r="C872" s="49">
        <f>GewinnDaten!F872</f>
        <v>0</v>
      </c>
      <c r="D872" s="49">
        <f>GewinnDaten!I872</f>
        <v>0</v>
      </c>
      <c r="E872" s="40">
        <f t="shared" si="70"/>
        <v>0</v>
      </c>
      <c r="F872" s="58">
        <f t="shared" si="71"/>
        <v>44940</v>
      </c>
      <c r="G872" s="49">
        <f>SUM(C$7:C872)</f>
        <v>-1</v>
      </c>
      <c r="H872" s="49">
        <f>SUM(D$7:D872)</f>
        <v>5</v>
      </c>
      <c r="I872" s="40">
        <f t="shared" si="72"/>
        <v>4</v>
      </c>
      <c r="K872" s="36">
        <f t="shared" si="73"/>
        <v>2023</v>
      </c>
    </row>
    <row r="873" spans="1:11" ht="13">
      <c r="A873" s="39">
        <f>GewinnDaten!A873</f>
        <v>44944</v>
      </c>
      <c r="B873" s="37">
        <f t="shared" si="69"/>
        <v>4</v>
      </c>
      <c r="C873" s="49">
        <f>GewinnDaten!F873</f>
        <v>0</v>
      </c>
      <c r="D873" s="49">
        <f>GewinnDaten!I873</f>
        <v>0</v>
      </c>
      <c r="E873" s="40">
        <f t="shared" si="70"/>
        <v>0</v>
      </c>
      <c r="F873" s="58">
        <f t="shared" si="71"/>
        <v>44944</v>
      </c>
      <c r="G873" s="49">
        <f>SUM(C$7:C873)</f>
        <v>-1</v>
      </c>
      <c r="H873" s="49">
        <f>SUM(D$7:D873)</f>
        <v>5</v>
      </c>
      <c r="I873" s="40">
        <f t="shared" si="72"/>
        <v>4</v>
      </c>
      <c r="K873" s="36">
        <f t="shared" si="73"/>
        <v>2023</v>
      </c>
    </row>
    <row r="874" spans="1:11" ht="13">
      <c r="A874" s="39">
        <f>GewinnDaten!A874</f>
        <v>44947</v>
      </c>
      <c r="B874" s="37">
        <f t="shared" si="69"/>
        <v>7</v>
      </c>
      <c r="C874" s="49">
        <f>GewinnDaten!F874</f>
        <v>0</v>
      </c>
      <c r="D874" s="49">
        <f>GewinnDaten!I874</f>
        <v>0</v>
      </c>
      <c r="E874" s="40">
        <f t="shared" si="70"/>
        <v>0</v>
      </c>
      <c r="F874" s="58">
        <f t="shared" si="71"/>
        <v>44947</v>
      </c>
      <c r="G874" s="49">
        <f>SUM(C$7:C874)</f>
        <v>-1</v>
      </c>
      <c r="H874" s="49">
        <f>SUM(D$7:D874)</f>
        <v>5</v>
      </c>
      <c r="I874" s="40">
        <f t="shared" si="72"/>
        <v>4</v>
      </c>
      <c r="K874" s="36">
        <f t="shared" si="73"/>
        <v>2023</v>
      </c>
    </row>
    <row r="875" spans="1:11" ht="13">
      <c r="A875" s="39">
        <f>GewinnDaten!A875</f>
        <v>44951</v>
      </c>
      <c r="B875" s="37">
        <f t="shared" si="69"/>
        <v>4</v>
      </c>
      <c r="C875" s="49">
        <f>GewinnDaten!F875</f>
        <v>0</v>
      </c>
      <c r="D875" s="49">
        <f>GewinnDaten!I875</f>
        <v>0</v>
      </c>
      <c r="E875" s="40">
        <f t="shared" si="70"/>
        <v>0</v>
      </c>
      <c r="F875" s="58">
        <f t="shared" si="71"/>
        <v>44951</v>
      </c>
      <c r="G875" s="49">
        <f>SUM(C$7:C875)</f>
        <v>-1</v>
      </c>
      <c r="H875" s="49">
        <f>SUM(D$7:D875)</f>
        <v>5</v>
      </c>
      <c r="I875" s="40">
        <f t="shared" si="72"/>
        <v>4</v>
      </c>
      <c r="K875" s="36">
        <f t="shared" si="73"/>
        <v>2023</v>
      </c>
    </row>
    <row r="876" spans="1:11" ht="13">
      <c r="A876" s="39">
        <f>GewinnDaten!A876</f>
        <v>44954</v>
      </c>
      <c r="B876" s="37">
        <f t="shared" si="69"/>
        <v>7</v>
      </c>
      <c r="C876" s="49">
        <f>GewinnDaten!F876</f>
        <v>0</v>
      </c>
      <c r="D876" s="49">
        <f>GewinnDaten!I876</f>
        <v>0</v>
      </c>
      <c r="E876" s="40">
        <f t="shared" si="70"/>
        <v>0</v>
      </c>
      <c r="F876" s="58">
        <f t="shared" si="71"/>
        <v>44954</v>
      </c>
      <c r="G876" s="49">
        <f>SUM(C$7:C876)</f>
        <v>-1</v>
      </c>
      <c r="H876" s="49">
        <f>SUM(D$7:D876)</f>
        <v>5</v>
      </c>
      <c r="I876" s="40">
        <f t="shared" si="72"/>
        <v>4</v>
      </c>
      <c r="K876" s="36">
        <f t="shared" si="73"/>
        <v>2023</v>
      </c>
    </row>
    <row r="877" spans="1:11" ht="13">
      <c r="A877" s="39">
        <f>GewinnDaten!A877</f>
        <v>44958</v>
      </c>
      <c r="B877" s="37">
        <f t="shared" si="69"/>
        <v>4</v>
      </c>
      <c r="C877" s="49">
        <f>GewinnDaten!F877</f>
        <v>0</v>
      </c>
      <c r="D877" s="49">
        <f>GewinnDaten!I877</f>
        <v>0</v>
      </c>
      <c r="E877" s="40">
        <f t="shared" si="70"/>
        <v>0</v>
      </c>
      <c r="F877" s="58">
        <f t="shared" si="71"/>
        <v>44958</v>
      </c>
      <c r="G877" s="49">
        <f>SUM(C$7:C877)</f>
        <v>-1</v>
      </c>
      <c r="H877" s="49">
        <f>SUM(D$7:D877)</f>
        <v>5</v>
      </c>
      <c r="I877" s="40">
        <f t="shared" si="72"/>
        <v>4</v>
      </c>
      <c r="K877" s="36">
        <f t="shared" si="73"/>
        <v>2023</v>
      </c>
    </row>
    <row r="878" spans="1:11" ht="13">
      <c r="A878" s="39">
        <f>GewinnDaten!A878</f>
        <v>44961</v>
      </c>
      <c r="B878" s="37">
        <f t="shared" si="69"/>
        <v>7</v>
      </c>
      <c r="C878" s="49">
        <f>GewinnDaten!F878</f>
        <v>0</v>
      </c>
      <c r="D878" s="49">
        <f>GewinnDaten!I878</f>
        <v>0</v>
      </c>
      <c r="E878" s="40">
        <f t="shared" si="70"/>
        <v>0</v>
      </c>
      <c r="F878" s="58">
        <f t="shared" si="71"/>
        <v>44961</v>
      </c>
      <c r="G878" s="49">
        <f>SUM(C$7:C878)</f>
        <v>-1</v>
      </c>
      <c r="H878" s="49">
        <f>SUM(D$7:D878)</f>
        <v>5</v>
      </c>
      <c r="I878" s="40">
        <f t="shared" si="72"/>
        <v>4</v>
      </c>
      <c r="K878" s="36">
        <f t="shared" si="73"/>
        <v>2023</v>
      </c>
    </row>
    <row r="879" spans="1:11" ht="13">
      <c r="A879" s="39">
        <f>GewinnDaten!A879</f>
        <v>44965</v>
      </c>
      <c r="B879" s="37">
        <f t="shared" si="69"/>
        <v>4</v>
      </c>
      <c r="C879" s="49">
        <f>GewinnDaten!F879</f>
        <v>0</v>
      </c>
      <c r="D879" s="49">
        <f>GewinnDaten!I879</f>
        <v>0</v>
      </c>
      <c r="E879" s="40">
        <f t="shared" si="70"/>
        <v>0</v>
      </c>
      <c r="F879" s="58">
        <f t="shared" si="71"/>
        <v>44965</v>
      </c>
      <c r="G879" s="49">
        <f>SUM(C$7:C879)</f>
        <v>-1</v>
      </c>
      <c r="H879" s="49">
        <f>SUM(D$7:D879)</f>
        <v>5</v>
      </c>
      <c r="I879" s="40">
        <f t="shared" si="72"/>
        <v>4</v>
      </c>
      <c r="K879" s="36">
        <f t="shared" si="73"/>
        <v>2023</v>
      </c>
    </row>
    <row r="880" spans="1:11" ht="13">
      <c r="A880" s="39">
        <f>GewinnDaten!A880</f>
        <v>44968</v>
      </c>
      <c r="B880" s="37">
        <f t="shared" si="69"/>
        <v>7</v>
      </c>
      <c r="C880" s="49">
        <f>GewinnDaten!F880</f>
        <v>0</v>
      </c>
      <c r="D880" s="49">
        <f>GewinnDaten!I880</f>
        <v>0</v>
      </c>
      <c r="E880" s="40">
        <f t="shared" si="70"/>
        <v>0</v>
      </c>
      <c r="F880" s="58">
        <f t="shared" si="71"/>
        <v>44968</v>
      </c>
      <c r="G880" s="49">
        <f>SUM(C$7:C880)</f>
        <v>-1</v>
      </c>
      <c r="H880" s="49">
        <f>SUM(D$7:D880)</f>
        <v>5</v>
      </c>
      <c r="I880" s="40">
        <f t="shared" si="72"/>
        <v>4</v>
      </c>
      <c r="K880" s="36">
        <f t="shared" si="73"/>
        <v>2023</v>
      </c>
    </row>
    <row r="881" spans="1:11" ht="13">
      <c r="A881" s="39">
        <f>GewinnDaten!A881</f>
        <v>44972</v>
      </c>
      <c r="B881" s="37">
        <f t="shared" si="69"/>
        <v>4</v>
      </c>
      <c r="C881" s="49">
        <f>GewinnDaten!F881</f>
        <v>0</v>
      </c>
      <c r="D881" s="49">
        <f>GewinnDaten!I881</f>
        <v>0</v>
      </c>
      <c r="E881" s="40">
        <f t="shared" si="70"/>
        <v>0</v>
      </c>
      <c r="F881" s="58">
        <f t="shared" si="71"/>
        <v>44972</v>
      </c>
      <c r="G881" s="49">
        <f>SUM(C$7:C881)</f>
        <v>-1</v>
      </c>
      <c r="H881" s="49">
        <f>SUM(D$7:D881)</f>
        <v>5</v>
      </c>
      <c r="I881" s="40">
        <f t="shared" si="72"/>
        <v>4</v>
      </c>
      <c r="K881" s="36">
        <f t="shared" si="73"/>
        <v>2023</v>
      </c>
    </row>
    <row r="882" spans="1:11" ht="13">
      <c r="A882" s="39">
        <f>GewinnDaten!A882</f>
        <v>44975</v>
      </c>
      <c r="B882" s="37">
        <f t="shared" si="69"/>
        <v>7</v>
      </c>
      <c r="C882" s="49">
        <f>GewinnDaten!F882</f>
        <v>0</v>
      </c>
      <c r="D882" s="49">
        <f>GewinnDaten!I882</f>
        <v>0</v>
      </c>
      <c r="E882" s="40">
        <f t="shared" si="70"/>
        <v>0</v>
      </c>
      <c r="F882" s="58">
        <f t="shared" si="71"/>
        <v>44975</v>
      </c>
      <c r="G882" s="49">
        <f>SUM(C$7:C882)</f>
        <v>-1</v>
      </c>
      <c r="H882" s="49">
        <f>SUM(D$7:D882)</f>
        <v>5</v>
      </c>
      <c r="I882" s="40">
        <f t="shared" si="72"/>
        <v>4</v>
      </c>
      <c r="K882" s="36">
        <f t="shared" si="73"/>
        <v>2023</v>
      </c>
    </row>
    <row r="883" spans="1:11" ht="13">
      <c r="A883" s="39">
        <f>GewinnDaten!A883</f>
        <v>44979</v>
      </c>
      <c r="B883" s="37">
        <f t="shared" si="69"/>
        <v>4</v>
      </c>
      <c r="C883" s="49">
        <f>GewinnDaten!F883</f>
        <v>0</v>
      </c>
      <c r="D883" s="49">
        <f>GewinnDaten!I883</f>
        <v>0</v>
      </c>
      <c r="E883" s="40">
        <f t="shared" si="70"/>
        <v>0</v>
      </c>
      <c r="F883" s="58">
        <f t="shared" si="71"/>
        <v>44979</v>
      </c>
      <c r="G883" s="49">
        <f>SUM(C$7:C883)</f>
        <v>-1</v>
      </c>
      <c r="H883" s="49">
        <f>SUM(D$7:D883)</f>
        <v>5</v>
      </c>
      <c r="I883" s="40">
        <f t="shared" si="72"/>
        <v>4</v>
      </c>
      <c r="K883" s="36">
        <f t="shared" si="73"/>
        <v>2023</v>
      </c>
    </row>
    <row r="884" spans="1:11" ht="13">
      <c r="A884" s="39">
        <f>GewinnDaten!A884</f>
        <v>44982</v>
      </c>
      <c r="B884" s="37">
        <f t="shared" si="69"/>
        <v>7</v>
      </c>
      <c r="C884" s="49">
        <f>GewinnDaten!F884</f>
        <v>0</v>
      </c>
      <c r="D884" s="49">
        <f>GewinnDaten!I884</f>
        <v>0</v>
      </c>
      <c r="E884" s="40">
        <f t="shared" si="70"/>
        <v>0</v>
      </c>
      <c r="F884" s="58">
        <f t="shared" si="71"/>
        <v>44982</v>
      </c>
      <c r="G884" s="49">
        <f>SUM(C$7:C884)</f>
        <v>-1</v>
      </c>
      <c r="H884" s="49">
        <f>SUM(D$7:D884)</f>
        <v>5</v>
      </c>
      <c r="I884" s="40">
        <f t="shared" si="72"/>
        <v>4</v>
      </c>
      <c r="K884" s="36">
        <f t="shared" si="73"/>
        <v>2023</v>
      </c>
    </row>
    <row r="885" spans="1:11" ht="13">
      <c r="A885" s="39">
        <f>GewinnDaten!A885</f>
        <v>44986</v>
      </c>
      <c r="B885" s="37">
        <f t="shared" si="69"/>
        <v>4</v>
      </c>
      <c r="C885" s="49">
        <f>GewinnDaten!F885</f>
        <v>0</v>
      </c>
      <c r="D885" s="49">
        <f>GewinnDaten!I885</f>
        <v>0</v>
      </c>
      <c r="E885" s="40">
        <f t="shared" si="70"/>
        <v>0</v>
      </c>
      <c r="F885" s="58">
        <f t="shared" si="71"/>
        <v>44986</v>
      </c>
      <c r="G885" s="49">
        <f>SUM(C$7:C885)</f>
        <v>-1</v>
      </c>
      <c r="H885" s="49">
        <f>SUM(D$7:D885)</f>
        <v>5</v>
      </c>
      <c r="I885" s="40">
        <f t="shared" si="72"/>
        <v>4</v>
      </c>
      <c r="K885" s="36">
        <f t="shared" si="73"/>
        <v>2023</v>
      </c>
    </row>
    <row r="886" spans="1:11" ht="13">
      <c r="A886" s="39">
        <f>GewinnDaten!A886</f>
        <v>44989</v>
      </c>
      <c r="B886" s="37">
        <f t="shared" si="69"/>
        <v>7</v>
      </c>
      <c r="C886" s="49">
        <f>GewinnDaten!F886</f>
        <v>0</v>
      </c>
      <c r="D886" s="49">
        <f>GewinnDaten!I886</f>
        <v>0</v>
      </c>
      <c r="E886" s="40">
        <f t="shared" si="70"/>
        <v>0</v>
      </c>
      <c r="F886" s="58">
        <f t="shared" si="71"/>
        <v>44989</v>
      </c>
      <c r="G886" s="49">
        <f>SUM(C$7:C886)</f>
        <v>-1</v>
      </c>
      <c r="H886" s="49">
        <f>SUM(D$7:D886)</f>
        <v>5</v>
      </c>
      <c r="I886" s="40">
        <f t="shared" si="72"/>
        <v>4</v>
      </c>
      <c r="K886" s="36">
        <f t="shared" si="73"/>
        <v>2023</v>
      </c>
    </row>
    <row r="887" spans="1:11" ht="13">
      <c r="A887" s="39">
        <f>GewinnDaten!A887</f>
        <v>44993</v>
      </c>
      <c r="B887" s="37">
        <f t="shared" si="69"/>
        <v>4</v>
      </c>
      <c r="C887" s="49">
        <f>GewinnDaten!F887</f>
        <v>0</v>
      </c>
      <c r="D887" s="49">
        <f>GewinnDaten!I887</f>
        <v>0</v>
      </c>
      <c r="E887" s="40">
        <f t="shared" si="70"/>
        <v>0</v>
      </c>
      <c r="F887" s="58">
        <f t="shared" si="71"/>
        <v>44993</v>
      </c>
      <c r="G887" s="49">
        <f>SUM(C$7:C887)</f>
        <v>-1</v>
      </c>
      <c r="H887" s="49">
        <f>SUM(D$7:D887)</f>
        <v>5</v>
      </c>
      <c r="I887" s="40">
        <f t="shared" si="72"/>
        <v>4</v>
      </c>
      <c r="K887" s="36">
        <f t="shared" si="73"/>
        <v>2023</v>
      </c>
    </row>
    <row r="888" spans="1:11" ht="13">
      <c r="A888" s="39">
        <f>GewinnDaten!A888</f>
        <v>44996</v>
      </c>
      <c r="B888" s="37">
        <f t="shared" si="69"/>
        <v>7</v>
      </c>
      <c r="C888" s="49">
        <f>GewinnDaten!F888</f>
        <v>0</v>
      </c>
      <c r="D888" s="49">
        <f>GewinnDaten!I888</f>
        <v>0</v>
      </c>
      <c r="E888" s="40">
        <f t="shared" si="70"/>
        <v>0</v>
      </c>
      <c r="F888" s="58">
        <f t="shared" si="71"/>
        <v>44996</v>
      </c>
      <c r="G888" s="49">
        <f>SUM(C$7:C888)</f>
        <v>-1</v>
      </c>
      <c r="H888" s="49">
        <f>SUM(D$7:D888)</f>
        <v>5</v>
      </c>
      <c r="I888" s="40">
        <f t="shared" si="72"/>
        <v>4</v>
      </c>
      <c r="K888" s="36">
        <f t="shared" si="73"/>
        <v>2023</v>
      </c>
    </row>
    <row r="889" spans="1:11" ht="13">
      <c r="A889" s="39">
        <f>GewinnDaten!A889</f>
        <v>45000</v>
      </c>
      <c r="B889" s="37">
        <f t="shared" si="69"/>
        <v>4</v>
      </c>
      <c r="C889" s="49">
        <f>GewinnDaten!F889</f>
        <v>0</v>
      </c>
      <c r="D889" s="49">
        <f>GewinnDaten!I889</f>
        <v>0</v>
      </c>
      <c r="E889" s="40">
        <f t="shared" si="70"/>
        <v>0</v>
      </c>
      <c r="F889" s="58">
        <f t="shared" si="71"/>
        <v>45000</v>
      </c>
      <c r="G889" s="49">
        <f>SUM(C$7:C889)</f>
        <v>-1</v>
      </c>
      <c r="H889" s="49">
        <f>SUM(D$7:D889)</f>
        <v>5</v>
      </c>
      <c r="I889" s="40">
        <f t="shared" si="72"/>
        <v>4</v>
      </c>
      <c r="K889" s="36">
        <f t="shared" si="73"/>
        <v>2023</v>
      </c>
    </row>
    <row r="890" spans="1:11" ht="13">
      <c r="A890" s="39">
        <f>GewinnDaten!A890</f>
        <v>45003</v>
      </c>
      <c r="B890" s="37">
        <f t="shared" si="69"/>
        <v>7</v>
      </c>
      <c r="C890" s="49">
        <f>GewinnDaten!F890</f>
        <v>0</v>
      </c>
      <c r="D890" s="49">
        <f>GewinnDaten!I890</f>
        <v>0</v>
      </c>
      <c r="E890" s="40">
        <f t="shared" si="70"/>
        <v>0</v>
      </c>
      <c r="F890" s="58">
        <f t="shared" si="71"/>
        <v>45003</v>
      </c>
      <c r="G890" s="49">
        <f>SUM(C$7:C890)</f>
        <v>-1</v>
      </c>
      <c r="H890" s="49">
        <f>SUM(D$7:D890)</f>
        <v>5</v>
      </c>
      <c r="I890" s="40">
        <f t="shared" si="72"/>
        <v>4</v>
      </c>
      <c r="K890" s="36">
        <f t="shared" si="73"/>
        <v>2023</v>
      </c>
    </row>
    <row r="891" spans="1:11" ht="13">
      <c r="A891" s="39">
        <f>GewinnDaten!A891</f>
        <v>45007</v>
      </c>
      <c r="B891" s="37">
        <f t="shared" si="69"/>
        <v>4</v>
      </c>
      <c r="C891" s="49">
        <f>GewinnDaten!F891</f>
        <v>0</v>
      </c>
      <c r="D891" s="49">
        <f>GewinnDaten!I891</f>
        <v>0</v>
      </c>
      <c r="E891" s="40">
        <f t="shared" si="70"/>
        <v>0</v>
      </c>
      <c r="F891" s="58">
        <f t="shared" si="71"/>
        <v>45007</v>
      </c>
      <c r="G891" s="49">
        <f>SUM(C$7:C891)</f>
        <v>-1</v>
      </c>
      <c r="H891" s="49">
        <f>SUM(D$7:D891)</f>
        <v>5</v>
      </c>
      <c r="I891" s="40">
        <f t="shared" si="72"/>
        <v>4</v>
      </c>
      <c r="K891" s="36">
        <f t="shared" si="73"/>
        <v>2023</v>
      </c>
    </row>
    <row r="892" spans="1:11" ht="13">
      <c r="A892" s="39">
        <f>GewinnDaten!A892</f>
        <v>45010</v>
      </c>
      <c r="B892" s="37">
        <f t="shared" si="69"/>
        <v>7</v>
      </c>
      <c r="C892" s="49">
        <f>GewinnDaten!F892</f>
        <v>0</v>
      </c>
      <c r="D892" s="49">
        <f>GewinnDaten!I892</f>
        <v>0</v>
      </c>
      <c r="E892" s="40">
        <f t="shared" si="70"/>
        <v>0</v>
      </c>
      <c r="F892" s="58">
        <f t="shared" si="71"/>
        <v>45010</v>
      </c>
      <c r="G892" s="49">
        <f>SUM(C$7:C892)</f>
        <v>-1</v>
      </c>
      <c r="H892" s="49">
        <f>SUM(D$7:D892)</f>
        <v>5</v>
      </c>
      <c r="I892" s="40">
        <f t="shared" si="72"/>
        <v>4</v>
      </c>
      <c r="K892" s="36">
        <f t="shared" si="73"/>
        <v>2023</v>
      </c>
    </row>
    <row r="893" spans="1:11" ht="13">
      <c r="A893" s="39">
        <f>GewinnDaten!A893</f>
        <v>45014</v>
      </c>
      <c r="B893" s="37">
        <f t="shared" si="69"/>
        <v>4</v>
      </c>
      <c r="C893" s="49">
        <f>GewinnDaten!F893</f>
        <v>0</v>
      </c>
      <c r="D893" s="49">
        <f>GewinnDaten!I893</f>
        <v>0</v>
      </c>
      <c r="E893" s="40">
        <f t="shared" si="70"/>
        <v>0</v>
      </c>
      <c r="F893" s="58">
        <f t="shared" si="71"/>
        <v>45014</v>
      </c>
      <c r="G893" s="49">
        <f>SUM(C$7:C893)</f>
        <v>-1</v>
      </c>
      <c r="H893" s="49">
        <f>SUM(D$7:D893)</f>
        <v>5</v>
      </c>
      <c r="I893" s="40">
        <f t="shared" si="72"/>
        <v>4</v>
      </c>
      <c r="K893" s="36">
        <f t="shared" si="73"/>
        <v>2023</v>
      </c>
    </row>
    <row r="894" spans="1:11" ht="13">
      <c r="A894" s="39">
        <f>GewinnDaten!A894</f>
        <v>45017</v>
      </c>
      <c r="B894" s="37">
        <f t="shared" si="69"/>
        <v>7</v>
      </c>
      <c r="C894" s="49">
        <f>GewinnDaten!F894</f>
        <v>0</v>
      </c>
      <c r="D894" s="49">
        <f>GewinnDaten!I894</f>
        <v>0</v>
      </c>
      <c r="E894" s="40">
        <f t="shared" si="70"/>
        <v>0</v>
      </c>
      <c r="F894" s="58">
        <f t="shared" si="71"/>
        <v>45017</v>
      </c>
      <c r="G894" s="49">
        <f>SUM(C$7:C894)</f>
        <v>-1</v>
      </c>
      <c r="H894" s="49">
        <f>SUM(D$7:D894)</f>
        <v>5</v>
      </c>
      <c r="I894" s="40">
        <f t="shared" si="72"/>
        <v>4</v>
      </c>
      <c r="K894" s="36">
        <f t="shared" si="73"/>
        <v>2023</v>
      </c>
    </row>
    <row r="895" spans="1:11" ht="13">
      <c r="A895" s="39">
        <f>GewinnDaten!A895</f>
        <v>45021</v>
      </c>
      <c r="B895" s="37">
        <f t="shared" si="69"/>
        <v>4</v>
      </c>
      <c r="C895" s="49">
        <f>GewinnDaten!F895</f>
        <v>0</v>
      </c>
      <c r="D895" s="49">
        <f>GewinnDaten!I895</f>
        <v>0</v>
      </c>
      <c r="E895" s="40">
        <f t="shared" si="70"/>
        <v>0</v>
      </c>
      <c r="F895" s="58">
        <f t="shared" si="71"/>
        <v>45021</v>
      </c>
      <c r="G895" s="49">
        <f>SUM(C$7:C895)</f>
        <v>-1</v>
      </c>
      <c r="H895" s="49">
        <f>SUM(D$7:D895)</f>
        <v>5</v>
      </c>
      <c r="I895" s="40">
        <f t="shared" si="72"/>
        <v>4</v>
      </c>
      <c r="K895" s="36">
        <f t="shared" si="73"/>
        <v>2023</v>
      </c>
    </row>
    <row r="896" spans="1:11" ht="13">
      <c r="A896" s="39">
        <f>GewinnDaten!A896</f>
        <v>45024</v>
      </c>
      <c r="B896" s="37">
        <f t="shared" si="69"/>
        <v>7</v>
      </c>
      <c r="C896" s="49">
        <f>GewinnDaten!F896</f>
        <v>0</v>
      </c>
      <c r="D896" s="49">
        <f>GewinnDaten!I896</f>
        <v>0</v>
      </c>
      <c r="E896" s="40">
        <f t="shared" si="70"/>
        <v>0</v>
      </c>
      <c r="F896" s="58">
        <f t="shared" si="71"/>
        <v>45024</v>
      </c>
      <c r="G896" s="49">
        <f>SUM(C$7:C896)</f>
        <v>-1</v>
      </c>
      <c r="H896" s="49">
        <f>SUM(D$7:D896)</f>
        <v>5</v>
      </c>
      <c r="I896" s="40">
        <f t="shared" si="72"/>
        <v>4</v>
      </c>
      <c r="K896" s="36">
        <f t="shared" si="73"/>
        <v>2023</v>
      </c>
    </row>
    <row r="897" spans="1:11" ht="13">
      <c r="A897" s="39">
        <f>GewinnDaten!A897</f>
        <v>45028</v>
      </c>
      <c r="B897" s="37">
        <f t="shared" si="69"/>
        <v>4</v>
      </c>
      <c r="C897" s="49">
        <f>GewinnDaten!F897</f>
        <v>0</v>
      </c>
      <c r="D897" s="49">
        <f>GewinnDaten!I897</f>
        <v>0</v>
      </c>
      <c r="E897" s="40">
        <f t="shared" si="70"/>
        <v>0</v>
      </c>
      <c r="F897" s="58">
        <f t="shared" si="71"/>
        <v>45028</v>
      </c>
      <c r="G897" s="49">
        <f>SUM(C$7:C897)</f>
        <v>-1</v>
      </c>
      <c r="H897" s="49">
        <f>SUM(D$7:D897)</f>
        <v>5</v>
      </c>
      <c r="I897" s="40">
        <f t="shared" si="72"/>
        <v>4</v>
      </c>
      <c r="K897" s="36">
        <f t="shared" si="73"/>
        <v>2023</v>
      </c>
    </row>
    <row r="898" spans="1:11" ht="13">
      <c r="A898" s="39">
        <f>GewinnDaten!A898</f>
        <v>45031</v>
      </c>
      <c r="B898" s="37">
        <f t="shared" si="69"/>
        <v>7</v>
      </c>
      <c r="C898" s="49">
        <f>GewinnDaten!F898</f>
        <v>0</v>
      </c>
      <c r="D898" s="49">
        <f>GewinnDaten!I898</f>
        <v>0</v>
      </c>
      <c r="E898" s="40">
        <f t="shared" si="70"/>
        <v>0</v>
      </c>
      <c r="F898" s="58">
        <f t="shared" si="71"/>
        <v>45031</v>
      </c>
      <c r="G898" s="49">
        <f>SUM(C$7:C898)</f>
        <v>-1</v>
      </c>
      <c r="H898" s="49">
        <f>SUM(D$7:D898)</f>
        <v>5</v>
      </c>
      <c r="I898" s="40">
        <f t="shared" si="72"/>
        <v>4</v>
      </c>
      <c r="K898" s="36">
        <f t="shared" si="73"/>
        <v>2023</v>
      </c>
    </row>
    <row r="899" spans="1:11" ht="13">
      <c r="A899" s="39">
        <f>GewinnDaten!A899</f>
        <v>45035</v>
      </c>
      <c r="B899" s="37">
        <f t="shared" si="69"/>
        <v>4</v>
      </c>
      <c r="C899" s="49">
        <f>GewinnDaten!F899</f>
        <v>0</v>
      </c>
      <c r="D899" s="49">
        <f>GewinnDaten!I899</f>
        <v>0</v>
      </c>
      <c r="E899" s="40">
        <f t="shared" si="70"/>
        <v>0</v>
      </c>
      <c r="F899" s="58">
        <f t="shared" si="71"/>
        <v>45035</v>
      </c>
      <c r="G899" s="49">
        <f>SUM(C$7:C899)</f>
        <v>-1</v>
      </c>
      <c r="H899" s="49">
        <f>SUM(D$7:D899)</f>
        <v>5</v>
      </c>
      <c r="I899" s="40">
        <f t="shared" si="72"/>
        <v>4</v>
      </c>
      <c r="K899" s="36">
        <f t="shared" si="73"/>
        <v>2023</v>
      </c>
    </row>
    <row r="900" spans="1:11" ht="13">
      <c r="A900" s="39">
        <f>GewinnDaten!A900</f>
        <v>45038</v>
      </c>
      <c r="B900" s="37">
        <f t="shared" si="69"/>
        <v>7</v>
      </c>
      <c r="C900" s="49">
        <f>GewinnDaten!F900</f>
        <v>0</v>
      </c>
      <c r="D900" s="49">
        <f>GewinnDaten!I900</f>
        <v>0</v>
      </c>
      <c r="E900" s="40">
        <f t="shared" si="70"/>
        <v>0</v>
      </c>
      <c r="F900" s="58">
        <f t="shared" si="71"/>
        <v>45038</v>
      </c>
      <c r="G900" s="49">
        <f>SUM(C$7:C900)</f>
        <v>-1</v>
      </c>
      <c r="H900" s="49">
        <f>SUM(D$7:D900)</f>
        <v>5</v>
      </c>
      <c r="I900" s="40">
        <f t="shared" si="72"/>
        <v>4</v>
      </c>
      <c r="K900" s="36">
        <f t="shared" si="73"/>
        <v>2023</v>
      </c>
    </row>
    <row r="901" spans="1:11" ht="13">
      <c r="A901" s="39">
        <f>GewinnDaten!A901</f>
        <v>45042</v>
      </c>
      <c r="B901" s="37">
        <f t="shared" si="69"/>
        <v>4</v>
      </c>
      <c r="C901" s="49">
        <f>GewinnDaten!F901</f>
        <v>0</v>
      </c>
      <c r="D901" s="49">
        <f>GewinnDaten!I901</f>
        <v>0</v>
      </c>
      <c r="E901" s="40">
        <f t="shared" si="70"/>
        <v>0</v>
      </c>
      <c r="F901" s="58">
        <f t="shared" si="71"/>
        <v>45042</v>
      </c>
      <c r="G901" s="49">
        <f>SUM(C$7:C901)</f>
        <v>-1</v>
      </c>
      <c r="H901" s="49">
        <f>SUM(D$7:D901)</f>
        <v>5</v>
      </c>
      <c r="I901" s="40">
        <f t="shared" si="72"/>
        <v>4</v>
      </c>
      <c r="K901" s="36">
        <f t="shared" si="73"/>
        <v>2023</v>
      </c>
    </row>
    <row r="902" spans="1:11" ht="13">
      <c r="A902" s="39">
        <f>GewinnDaten!A902</f>
        <v>45045</v>
      </c>
      <c r="B902" s="37">
        <f t="shared" si="69"/>
        <v>7</v>
      </c>
      <c r="C902" s="49">
        <f>GewinnDaten!F902</f>
        <v>0</v>
      </c>
      <c r="D902" s="49">
        <f>GewinnDaten!I902</f>
        <v>0</v>
      </c>
      <c r="E902" s="40">
        <f t="shared" si="70"/>
        <v>0</v>
      </c>
      <c r="F902" s="58">
        <f t="shared" si="71"/>
        <v>45045</v>
      </c>
      <c r="G902" s="49">
        <f>SUM(C$7:C902)</f>
        <v>-1</v>
      </c>
      <c r="H902" s="49">
        <f>SUM(D$7:D902)</f>
        <v>5</v>
      </c>
      <c r="I902" s="40">
        <f t="shared" si="72"/>
        <v>4</v>
      </c>
      <c r="K902" s="36">
        <f t="shared" si="73"/>
        <v>2023</v>
      </c>
    </row>
    <row r="903" spans="1:11" ht="13">
      <c r="A903" s="39">
        <f>GewinnDaten!A903</f>
        <v>45049</v>
      </c>
      <c r="B903" s="37">
        <f t="shared" si="69"/>
        <v>4</v>
      </c>
      <c r="C903" s="49">
        <f>GewinnDaten!F903</f>
        <v>0</v>
      </c>
      <c r="D903" s="49">
        <f>GewinnDaten!I903</f>
        <v>0</v>
      </c>
      <c r="E903" s="40">
        <f t="shared" si="70"/>
        <v>0</v>
      </c>
      <c r="F903" s="58">
        <f t="shared" si="71"/>
        <v>45049</v>
      </c>
      <c r="G903" s="49">
        <f>SUM(C$7:C903)</f>
        <v>-1</v>
      </c>
      <c r="H903" s="49">
        <f>SUM(D$7:D903)</f>
        <v>5</v>
      </c>
      <c r="I903" s="40">
        <f t="shared" si="72"/>
        <v>4</v>
      </c>
      <c r="K903" s="36">
        <f t="shared" si="73"/>
        <v>2023</v>
      </c>
    </row>
    <row r="904" spans="1:11" ht="13">
      <c r="A904" s="39">
        <f>GewinnDaten!A904</f>
        <v>45052</v>
      </c>
      <c r="B904" s="37">
        <f t="shared" ref="B904:B967" si="74">WEEKDAY(A904)</f>
        <v>7</v>
      </c>
      <c r="C904" s="49">
        <f>GewinnDaten!F904</f>
        <v>0</v>
      </c>
      <c r="D904" s="49">
        <f>GewinnDaten!I904</f>
        <v>0</v>
      </c>
      <c r="E904" s="40">
        <f t="shared" ref="E904:E967" si="75">SUM(C904:D904)</f>
        <v>0</v>
      </c>
      <c r="F904" s="58">
        <f t="shared" ref="F904:F967" si="76">A904</f>
        <v>45052</v>
      </c>
      <c r="G904" s="49">
        <f>SUM(C$7:C904)</f>
        <v>-1</v>
      </c>
      <c r="H904" s="49">
        <f>SUM(D$7:D904)</f>
        <v>5</v>
      </c>
      <c r="I904" s="40">
        <f t="shared" ref="I904:I967" si="77">SUM(G904:H904)</f>
        <v>4</v>
      </c>
      <c r="K904" s="36">
        <f t="shared" ref="K904:K967" si="78">YEAR(A904)</f>
        <v>2023</v>
      </c>
    </row>
    <row r="905" spans="1:11" ht="13">
      <c r="A905" s="39">
        <f>GewinnDaten!A905</f>
        <v>45056</v>
      </c>
      <c r="B905" s="37">
        <f t="shared" si="74"/>
        <v>4</v>
      </c>
      <c r="C905" s="49">
        <f>GewinnDaten!F905</f>
        <v>0</v>
      </c>
      <c r="D905" s="49">
        <f>GewinnDaten!I905</f>
        <v>0</v>
      </c>
      <c r="E905" s="40">
        <f t="shared" si="75"/>
        <v>0</v>
      </c>
      <c r="F905" s="58">
        <f t="shared" si="76"/>
        <v>45056</v>
      </c>
      <c r="G905" s="49">
        <f>SUM(C$7:C905)</f>
        <v>-1</v>
      </c>
      <c r="H905" s="49">
        <f>SUM(D$7:D905)</f>
        <v>5</v>
      </c>
      <c r="I905" s="40">
        <f t="shared" si="77"/>
        <v>4</v>
      </c>
      <c r="K905" s="36">
        <f t="shared" si="78"/>
        <v>2023</v>
      </c>
    </row>
    <row r="906" spans="1:11" ht="13">
      <c r="A906" s="39">
        <f>GewinnDaten!A906</f>
        <v>45059</v>
      </c>
      <c r="B906" s="37">
        <f t="shared" si="74"/>
        <v>7</v>
      </c>
      <c r="C906" s="49">
        <f>GewinnDaten!F906</f>
        <v>0</v>
      </c>
      <c r="D906" s="49">
        <f>GewinnDaten!I906</f>
        <v>0</v>
      </c>
      <c r="E906" s="40">
        <f t="shared" si="75"/>
        <v>0</v>
      </c>
      <c r="F906" s="58">
        <f t="shared" si="76"/>
        <v>45059</v>
      </c>
      <c r="G906" s="49">
        <f>SUM(C$7:C906)</f>
        <v>-1</v>
      </c>
      <c r="H906" s="49">
        <f>SUM(D$7:D906)</f>
        <v>5</v>
      </c>
      <c r="I906" s="40">
        <f t="shared" si="77"/>
        <v>4</v>
      </c>
      <c r="K906" s="36">
        <f t="shared" si="78"/>
        <v>2023</v>
      </c>
    </row>
    <row r="907" spans="1:11" ht="13">
      <c r="A907" s="39">
        <f>GewinnDaten!A907</f>
        <v>45063</v>
      </c>
      <c r="B907" s="37">
        <f t="shared" si="74"/>
        <v>4</v>
      </c>
      <c r="C907" s="49">
        <f>GewinnDaten!F907</f>
        <v>0</v>
      </c>
      <c r="D907" s="49">
        <f>GewinnDaten!I907</f>
        <v>0</v>
      </c>
      <c r="E907" s="40">
        <f t="shared" si="75"/>
        <v>0</v>
      </c>
      <c r="F907" s="58">
        <f t="shared" si="76"/>
        <v>45063</v>
      </c>
      <c r="G907" s="49">
        <f>SUM(C$7:C907)</f>
        <v>-1</v>
      </c>
      <c r="H907" s="49">
        <f>SUM(D$7:D907)</f>
        <v>5</v>
      </c>
      <c r="I907" s="40">
        <f t="shared" si="77"/>
        <v>4</v>
      </c>
      <c r="K907" s="36">
        <f t="shared" si="78"/>
        <v>2023</v>
      </c>
    </row>
    <row r="908" spans="1:11" ht="13">
      <c r="A908" s="39">
        <f>GewinnDaten!A908</f>
        <v>45066</v>
      </c>
      <c r="B908" s="37">
        <f t="shared" si="74"/>
        <v>7</v>
      </c>
      <c r="C908" s="49">
        <f>GewinnDaten!F908</f>
        <v>0</v>
      </c>
      <c r="D908" s="49">
        <f>GewinnDaten!I908</f>
        <v>0</v>
      </c>
      <c r="E908" s="40">
        <f t="shared" si="75"/>
        <v>0</v>
      </c>
      <c r="F908" s="58">
        <f t="shared" si="76"/>
        <v>45066</v>
      </c>
      <c r="G908" s="49">
        <f>SUM(C$7:C908)</f>
        <v>-1</v>
      </c>
      <c r="H908" s="49">
        <f>SUM(D$7:D908)</f>
        <v>5</v>
      </c>
      <c r="I908" s="40">
        <f t="shared" si="77"/>
        <v>4</v>
      </c>
      <c r="K908" s="36">
        <f t="shared" si="78"/>
        <v>2023</v>
      </c>
    </row>
    <row r="909" spans="1:11" ht="13">
      <c r="A909" s="39">
        <f>GewinnDaten!A909</f>
        <v>45070</v>
      </c>
      <c r="B909" s="37">
        <f t="shared" si="74"/>
        <v>4</v>
      </c>
      <c r="C909" s="49">
        <f>GewinnDaten!F909</f>
        <v>0</v>
      </c>
      <c r="D909" s="49">
        <f>GewinnDaten!I909</f>
        <v>0</v>
      </c>
      <c r="E909" s="40">
        <f t="shared" si="75"/>
        <v>0</v>
      </c>
      <c r="F909" s="58">
        <f t="shared" si="76"/>
        <v>45070</v>
      </c>
      <c r="G909" s="49">
        <f>SUM(C$7:C909)</f>
        <v>-1</v>
      </c>
      <c r="H909" s="49">
        <f>SUM(D$7:D909)</f>
        <v>5</v>
      </c>
      <c r="I909" s="40">
        <f t="shared" si="77"/>
        <v>4</v>
      </c>
      <c r="K909" s="36">
        <f t="shared" si="78"/>
        <v>2023</v>
      </c>
    </row>
    <row r="910" spans="1:11" ht="13">
      <c r="A910" s="39">
        <f>GewinnDaten!A910</f>
        <v>45073</v>
      </c>
      <c r="B910" s="37">
        <f t="shared" si="74"/>
        <v>7</v>
      </c>
      <c r="C910" s="49">
        <f>GewinnDaten!F910</f>
        <v>0</v>
      </c>
      <c r="D910" s="49">
        <f>GewinnDaten!I910</f>
        <v>0</v>
      </c>
      <c r="E910" s="40">
        <f t="shared" si="75"/>
        <v>0</v>
      </c>
      <c r="F910" s="58">
        <f t="shared" si="76"/>
        <v>45073</v>
      </c>
      <c r="G910" s="49">
        <f>SUM(C$7:C910)</f>
        <v>-1</v>
      </c>
      <c r="H910" s="49">
        <f>SUM(D$7:D910)</f>
        <v>5</v>
      </c>
      <c r="I910" s="40">
        <f t="shared" si="77"/>
        <v>4</v>
      </c>
      <c r="K910" s="36">
        <f t="shared" si="78"/>
        <v>2023</v>
      </c>
    </row>
    <row r="911" spans="1:11" ht="13">
      <c r="A911" s="39">
        <f>GewinnDaten!A911</f>
        <v>45077</v>
      </c>
      <c r="B911" s="37">
        <f t="shared" si="74"/>
        <v>4</v>
      </c>
      <c r="C911" s="49">
        <f>GewinnDaten!F911</f>
        <v>0</v>
      </c>
      <c r="D911" s="49">
        <f>GewinnDaten!I911</f>
        <v>0</v>
      </c>
      <c r="E911" s="40">
        <f t="shared" si="75"/>
        <v>0</v>
      </c>
      <c r="F911" s="58">
        <f t="shared" si="76"/>
        <v>45077</v>
      </c>
      <c r="G911" s="49">
        <f>SUM(C$7:C911)</f>
        <v>-1</v>
      </c>
      <c r="H911" s="49">
        <f>SUM(D$7:D911)</f>
        <v>5</v>
      </c>
      <c r="I911" s="40">
        <f t="shared" si="77"/>
        <v>4</v>
      </c>
      <c r="K911" s="36">
        <f t="shared" si="78"/>
        <v>2023</v>
      </c>
    </row>
    <row r="912" spans="1:11" ht="13">
      <c r="A912" s="39">
        <f>GewinnDaten!A912</f>
        <v>45080</v>
      </c>
      <c r="B912" s="37">
        <f t="shared" si="74"/>
        <v>7</v>
      </c>
      <c r="C912" s="49">
        <f>GewinnDaten!F912</f>
        <v>0</v>
      </c>
      <c r="D912" s="49">
        <f>GewinnDaten!I912</f>
        <v>0</v>
      </c>
      <c r="E912" s="40">
        <f t="shared" si="75"/>
        <v>0</v>
      </c>
      <c r="F912" s="58">
        <f t="shared" si="76"/>
        <v>45080</v>
      </c>
      <c r="G912" s="49">
        <f>SUM(C$7:C912)</f>
        <v>-1</v>
      </c>
      <c r="H912" s="49">
        <f>SUM(D$7:D912)</f>
        <v>5</v>
      </c>
      <c r="I912" s="40">
        <f t="shared" si="77"/>
        <v>4</v>
      </c>
      <c r="K912" s="36">
        <f t="shared" si="78"/>
        <v>2023</v>
      </c>
    </row>
    <row r="913" spans="1:11" ht="13">
      <c r="A913" s="39">
        <f>GewinnDaten!A913</f>
        <v>45084</v>
      </c>
      <c r="B913" s="37">
        <f t="shared" si="74"/>
        <v>4</v>
      </c>
      <c r="C913" s="49">
        <f>GewinnDaten!F913</f>
        <v>0</v>
      </c>
      <c r="D913" s="49">
        <f>GewinnDaten!I913</f>
        <v>0</v>
      </c>
      <c r="E913" s="40">
        <f t="shared" si="75"/>
        <v>0</v>
      </c>
      <c r="F913" s="58">
        <f t="shared" si="76"/>
        <v>45084</v>
      </c>
      <c r="G913" s="49">
        <f>SUM(C$7:C913)</f>
        <v>-1</v>
      </c>
      <c r="H913" s="49">
        <f>SUM(D$7:D913)</f>
        <v>5</v>
      </c>
      <c r="I913" s="40">
        <f t="shared" si="77"/>
        <v>4</v>
      </c>
      <c r="K913" s="36">
        <f t="shared" si="78"/>
        <v>2023</v>
      </c>
    </row>
    <row r="914" spans="1:11" ht="13">
      <c r="A914" s="39">
        <f>GewinnDaten!A914</f>
        <v>45087</v>
      </c>
      <c r="B914" s="37">
        <f t="shared" si="74"/>
        <v>7</v>
      </c>
      <c r="C914" s="49">
        <f>GewinnDaten!F914</f>
        <v>0</v>
      </c>
      <c r="D914" s="49">
        <f>GewinnDaten!I914</f>
        <v>0</v>
      </c>
      <c r="E914" s="40">
        <f t="shared" si="75"/>
        <v>0</v>
      </c>
      <c r="F914" s="58">
        <f t="shared" si="76"/>
        <v>45087</v>
      </c>
      <c r="G914" s="49">
        <f>SUM(C$7:C914)</f>
        <v>-1</v>
      </c>
      <c r="H914" s="49">
        <f>SUM(D$7:D914)</f>
        <v>5</v>
      </c>
      <c r="I914" s="40">
        <f t="shared" si="77"/>
        <v>4</v>
      </c>
      <c r="K914" s="36">
        <f t="shared" si="78"/>
        <v>2023</v>
      </c>
    </row>
    <row r="915" spans="1:11" ht="13">
      <c r="A915" s="39">
        <f>GewinnDaten!A915</f>
        <v>45091</v>
      </c>
      <c r="B915" s="37">
        <f t="shared" si="74"/>
        <v>4</v>
      </c>
      <c r="C915" s="49">
        <f>GewinnDaten!F915</f>
        <v>0</v>
      </c>
      <c r="D915" s="49">
        <f>GewinnDaten!I915</f>
        <v>0</v>
      </c>
      <c r="E915" s="40">
        <f t="shared" si="75"/>
        <v>0</v>
      </c>
      <c r="F915" s="58">
        <f t="shared" si="76"/>
        <v>45091</v>
      </c>
      <c r="G915" s="49">
        <f>SUM(C$7:C915)</f>
        <v>-1</v>
      </c>
      <c r="H915" s="49">
        <f>SUM(D$7:D915)</f>
        <v>5</v>
      </c>
      <c r="I915" s="40">
        <f t="shared" si="77"/>
        <v>4</v>
      </c>
      <c r="K915" s="36">
        <f t="shared" si="78"/>
        <v>2023</v>
      </c>
    </row>
    <row r="916" spans="1:11" ht="13">
      <c r="A916" s="39">
        <f>GewinnDaten!A916</f>
        <v>45094</v>
      </c>
      <c r="B916" s="37">
        <f t="shared" si="74"/>
        <v>7</v>
      </c>
      <c r="C916" s="49">
        <f>GewinnDaten!F916</f>
        <v>0</v>
      </c>
      <c r="D916" s="49">
        <f>GewinnDaten!I916</f>
        <v>0</v>
      </c>
      <c r="E916" s="40">
        <f t="shared" si="75"/>
        <v>0</v>
      </c>
      <c r="F916" s="58">
        <f t="shared" si="76"/>
        <v>45094</v>
      </c>
      <c r="G916" s="49">
        <f>SUM(C$7:C916)</f>
        <v>-1</v>
      </c>
      <c r="H916" s="49">
        <f>SUM(D$7:D916)</f>
        <v>5</v>
      </c>
      <c r="I916" s="40">
        <f t="shared" si="77"/>
        <v>4</v>
      </c>
      <c r="K916" s="36">
        <f t="shared" si="78"/>
        <v>2023</v>
      </c>
    </row>
    <row r="917" spans="1:11" ht="13">
      <c r="A917" s="39">
        <f>GewinnDaten!A917</f>
        <v>45098</v>
      </c>
      <c r="B917" s="37">
        <f t="shared" si="74"/>
        <v>4</v>
      </c>
      <c r="C917" s="49">
        <f>GewinnDaten!F917</f>
        <v>0</v>
      </c>
      <c r="D917" s="49">
        <f>GewinnDaten!I917</f>
        <v>0</v>
      </c>
      <c r="E917" s="40">
        <f t="shared" si="75"/>
        <v>0</v>
      </c>
      <c r="F917" s="58">
        <f t="shared" si="76"/>
        <v>45098</v>
      </c>
      <c r="G917" s="49">
        <f>SUM(C$7:C917)</f>
        <v>-1</v>
      </c>
      <c r="H917" s="49">
        <f>SUM(D$7:D917)</f>
        <v>5</v>
      </c>
      <c r="I917" s="40">
        <f t="shared" si="77"/>
        <v>4</v>
      </c>
      <c r="K917" s="36">
        <f t="shared" si="78"/>
        <v>2023</v>
      </c>
    </row>
    <row r="918" spans="1:11" ht="13">
      <c r="A918" s="39">
        <f>GewinnDaten!A918</f>
        <v>45101</v>
      </c>
      <c r="B918" s="37">
        <f t="shared" si="74"/>
        <v>7</v>
      </c>
      <c r="C918" s="49">
        <f>GewinnDaten!F918</f>
        <v>0</v>
      </c>
      <c r="D918" s="49">
        <f>GewinnDaten!I918</f>
        <v>0</v>
      </c>
      <c r="E918" s="40">
        <f t="shared" si="75"/>
        <v>0</v>
      </c>
      <c r="F918" s="58">
        <f t="shared" si="76"/>
        <v>45101</v>
      </c>
      <c r="G918" s="49">
        <f>SUM(C$7:C918)</f>
        <v>-1</v>
      </c>
      <c r="H918" s="49">
        <f>SUM(D$7:D918)</f>
        <v>5</v>
      </c>
      <c r="I918" s="40">
        <f t="shared" si="77"/>
        <v>4</v>
      </c>
      <c r="K918" s="36">
        <f t="shared" si="78"/>
        <v>2023</v>
      </c>
    </row>
    <row r="919" spans="1:11" ht="13">
      <c r="A919" s="39">
        <f>GewinnDaten!A919</f>
        <v>45105</v>
      </c>
      <c r="B919" s="37">
        <f t="shared" si="74"/>
        <v>4</v>
      </c>
      <c r="C919" s="49">
        <f>GewinnDaten!F919</f>
        <v>0</v>
      </c>
      <c r="D919" s="49">
        <f>GewinnDaten!I919</f>
        <v>0</v>
      </c>
      <c r="E919" s="40">
        <f t="shared" si="75"/>
        <v>0</v>
      </c>
      <c r="F919" s="58">
        <f t="shared" si="76"/>
        <v>45105</v>
      </c>
      <c r="G919" s="49">
        <f>SUM(C$7:C919)</f>
        <v>-1</v>
      </c>
      <c r="H919" s="49">
        <f>SUM(D$7:D919)</f>
        <v>5</v>
      </c>
      <c r="I919" s="40">
        <f t="shared" si="77"/>
        <v>4</v>
      </c>
      <c r="K919" s="36">
        <f t="shared" si="78"/>
        <v>2023</v>
      </c>
    </row>
    <row r="920" spans="1:11" ht="13">
      <c r="A920" s="39">
        <f>GewinnDaten!A920</f>
        <v>45108</v>
      </c>
      <c r="B920" s="37">
        <f t="shared" si="74"/>
        <v>7</v>
      </c>
      <c r="C920" s="49">
        <f>GewinnDaten!F920</f>
        <v>0</v>
      </c>
      <c r="D920" s="49">
        <f>GewinnDaten!I920</f>
        <v>0</v>
      </c>
      <c r="E920" s="40">
        <f t="shared" si="75"/>
        <v>0</v>
      </c>
      <c r="F920" s="58">
        <f t="shared" si="76"/>
        <v>45108</v>
      </c>
      <c r="G920" s="49">
        <f>SUM(C$7:C920)</f>
        <v>-1</v>
      </c>
      <c r="H920" s="49">
        <f>SUM(D$7:D920)</f>
        <v>5</v>
      </c>
      <c r="I920" s="40">
        <f t="shared" si="77"/>
        <v>4</v>
      </c>
      <c r="K920" s="36">
        <f t="shared" si="78"/>
        <v>2023</v>
      </c>
    </row>
    <row r="921" spans="1:11" ht="13">
      <c r="A921" s="39">
        <f>GewinnDaten!A921</f>
        <v>45112</v>
      </c>
      <c r="B921" s="37">
        <f t="shared" si="74"/>
        <v>4</v>
      </c>
      <c r="C921" s="49">
        <f>GewinnDaten!F921</f>
        <v>0</v>
      </c>
      <c r="D921" s="49">
        <f>GewinnDaten!I921</f>
        <v>0</v>
      </c>
      <c r="E921" s="40">
        <f t="shared" si="75"/>
        <v>0</v>
      </c>
      <c r="F921" s="58">
        <f t="shared" si="76"/>
        <v>45112</v>
      </c>
      <c r="G921" s="49">
        <f>SUM(C$7:C921)</f>
        <v>-1</v>
      </c>
      <c r="H921" s="49">
        <f>SUM(D$7:D921)</f>
        <v>5</v>
      </c>
      <c r="I921" s="40">
        <f t="shared" si="77"/>
        <v>4</v>
      </c>
      <c r="K921" s="36">
        <f t="shared" si="78"/>
        <v>2023</v>
      </c>
    </row>
    <row r="922" spans="1:11" ht="13">
      <c r="A922" s="39">
        <f>GewinnDaten!A922</f>
        <v>45115</v>
      </c>
      <c r="B922" s="37">
        <f t="shared" si="74"/>
        <v>7</v>
      </c>
      <c r="C922" s="49">
        <f>GewinnDaten!F922</f>
        <v>0</v>
      </c>
      <c r="D922" s="49">
        <f>GewinnDaten!I922</f>
        <v>0</v>
      </c>
      <c r="E922" s="40">
        <f t="shared" si="75"/>
        <v>0</v>
      </c>
      <c r="F922" s="58">
        <f t="shared" si="76"/>
        <v>45115</v>
      </c>
      <c r="G922" s="49">
        <f>SUM(C$7:C922)</f>
        <v>-1</v>
      </c>
      <c r="H922" s="49">
        <f>SUM(D$7:D922)</f>
        <v>5</v>
      </c>
      <c r="I922" s="40">
        <f t="shared" si="77"/>
        <v>4</v>
      </c>
      <c r="K922" s="36">
        <f t="shared" si="78"/>
        <v>2023</v>
      </c>
    </row>
    <row r="923" spans="1:11" ht="13">
      <c r="A923" s="39">
        <f>GewinnDaten!A923</f>
        <v>45119</v>
      </c>
      <c r="B923" s="37">
        <f t="shared" si="74"/>
        <v>4</v>
      </c>
      <c r="C923" s="49">
        <f>GewinnDaten!F923</f>
        <v>0</v>
      </c>
      <c r="D923" s="49">
        <f>GewinnDaten!I923</f>
        <v>0</v>
      </c>
      <c r="E923" s="40">
        <f t="shared" si="75"/>
        <v>0</v>
      </c>
      <c r="F923" s="58">
        <f t="shared" si="76"/>
        <v>45119</v>
      </c>
      <c r="G923" s="49">
        <f>SUM(C$7:C923)</f>
        <v>-1</v>
      </c>
      <c r="H923" s="49">
        <f>SUM(D$7:D923)</f>
        <v>5</v>
      </c>
      <c r="I923" s="40">
        <f t="shared" si="77"/>
        <v>4</v>
      </c>
      <c r="K923" s="36">
        <f t="shared" si="78"/>
        <v>2023</v>
      </c>
    </row>
    <row r="924" spans="1:11" ht="13">
      <c r="A924" s="39">
        <f>GewinnDaten!A924</f>
        <v>45122</v>
      </c>
      <c r="B924" s="37">
        <f t="shared" si="74"/>
        <v>7</v>
      </c>
      <c r="C924" s="49">
        <f>GewinnDaten!F924</f>
        <v>0</v>
      </c>
      <c r="D924" s="49">
        <f>GewinnDaten!I924</f>
        <v>0</v>
      </c>
      <c r="E924" s="40">
        <f t="shared" si="75"/>
        <v>0</v>
      </c>
      <c r="F924" s="58">
        <f t="shared" si="76"/>
        <v>45122</v>
      </c>
      <c r="G924" s="49">
        <f>SUM(C$7:C924)</f>
        <v>-1</v>
      </c>
      <c r="H924" s="49">
        <f>SUM(D$7:D924)</f>
        <v>5</v>
      </c>
      <c r="I924" s="40">
        <f t="shared" si="77"/>
        <v>4</v>
      </c>
      <c r="K924" s="36">
        <f t="shared" si="78"/>
        <v>2023</v>
      </c>
    </row>
    <row r="925" spans="1:11" ht="13">
      <c r="A925" s="39">
        <f>GewinnDaten!A925</f>
        <v>45126</v>
      </c>
      <c r="B925" s="37">
        <f t="shared" si="74"/>
        <v>4</v>
      </c>
      <c r="C925" s="49">
        <f>GewinnDaten!F925</f>
        <v>0</v>
      </c>
      <c r="D925" s="49">
        <f>GewinnDaten!I925</f>
        <v>0</v>
      </c>
      <c r="E925" s="40">
        <f t="shared" si="75"/>
        <v>0</v>
      </c>
      <c r="F925" s="58">
        <f t="shared" si="76"/>
        <v>45126</v>
      </c>
      <c r="G925" s="49">
        <f>SUM(C$7:C925)</f>
        <v>-1</v>
      </c>
      <c r="H925" s="49">
        <f>SUM(D$7:D925)</f>
        <v>5</v>
      </c>
      <c r="I925" s="40">
        <f t="shared" si="77"/>
        <v>4</v>
      </c>
      <c r="K925" s="36">
        <f t="shared" si="78"/>
        <v>2023</v>
      </c>
    </row>
    <row r="926" spans="1:11" ht="13">
      <c r="A926" s="39">
        <f>GewinnDaten!A926</f>
        <v>45129</v>
      </c>
      <c r="B926" s="37">
        <f t="shared" si="74"/>
        <v>7</v>
      </c>
      <c r="C926" s="49">
        <f>GewinnDaten!F926</f>
        <v>0</v>
      </c>
      <c r="D926" s="49">
        <f>GewinnDaten!I926</f>
        <v>0</v>
      </c>
      <c r="E926" s="40">
        <f t="shared" si="75"/>
        <v>0</v>
      </c>
      <c r="F926" s="58">
        <f t="shared" si="76"/>
        <v>45129</v>
      </c>
      <c r="G926" s="49">
        <f>SUM(C$7:C926)</f>
        <v>-1</v>
      </c>
      <c r="H926" s="49">
        <f>SUM(D$7:D926)</f>
        <v>5</v>
      </c>
      <c r="I926" s="40">
        <f t="shared" si="77"/>
        <v>4</v>
      </c>
      <c r="K926" s="36">
        <f t="shared" si="78"/>
        <v>2023</v>
      </c>
    </row>
    <row r="927" spans="1:11" ht="13">
      <c r="A927" s="39">
        <f>GewinnDaten!A927</f>
        <v>45133</v>
      </c>
      <c r="B927" s="37">
        <f t="shared" si="74"/>
        <v>4</v>
      </c>
      <c r="C927" s="49">
        <f>GewinnDaten!F927</f>
        <v>0</v>
      </c>
      <c r="D927" s="49">
        <f>GewinnDaten!I927</f>
        <v>0</v>
      </c>
      <c r="E927" s="40">
        <f t="shared" si="75"/>
        <v>0</v>
      </c>
      <c r="F927" s="58">
        <f t="shared" si="76"/>
        <v>45133</v>
      </c>
      <c r="G927" s="49">
        <f>SUM(C$7:C927)</f>
        <v>-1</v>
      </c>
      <c r="H927" s="49">
        <f>SUM(D$7:D927)</f>
        <v>5</v>
      </c>
      <c r="I927" s="40">
        <f t="shared" si="77"/>
        <v>4</v>
      </c>
      <c r="K927" s="36">
        <f t="shared" si="78"/>
        <v>2023</v>
      </c>
    </row>
    <row r="928" spans="1:11" ht="13">
      <c r="A928" s="39">
        <f>GewinnDaten!A928</f>
        <v>45136</v>
      </c>
      <c r="B928" s="37">
        <f t="shared" si="74"/>
        <v>7</v>
      </c>
      <c r="C928" s="49">
        <f>GewinnDaten!F928</f>
        <v>0</v>
      </c>
      <c r="D928" s="49">
        <f>GewinnDaten!I928</f>
        <v>0</v>
      </c>
      <c r="E928" s="40">
        <f t="shared" si="75"/>
        <v>0</v>
      </c>
      <c r="F928" s="58">
        <f t="shared" si="76"/>
        <v>45136</v>
      </c>
      <c r="G928" s="49">
        <f>SUM(C$7:C928)</f>
        <v>-1</v>
      </c>
      <c r="H928" s="49">
        <f>SUM(D$7:D928)</f>
        <v>5</v>
      </c>
      <c r="I928" s="40">
        <f t="shared" si="77"/>
        <v>4</v>
      </c>
      <c r="K928" s="36">
        <f t="shared" si="78"/>
        <v>2023</v>
      </c>
    </row>
    <row r="929" spans="1:11" ht="13">
      <c r="A929" s="39">
        <f>GewinnDaten!A929</f>
        <v>45140</v>
      </c>
      <c r="B929" s="37">
        <f t="shared" si="74"/>
        <v>4</v>
      </c>
      <c r="C929" s="49">
        <f>GewinnDaten!F929</f>
        <v>0</v>
      </c>
      <c r="D929" s="49">
        <f>GewinnDaten!I929</f>
        <v>0</v>
      </c>
      <c r="E929" s="40">
        <f t="shared" si="75"/>
        <v>0</v>
      </c>
      <c r="F929" s="58">
        <f t="shared" si="76"/>
        <v>45140</v>
      </c>
      <c r="G929" s="49">
        <f>SUM(C$7:C929)</f>
        <v>-1</v>
      </c>
      <c r="H929" s="49">
        <f>SUM(D$7:D929)</f>
        <v>5</v>
      </c>
      <c r="I929" s="40">
        <f t="shared" si="77"/>
        <v>4</v>
      </c>
      <c r="K929" s="36">
        <f t="shared" si="78"/>
        <v>2023</v>
      </c>
    </row>
    <row r="930" spans="1:11" ht="13">
      <c r="A930" s="39">
        <f>GewinnDaten!A930</f>
        <v>45143</v>
      </c>
      <c r="B930" s="37">
        <f t="shared" si="74"/>
        <v>7</v>
      </c>
      <c r="C930" s="49">
        <f>GewinnDaten!F930</f>
        <v>0</v>
      </c>
      <c r="D930" s="49">
        <f>GewinnDaten!I930</f>
        <v>0</v>
      </c>
      <c r="E930" s="40">
        <f t="shared" si="75"/>
        <v>0</v>
      </c>
      <c r="F930" s="58">
        <f t="shared" si="76"/>
        <v>45143</v>
      </c>
      <c r="G930" s="49">
        <f>SUM(C$7:C930)</f>
        <v>-1</v>
      </c>
      <c r="H930" s="49">
        <f>SUM(D$7:D930)</f>
        <v>5</v>
      </c>
      <c r="I930" s="40">
        <f t="shared" si="77"/>
        <v>4</v>
      </c>
      <c r="K930" s="36">
        <f t="shared" si="78"/>
        <v>2023</v>
      </c>
    </row>
    <row r="931" spans="1:11" ht="13">
      <c r="A931" s="39">
        <f>GewinnDaten!A931</f>
        <v>45147</v>
      </c>
      <c r="B931" s="37">
        <f t="shared" si="74"/>
        <v>4</v>
      </c>
      <c r="C931" s="49">
        <f>GewinnDaten!F931</f>
        <v>0</v>
      </c>
      <c r="D931" s="49">
        <f>GewinnDaten!I931</f>
        <v>0</v>
      </c>
      <c r="E931" s="40">
        <f t="shared" si="75"/>
        <v>0</v>
      </c>
      <c r="F931" s="58">
        <f t="shared" si="76"/>
        <v>45147</v>
      </c>
      <c r="G931" s="49">
        <f>SUM(C$7:C931)</f>
        <v>-1</v>
      </c>
      <c r="H931" s="49">
        <f>SUM(D$7:D931)</f>
        <v>5</v>
      </c>
      <c r="I931" s="40">
        <f t="shared" si="77"/>
        <v>4</v>
      </c>
      <c r="K931" s="36">
        <f t="shared" si="78"/>
        <v>2023</v>
      </c>
    </row>
    <row r="932" spans="1:11" ht="13">
      <c r="A932" s="39">
        <f>GewinnDaten!A932</f>
        <v>45150</v>
      </c>
      <c r="B932" s="37">
        <f t="shared" si="74"/>
        <v>7</v>
      </c>
      <c r="C932" s="49">
        <f>GewinnDaten!F932</f>
        <v>0</v>
      </c>
      <c r="D932" s="49">
        <f>GewinnDaten!I932</f>
        <v>0</v>
      </c>
      <c r="E932" s="40">
        <f t="shared" si="75"/>
        <v>0</v>
      </c>
      <c r="F932" s="58">
        <f t="shared" si="76"/>
        <v>45150</v>
      </c>
      <c r="G932" s="49">
        <f>SUM(C$7:C932)</f>
        <v>-1</v>
      </c>
      <c r="H932" s="49">
        <f>SUM(D$7:D932)</f>
        <v>5</v>
      </c>
      <c r="I932" s="40">
        <f t="shared" si="77"/>
        <v>4</v>
      </c>
      <c r="K932" s="36">
        <f t="shared" si="78"/>
        <v>2023</v>
      </c>
    </row>
    <row r="933" spans="1:11" ht="13">
      <c r="A933" s="39">
        <f>GewinnDaten!A933</f>
        <v>45154</v>
      </c>
      <c r="B933" s="37">
        <f t="shared" si="74"/>
        <v>4</v>
      </c>
      <c r="C933" s="49">
        <f>GewinnDaten!F933</f>
        <v>0</v>
      </c>
      <c r="D933" s="49">
        <f>GewinnDaten!I933</f>
        <v>0</v>
      </c>
      <c r="E933" s="40">
        <f t="shared" si="75"/>
        <v>0</v>
      </c>
      <c r="F933" s="58">
        <f t="shared" si="76"/>
        <v>45154</v>
      </c>
      <c r="G933" s="49">
        <f>SUM(C$7:C933)</f>
        <v>-1</v>
      </c>
      <c r="H933" s="49">
        <f>SUM(D$7:D933)</f>
        <v>5</v>
      </c>
      <c r="I933" s="40">
        <f t="shared" si="77"/>
        <v>4</v>
      </c>
      <c r="K933" s="36">
        <f t="shared" si="78"/>
        <v>2023</v>
      </c>
    </row>
    <row r="934" spans="1:11" ht="13">
      <c r="A934" s="39">
        <f>GewinnDaten!A934</f>
        <v>45157</v>
      </c>
      <c r="B934" s="37">
        <f t="shared" si="74"/>
        <v>7</v>
      </c>
      <c r="C934" s="49">
        <f>GewinnDaten!F934</f>
        <v>0</v>
      </c>
      <c r="D934" s="49">
        <f>GewinnDaten!I934</f>
        <v>0</v>
      </c>
      <c r="E934" s="40">
        <f t="shared" si="75"/>
        <v>0</v>
      </c>
      <c r="F934" s="58">
        <f t="shared" si="76"/>
        <v>45157</v>
      </c>
      <c r="G934" s="49">
        <f>SUM(C$7:C934)</f>
        <v>-1</v>
      </c>
      <c r="H934" s="49">
        <f>SUM(D$7:D934)</f>
        <v>5</v>
      </c>
      <c r="I934" s="40">
        <f t="shared" si="77"/>
        <v>4</v>
      </c>
      <c r="K934" s="36">
        <f t="shared" si="78"/>
        <v>2023</v>
      </c>
    </row>
    <row r="935" spans="1:11" ht="13">
      <c r="A935" s="39">
        <f>GewinnDaten!A935</f>
        <v>45161</v>
      </c>
      <c r="B935" s="37">
        <f t="shared" si="74"/>
        <v>4</v>
      </c>
      <c r="C935" s="49">
        <f>GewinnDaten!F935</f>
        <v>0</v>
      </c>
      <c r="D935" s="49">
        <f>GewinnDaten!I935</f>
        <v>0</v>
      </c>
      <c r="E935" s="40">
        <f t="shared" si="75"/>
        <v>0</v>
      </c>
      <c r="F935" s="58">
        <f t="shared" si="76"/>
        <v>45161</v>
      </c>
      <c r="G935" s="49">
        <f>SUM(C$7:C935)</f>
        <v>-1</v>
      </c>
      <c r="H935" s="49">
        <f>SUM(D$7:D935)</f>
        <v>5</v>
      </c>
      <c r="I935" s="40">
        <f t="shared" si="77"/>
        <v>4</v>
      </c>
      <c r="K935" s="36">
        <f t="shared" si="78"/>
        <v>2023</v>
      </c>
    </row>
    <row r="936" spans="1:11" ht="13">
      <c r="A936" s="39">
        <f>GewinnDaten!A936</f>
        <v>45164</v>
      </c>
      <c r="B936" s="37">
        <f t="shared" si="74"/>
        <v>7</v>
      </c>
      <c r="C936" s="49">
        <f>GewinnDaten!F936</f>
        <v>0</v>
      </c>
      <c r="D936" s="49">
        <f>GewinnDaten!I936</f>
        <v>0</v>
      </c>
      <c r="E936" s="40">
        <f t="shared" si="75"/>
        <v>0</v>
      </c>
      <c r="F936" s="58">
        <f t="shared" si="76"/>
        <v>45164</v>
      </c>
      <c r="G936" s="49">
        <f>SUM(C$7:C936)</f>
        <v>-1</v>
      </c>
      <c r="H936" s="49">
        <f>SUM(D$7:D936)</f>
        <v>5</v>
      </c>
      <c r="I936" s="40">
        <f t="shared" si="77"/>
        <v>4</v>
      </c>
      <c r="K936" s="36">
        <f t="shared" si="78"/>
        <v>2023</v>
      </c>
    </row>
    <row r="937" spans="1:11" ht="13">
      <c r="A937" s="39">
        <f>GewinnDaten!A937</f>
        <v>45168</v>
      </c>
      <c r="B937" s="37">
        <f t="shared" si="74"/>
        <v>4</v>
      </c>
      <c r="C937" s="49">
        <f>GewinnDaten!F937</f>
        <v>0</v>
      </c>
      <c r="D937" s="49">
        <f>GewinnDaten!I937</f>
        <v>0</v>
      </c>
      <c r="E937" s="40">
        <f t="shared" si="75"/>
        <v>0</v>
      </c>
      <c r="F937" s="58">
        <f t="shared" si="76"/>
        <v>45168</v>
      </c>
      <c r="G937" s="49">
        <f>SUM(C$7:C937)</f>
        <v>-1</v>
      </c>
      <c r="H937" s="49">
        <f>SUM(D$7:D937)</f>
        <v>5</v>
      </c>
      <c r="I937" s="40">
        <f t="shared" si="77"/>
        <v>4</v>
      </c>
      <c r="K937" s="36">
        <f t="shared" si="78"/>
        <v>2023</v>
      </c>
    </row>
    <row r="938" spans="1:11" ht="13">
      <c r="A938" s="39">
        <f>GewinnDaten!A938</f>
        <v>45171</v>
      </c>
      <c r="B938" s="37">
        <f t="shared" si="74"/>
        <v>7</v>
      </c>
      <c r="C938" s="49">
        <f>GewinnDaten!F938</f>
        <v>0</v>
      </c>
      <c r="D938" s="49">
        <f>GewinnDaten!I938</f>
        <v>0</v>
      </c>
      <c r="E938" s="40">
        <f t="shared" si="75"/>
        <v>0</v>
      </c>
      <c r="F938" s="58">
        <f t="shared" si="76"/>
        <v>45171</v>
      </c>
      <c r="G938" s="49">
        <f>SUM(C$7:C938)</f>
        <v>-1</v>
      </c>
      <c r="H938" s="49">
        <f>SUM(D$7:D938)</f>
        <v>5</v>
      </c>
      <c r="I938" s="40">
        <f t="shared" si="77"/>
        <v>4</v>
      </c>
      <c r="K938" s="36">
        <f t="shared" si="78"/>
        <v>2023</v>
      </c>
    </row>
    <row r="939" spans="1:11" ht="13">
      <c r="A939" s="39">
        <f>GewinnDaten!A939</f>
        <v>45175</v>
      </c>
      <c r="B939" s="37">
        <f t="shared" si="74"/>
        <v>4</v>
      </c>
      <c r="C939" s="49">
        <f>GewinnDaten!F939</f>
        <v>0</v>
      </c>
      <c r="D939" s="49">
        <f>GewinnDaten!I939</f>
        <v>0</v>
      </c>
      <c r="E939" s="40">
        <f t="shared" si="75"/>
        <v>0</v>
      </c>
      <c r="F939" s="58">
        <f t="shared" si="76"/>
        <v>45175</v>
      </c>
      <c r="G939" s="49">
        <f>SUM(C$7:C939)</f>
        <v>-1</v>
      </c>
      <c r="H939" s="49">
        <f>SUM(D$7:D939)</f>
        <v>5</v>
      </c>
      <c r="I939" s="40">
        <f t="shared" si="77"/>
        <v>4</v>
      </c>
      <c r="K939" s="36">
        <f t="shared" si="78"/>
        <v>2023</v>
      </c>
    </row>
    <row r="940" spans="1:11" ht="13">
      <c r="A940" s="39">
        <f>GewinnDaten!A940</f>
        <v>45178</v>
      </c>
      <c r="B940" s="37">
        <f t="shared" si="74"/>
        <v>7</v>
      </c>
      <c r="C940" s="49">
        <f>GewinnDaten!F940</f>
        <v>0</v>
      </c>
      <c r="D940" s="49">
        <f>GewinnDaten!I940</f>
        <v>0</v>
      </c>
      <c r="E940" s="40">
        <f t="shared" si="75"/>
        <v>0</v>
      </c>
      <c r="F940" s="58">
        <f t="shared" si="76"/>
        <v>45178</v>
      </c>
      <c r="G940" s="49">
        <f>SUM(C$7:C940)</f>
        <v>-1</v>
      </c>
      <c r="H940" s="49">
        <f>SUM(D$7:D940)</f>
        <v>5</v>
      </c>
      <c r="I940" s="40">
        <f t="shared" si="77"/>
        <v>4</v>
      </c>
      <c r="K940" s="36">
        <f t="shared" si="78"/>
        <v>2023</v>
      </c>
    </row>
    <row r="941" spans="1:11" ht="13">
      <c r="A941" s="39">
        <f>GewinnDaten!A941</f>
        <v>45182</v>
      </c>
      <c r="B941" s="37">
        <f t="shared" si="74"/>
        <v>4</v>
      </c>
      <c r="C941" s="49">
        <f>GewinnDaten!F941</f>
        <v>0</v>
      </c>
      <c r="D941" s="49">
        <f>GewinnDaten!I941</f>
        <v>0</v>
      </c>
      <c r="E941" s="40">
        <f t="shared" si="75"/>
        <v>0</v>
      </c>
      <c r="F941" s="58">
        <f t="shared" si="76"/>
        <v>45182</v>
      </c>
      <c r="G941" s="49">
        <f>SUM(C$7:C941)</f>
        <v>-1</v>
      </c>
      <c r="H941" s="49">
        <f>SUM(D$7:D941)</f>
        <v>5</v>
      </c>
      <c r="I941" s="40">
        <f t="shared" si="77"/>
        <v>4</v>
      </c>
      <c r="K941" s="36">
        <f t="shared" si="78"/>
        <v>2023</v>
      </c>
    </row>
    <row r="942" spans="1:11" ht="13">
      <c r="A942" s="39">
        <f>GewinnDaten!A942</f>
        <v>45185</v>
      </c>
      <c r="B942" s="37">
        <f t="shared" si="74"/>
        <v>7</v>
      </c>
      <c r="C942" s="49">
        <f>GewinnDaten!F942</f>
        <v>0</v>
      </c>
      <c r="D942" s="49">
        <f>GewinnDaten!I942</f>
        <v>0</v>
      </c>
      <c r="E942" s="40">
        <f t="shared" si="75"/>
        <v>0</v>
      </c>
      <c r="F942" s="58">
        <f t="shared" si="76"/>
        <v>45185</v>
      </c>
      <c r="G942" s="49">
        <f>SUM(C$7:C942)</f>
        <v>-1</v>
      </c>
      <c r="H942" s="49">
        <f>SUM(D$7:D942)</f>
        <v>5</v>
      </c>
      <c r="I942" s="40">
        <f t="shared" si="77"/>
        <v>4</v>
      </c>
      <c r="K942" s="36">
        <f t="shared" si="78"/>
        <v>2023</v>
      </c>
    </row>
    <row r="943" spans="1:11" ht="13">
      <c r="A943" s="39">
        <f>GewinnDaten!A943</f>
        <v>45189</v>
      </c>
      <c r="B943" s="37">
        <f t="shared" si="74"/>
        <v>4</v>
      </c>
      <c r="C943" s="49">
        <f>GewinnDaten!F943</f>
        <v>0</v>
      </c>
      <c r="D943" s="49">
        <f>GewinnDaten!I943</f>
        <v>0</v>
      </c>
      <c r="E943" s="40">
        <f t="shared" si="75"/>
        <v>0</v>
      </c>
      <c r="F943" s="58">
        <f t="shared" si="76"/>
        <v>45189</v>
      </c>
      <c r="G943" s="49">
        <f>SUM(C$7:C943)</f>
        <v>-1</v>
      </c>
      <c r="H943" s="49">
        <f>SUM(D$7:D943)</f>
        <v>5</v>
      </c>
      <c r="I943" s="40">
        <f t="shared" si="77"/>
        <v>4</v>
      </c>
      <c r="K943" s="36">
        <f t="shared" si="78"/>
        <v>2023</v>
      </c>
    </row>
    <row r="944" spans="1:11" ht="13">
      <c r="A944" s="39">
        <f>GewinnDaten!A944</f>
        <v>45192</v>
      </c>
      <c r="B944" s="37">
        <f t="shared" si="74"/>
        <v>7</v>
      </c>
      <c r="C944" s="49">
        <f>GewinnDaten!F944</f>
        <v>0</v>
      </c>
      <c r="D944" s="49">
        <f>GewinnDaten!I944</f>
        <v>0</v>
      </c>
      <c r="E944" s="40">
        <f t="shared" si="75"/>
        <v>0</v>
      </c>
      <c r="F944" s="58">
        <f t="shared" si="76"/>
        <v>45192</v>
      </c>
      <c r="G944" s="49">
        <f>SUM(C$7:C944)</f>
        <v>-1</v>
      </c>
      <c r="H944" s="49">
        <f>SUM(D$7:D944)</f>
        <v>5</v>
      </c>
      <c r="I944" s="40">
        <f t="shared" si="77"/>
        <v>4</v>
      </c>
      <c r="K944" s="36">
        <f t="shared" si="78"/>
        <v>2023</v>
      </c>
    </row>
    <row r="945" spans="1:11" ht="13">
      <c r="A945" s="39">
        <f>GewinnDaten!A945</f>
        <v>45196</v>
      </c>
      <c r="B945" s="37">
        <f t="shared" si="74"/>
        <v>4</v>
      </c>
      <c r="C945" s="49">
        <f>GewinnDaten!F945</f>
        <v>0</v>
      </c>
      <c r="D945" s="49">
        <f>GewinnDaten!I945</f>
        <v>0</v>
      </c>
      <c r="E945" s="40">
        <f t="shared" si="75"/>
        <v>0</v>
      </c>
      <c r="F945" s="58">
        <f t="shared" si="76"/>
        <v>45196</v>
      </c>
      <c r="G945" s="49">
        <f>SUM(C$7:C945)</f>
        <v>-1</v>
      </c>
      <c r="H945" s="49">
        <f>SUM(D$7:D945)</f>
        <v>5</v>
      </c>
      <c r="I945" s="40">
        <f t="shared" si="77"/>
        <v>4</v>
      </c>
      <c r="K945" s="36">
        <f t="shared" si="78"/>
        <v>2023</v>
      </c>
    </row>
    <row r="946" spans="1:11" ht="13">
      <c r="A946" s="39">
        <f>GewinnDaten!A946</f>
        <v>45199</v>
      </c>
      <c r="B946" s="37">
        <f t="shared" si="74"/>
        <v>7</v>
      </c>
      <c r="C946" s="49">
        <f>GewinnDaten!F946</f>
        <v>0</v>
      </c>
      <c r="D946" s="49">
        <f>GewinnDaten!I946</f>
        <v>0</v>
      </c>
      <c r="E946" s="40">
        <f t="shared" si="75"/>
        <v>0</v>
      </c>
      <c r="F946" s="58">
        <f t="shared" si="76"/>
        <v>45199</v>
      </c>
      <c r="G946" s="49">
        <f>SUM(C$7:C946)</f>
        <v>-1</v>
      </c>
      <c r="H946" s="49">
        <f>SUM(D$7:D946)</f>
        <v>5</v>
      </c>
      <c r="I946" s="40">
        <f t="shared" si="77"/>
        <v>4</v>
      </c>
      <c r="K946" s="36">
        <f t="shared" si="78"/>
        <v>2023</v>
      </c>
    </row>
    <row r="947" spans="1:11" ht="13">
      <c r="A947" s="39">
        <f>GewinnDaten!A947</f>
        <v>45203</v>
      </c>
      <c r="B947" s="37">
        <f t="shared" si="74"/>
        <v>4</v>
      </c>
      <c r="C947" s="49">
        <f>GewinnDaten!F947</f>
        <v>0</v>
      </c>
      <c r="D947" s="49">
        <f>GewinnDaten!I947</f>
        <v>0</v>
      </c>
      <c r="E947" s="40">
        <f t="shared" si="75"/>
        <v>0</v>
      </c>
      <c r="F947" s="58">
        <f t="shared" si="76"/>
        <v>45203</v>
      </c>
      <c r="G947" s="49">
        <f>SUM(C$7:C947)</f>
        <v>-1</v>
      </c>
      <c r="H947" s="49">
        <f>SUM(D$7:D947)</f>
        <v>5</v>
      </c>
      <c r="I947" s="40">
        <f t="shared" si="77"/>
        <v>4</v>
      </c>
      <c r="K947" s="36">
        <f t="shared" si="78"/>
        <v>2023</v>
      </c>
    </row>
    <row r="948" spans="1:11" ht="13">
      <c r="A948" s="39">
        <f>GewinnDaten!A948</f>
        <v>45206</v>
      </c>
      <c r="B948" s="37">
        <f t="shared" si="74"/>
        <v>7</v>
      </c>
      <c r="C948" s="49">
        <f>GewinnDaten!F948</f>
        <v>0</v>
      </c>
      <c r="D948" s="49">
        <f>GewinnDaten!I948</f>
        <v>0</v>
      </c>
      <c r="E948" s="40">
        <f t="shared" si="75"/>
        <v>0</v>
      </c>
      <c r="F948" s="58">
        <f t="shared" si="76"/>
        <v>45206</v>
      </c>
      <c r="G948" s="49">
        <f>SUM(C$7:C948)</f>
        <v>-1</v>
      </c>
      <c r="H948" s="49">
        <f>SUM(D$7:D948)</f>
        <v>5</v>
      </c>
      <c r="I948" s="40">
        <f t="shared" si="77"/>
        <v>4</v>
      </c>
      <c r="K948" s="36">
        <f t="shared" si="78"/>
        <v>2023</v>
      </c>
    </row>
    <row r="949" spans="1:11" ht="13">
      <c r="A949" s="39">
        <f>GewinnDaten!A949</f>
        <v>45210</v>
      </c>
      <c r="B949" s="37">
        <f t="shared" si="74"/>
        <v>4</v>
      </c>
      <c r="C949" s="49">
        <f>GewinnDaten!F949</f>
        <v>0</v>
      </c>
      <c r="D949" s="49">
        <f>GewinnDaten!I949</f>
        <v>0</v>
      </c>
      <c r="E949" s="40">
        <f t="shared" si="75"/>
        <v>0</v>
      </c>
      <c r="F949" s="58">
        <f t="shared" si="76"/>
        <v>45210</v>
      </c>
      <c r="G949" s="49">
        <f>SUM(C$7:C949)</f>
        <v>-1</v>
      </c>
      <c r="H949" s="49">
        <f>SUM(D$7:D949)</f>
        <v>5</v>
      </c>
      <c r="I949" s="40">
        <f t="shared" si="77"/>
        <v>4</v>
      </c>
      <c r="K949" s="36">
        <f t="shared" si="78"/>
        <v>2023</v>
      </c>
    </row>
    <row r="950" spans="1:11" ht="13">
      <c r="A950" s="39">
        <f>GewinnDaten!A950</f>
        <v>45213</v>
      </c>
      <c r="B950" s="37">
        <f t="shared" si="74"/>
        <v>7</v>
      </c>
      <c r="C950" s="49">
        <f>GewinnDaten!F950</f>
        <v>0</v>
      </c>
      <c r="D950" s="49">
        <f>GewinnDaten!I950</f>
        <v>0</v>
      </c>
      <c r="E950" s="40">
        <f t="shared" si="75"/>
        <v>0</v>
      </c>
      <c r="F950" s="58">
        <f t="shared" si="76"/>
        <v>45213</v>
      </c>
      <c r="G950" s="49">
        <f>SUM(C$7:C950)</f>
        <v>-1</v>
      </c>
      <c r="H950" s="49">
        <f>SUM(D$7:D950)</f>
        <v>5</v>
      </c>
      <c r="I950" s="40">
        <f t="shared" si="77"/>
        <v>4</v>
      </c>
      <c r="K950" s="36">
        <f t="shared" si="78"/>
        <v>2023</v>
      </c>
    </row>
    <row r="951" spans="1:11" ht="13">
      <c r="A951" s="39">
        <f>GewinnDaten!A951</f>
        <v>45217</v>
      </c>
      <c r="B951" s="37">
        <f t="shared" si="74"/>
        <v>4</v>
      </c>
      <c r="C951" s="49">
        <f>GewinnDaten!F951</f>
        <v>0</v>
      </c>
      <c r="D951" s="49">
        <f>GewinnDaten!I951</f>
        <v>0</v>
      </c>
      <c r="E951" s="40">
        <f t="shared" si="75"/>
        <v>0</v>
      </c>
      <c r="F951" s="58">
        <f t="shared" si="76"/>
        <v>45217</v>
      </c>
      <c r="G951" s="49">
        <f>SUM(C$7:C951)</f>
        <v>-1</v>
      </c>
      <c r="H951" s="49">
        <f>SUM(D$7:D951)</f>
        <v>5</v>
      </c>
      <c r="I951" s="40">
        <f t="shared" si="77"/>
        <v>4</v>
      </c>
      <c r="K951" s="36">
        <f t="shared" si="78"/>
        <v>2023</v>
      </c>
    </row>
    <row r="952" spans="1:11" ht="13">
      <c r="A952" s="39">
        <f>GewinnDaten!A952</f>
        <v>45220</v>
      </c>
      <c r="B952" s="37">
        <f t="shared" si="74"/>
        <v>7</v>
      </c>
      <c r="C952" s="49">
        <f>GewinnDaten!F952</f>
        <v>0</v>
      </c>
      <c r="D952" s="49">
        <f>GewinnDaten!I952</f>
        <v>0</v>
      </c>
      <c r="E952" s="40">
        <f t="shared" si="75"/>
        <v>0</v>
      </c>
      <c r="F952" s="58">
        <f t="shared" si="76"/>
        <v>45220</v>
      </c>
      <c r="G952" s="49">
        <f>SUM(C$7:C952)</f>
        <v>-1</v>
      </c>
      <c r="H952" s="49">
        <f>SUM(D$7:D952)</f>
        <v>5</v>
      </c>
      <c r="I952" s="40">
        <f t="shared" si="77"/>
        <v>4</v>
      </c>
      <c r="K952" s="36">
        <f t="shared" si="78"/>
        <v>2023</v>
      </c>
    </row>
    <row r="953" spans="1:11" ht="13">
      <c r="A953" s="39">
        <f>GewinnDaten!A953</f>
        <v>45224</v>
      </c>
      <c r="B953" s="37">
        <f t="shared" si="74"/>
        <v>4</v>
      </c>
      <c r="C953" s="49">
        <f>GewinnDaten!F953</f>
        <v>0</v>
      </c>
      <c r="D953" s="49">
        <f>GewinnDaten!I953</f>
        <v>0</v>
      </c>
      <c r="E953" s="40">
        <f t="shared" si="75"/>
        <v>0</v>
      </c>
      <c r="F953" s="58">
        <f t="shared" si="76"/>
        <v>45224</v>
      </c>
      <c r="G953" s="49">
        <f>SUM(C$7:C953)</f>
        <v>-1</v>
      </c>
      <c r="H953" s="49">
        <f>SUM(D$7:D953)</f>
        <v>5</v>
      </c>
      <c r="I953" s="40">
        <f t="shared" si="77"/>
        <v>4</v>
      </c>
      <c r="K953" s="36">
        <f t="shared" si="78"/>
        <v>2023</v>
      </c>
    </row>
    <row r="954" spans="1:11" ht="13">
      <c r="A954" s="39">
        <f>GewinnDaten!A954</f>
        <v>45227</v>
      </c>
      <c r="B954" s="37">
        <f t="shared" si="74"/>
        <v>7</v>
      </c>
      <c r="C954" s="49">
        <f>GewinnDaten!F954</f>
        <v>0</v>
      </c>
      <c r="D954" s="49">
        <f>GewinnDaten!I954</f>
        <v>0</v>
      </c>
      <c r="E954" s="40">
        <f t="shared" si="75"/>
        <v>0</v>
      </c>
      <c r="F954" s="58">
        <f t="shared" si="76"/>
        <v>45227</v>
      </c>
      <c r="G954" s="49">
        <f>SUM(C$7:C954)</f>
        <v>-1</v>
      </c>
      <c r="H954" s="49">
        <f>SUM(D$7:D954)</f>
        <v>5</v>
      </c>
      <c r="I954" s="40">
        <f t="shared" si="77"/>
        <v>4</v>
      </c>
      <c r="K954" s="36">
        <f t="shared" si="78"/>
        <v>2023</v>
      </c>
    </row>
    <row r="955" spans="1:11" ht="13">
      <c r="A955" s="39">
        <f>GewinnDaten!A955</f>
        <v>45231</v>
      </c>
      <c r="B955" s="37">
        <f t="shared" si="74"/>
        <v>4</v>
      </c>
      <c r="C955" s="49">
        <f>GewinnDaten!F955</f>
        <v>0</v>
      </c>
      <c r="D955" s="49">
        <f>GewinnDaten!I955</f>
        <v>0</v>
      </c>
      <c r="E955" s="40">
        <f t="shared" si="75"/>
        <v>0</v>
      </c>
      <c r="F955" s="58">
        <f t="shared" si="76"/>
        <v>45231</v>
      </c>
      <c r="G955" s="49">
        <f>SUM(C$7:C955)</f>
        <v>-1</v>
      </c>
      <c r="H955" s="49">
        <f>SUM(D$7:D955)</f>
        <v>5</v>
      </c>
      <c r="I955" s="40">
        <f t="shared" si="77"/>
        <v>4</v>
      </c>
      <c r="K955" s="36">
        <f t="shared" si="78"/>
        <v>2023</v>
      </c>
    </row>
    <row r="956" spans="1:11" ht="13">
      <c r="A956" s="39">
        <f>GewinnDaten!A956</f>
        <v>45234</v>
      </c>
      <c r="B956" s="37">
        <f t="shared" si="74"/>
        <v>7</v>
      </c>
      <c r="C956" s="49">
        <f>GewinnDaten!F956</f>
        <v>0</v>
      </c>
      <c r="D956" s="49">
        <f>GewinnDaten!I956</f>
        <v>0</v>
      </c>
      <c r="E956" s="40">
        <f t="shared" si="75"/>
        <v>0</v>
      </c>
      <c r="F956" s="58">
        <f t="shared" si="76"/>
        <v>45234</v>
      </c>
      <c r="G956" s="49">
        <f>SUM(C$7:C956)</f>
        <v>-1</v>
      </c>
      <c r="H956" s="49">
        <f>SUM(D$7:D956)</f>
        <v>5</v>
      </c>
      <c r="I956" s="40">
        <f t="shared" si="77"/>
        <v>4</v>
      </c>
      <c r="K956" s="36">
        <f t="shared" si="78"/>
        <v>2023</v>
      </c>
    </row>
    <row r="957" spans="1:11" ht="13">
      <c r="A957" s="39">
        <f>GewinnDaten!A957</f>
        <v>45238</v>
      </c>
      <c r="B957" s="37">
        <f t="shared" si="74"/>
        <v>4</v>
      </c>
      <c r="C957" s="49">
        <f>GewinnDaten!F957</f>
        <v>0</v>
      </c>
      <c r="D957" s="49">
        <f>GewinnDaten!I957</f>
        <v>0</v>
      </c>
      <c r="E957" s="40">
        <f t="shared" si="75"/>
        <v>0</v>
      </c>
      <c r="F957" s="58">
        <f t="shared" si="76"/>
        <v>45238</v>
      </c>
      <c r="G957" s="49">
        <f>SUM(C$7:C957)</f>
        <v>-1</v>
      </c>
      <c r="H957" s="49">
        <f>SUM(D$7:D957)</f>
        <v>5</v>
      </c>
      <c r="I957" s="40">
        <f t="shared" si="77"/>
        <v>4</v>
      </c>
      <c r="K957" s="36">
        <f t="shared" si="78"/>
        <v>2023</v>
      </c>
    </row>
    <row r="958" spans="1:11" ht="13">
      <c r="A958" s="39">
        <f>GewinnDaten!A958</f>
        <v>45241</v>
      </c>
      <c r="B958" s="37">
        <f t="shared" si="74"/>
        <v>7</v>
      </c>
      <c r="C958" s="49">
        <f>GewinnDaten!F958</f>
        <v>0</v>
      </c>
      <c r="D958" s="49">
        <f>GewinnDaten!I958</f>
        <v>0</v>
      </c>
      <c r="E958" s="40">
        <f t="shared" si="75"/>
        <v>0</v>
      </c>
      <c r="F958" s="58">
        <f t="shared" si="76"/>
        <v>45241</v>
      </c>
      <c r="G958" s="49">
        <f>SUM(C$7:C958)</f>
        <v>-1</v>
      </c>
      <c r="H958" s="49">
        <f>SUM(D$7:D958)</f>
        <v>5</v>
      </c>
      <c r="I958" s="40">
        <f t="shared" si="77"/>
        <v>4</v>
      </c>
      <c r="K958" s="36">
        <f t="shared" si="78"/>
        <v>2023</v>
      </c>
    </row>
    <row r="959" spans="1:11" ht="13">
      <c r="A959" s="39">
        <f>GewinnDaten!A959</f>
        <v>45245</v>
      </c>
      <c r="B959" s="37">
        <f t="shared" si="74"/>
        <v>4</v>
      </c>
      <c r="C959" s="49">
        <f>GewinnDaten!F959</f>
        <v>0</v>
      </c>
      <c r="D959" s="49">
        <f>GewinnDaten!I959</f>
        <v>0</v>
      </c>
      <c r="E959" s="40">
        <f t="shared" si="75"/>
        <v>0</v>
      </c>
      <c r="F959" s="58">
        <f t="shared" si="76"/>
        <v>45245</v>
      </c>
      <c r="G959" s="49">
        <f>SUM(C$7:C959)</f>
        <v>-1</v>
      </c>
      <c r="H959" s="49">
        <f>SUM(D$7:D959)</f>
        <v>5</v>
      </c>
      <c r="I959" s="40">
        <f t="shared" si="77"/>
        <v>4</v>
      </c>
      <c r="K959" s="36">
        <f t="shared" si="78"/>
        <v>2023</v>
      </c>
    </row>
    <row r="960" spans="1:11" ht="13">
      <c r="A960" s="39">
        <f>GewinnDaten!A960</f>
        <v>45248</v>
      </c>
      <c r="B960" s="37">
        <f t="shared" si="74"/>
        <v>7</v>
      </c>
      <c r="C960" s="49">
        <f>GewinnDaten!F960</f>
        <v>0</v>
      </c>
      <c r="D960" s="49">
        <f>GewinnDaten!I960</f>
        <v>0</v>
      </c>
      <c r="E960" s="40">
        <f t="shared" si="75"/>
        <v>0</v>
      </c>
      <c r="F960" s="58">
        <f t="shared" si="76"/>
        <v>45248</v>
      </c>
      <c r="G960" s="49">
        <f>SUM(C$7:C960)</f>
        <v>-1</v>
      </c>
      <c r="H960" s="49">
        <f>SUM(D$7:D960)</f>
        <v>5</v>
      </c>
      <c r="I960" s="40">
        <f t="shared" si="77"/>
        <v>4</v>
      </c>
      <c r="K960" s="36">
        <f t="shared" si="78"/>
        <v>2023</v>
      </c>
    </row>
    <row r="961" spans="1:11" ht="13">
      <c r="A961" s="39">
        <f>GewinnDaten!A961</f>
        <v>45252</v>
      </c>
      <c r="B961" s="37">
        <f t="shared" si="74"/>
        <v>4</v>
      </c>
      <c r="C961" s="49">
        <f>GewinnDaten!F961</f>
        <v>0</v>
      </c>
      <c r="D961" s="49">
        <f>GewinnDaten!I961</f>
        <v>0</v>
      </c>
      <c r="E961" s="40">
        <f t="shared" si="75"/>
        <v>0</v>
      </c>
      <c r="F961" s="58">
        <f t="shared" si="76"/>
        <v>45252</v>
      </c>
      <c r="G961" s="49">
        <f>SUM(C$7:C961)</f>
        <v>-1</v>
      </c>
      <c r="H961" s="49">
        <f>SUM(D$7:D961)</f>
        <v>5</v>
      </c>
      <c r="I961" s="40">
        <f t="shared" si="77"/>
        <v>4</v>
      </c>
      <c r="K961" s="36">
        <f t="shared" si="78"/>
        <v>2023</v>
      </c>
    </row>
    <row r="962" spans="1:11" ht="13">
      <c r="A962" s="39">
        <f>GewinnDaten!A962</f>
        <v>45255</v>
      </c>
      <c r="B962" s="37">
        <f t="shared" si="74"/>
        <v>7</v>
      </c>
      <c r="C962" s="49">
        <f>GewinnDaten!F962</f>
        <v>0</v>
      </c>
      <c r="D962" s="49">
        <f>GewinnDaten!I962</f>
        <v>0</v>
      </c>
      <c r="E962" s="40">
        <f t="shared" si="75"/>
        <v>0</v>
      </c>
      <c r="F962" s="58">
        <f t="shared" si="76"/>
        <v>45255</v>
      </c>
      <c r="G962" s="49">
        <f>SUM(C$7:C962)</f>
        <v>-1</v>
      </c>
      <c r="H962" s="49">
        <f>SUM(D$7:D962)</f>
        <v>5</v>
      </c>
      <c r="I962" s="40">
        <f t="shared" si="77"/>
        <v>4</v>
      </c>
      <c r="K962" s="36">
        <f t="shared" si="78"/>
        <v>2023</v>
      </c>
    </row>
    <row r="963" spans="1:11" ht="13">
      <c r="A963" s="39">
        <f>GewinnDaten!A963</f>
        <v>45259</v>
      </c>
      <c r="B963" s="37">
        <f t="shared" si="74"/>
        <v>4</v>
      </c>
      <c r="C963" s="49">
        <f>GewinnDaten!F963</f>
        <v>0</v>
      </c>
      <c r="D963" s="49">
        <f>GewinnDaten!I963</f>
        <v>0</v>
      </c>
      <c r="E963" s="40">
        <f t="shared" si="75"/>
        <v>0</v>
      </c>
      <c r="F963" s="58">
        <f t="shared" si="76"/>
        <v>45259</v>
      </c>
      <c r="G963" s="49">
        <f>SUM(C$7:C963)</f>
        <v>-1</v>
      </c>
      <c r="H963" s="49">
        <f>SUM(D$7:D963)</f>
        <v>5</v>
      </c>
      <c r="I963" s="40">
        <f t="shared" si="77"/>
        <v>4</v>
      </c>
      <c r="K963" s="36">
        <f t="shared" si="78"/>
        <v>2023</v>
      </c>
    </row>
    <row r="964" spans="1:11" ht="13">
      <c r="A964" s="39">
        <f>GewinnDaten!A964</f>
        <v>45262</v>
      </c>
      <c r="B964" s="37">
        <f t="shared" si="74"/>
        <v>7</v>
      </c>
      <c r="C964" s="49">
        <f>GewinnDaten!F964</f>
        <v>0</v>
      </c>
      <c r="D964" s="49">
        <f>GewinnDaten!I964</f>
        <v>0</v>
      </c>
      <c r="E964" s="40">
        <f t="shared" si="75"/>
        <v>0</v>
      </c>
      <c r="F964" s="58">
        <f t="shared" si="76"/>
        <v>45262</v>
      </c>
      <c r="G964" s="49">
        <f>SUM(C$7:C964)</f>
        <v>-1</v>
      </c>
      <c r="H964" s="49">
        <f>SUM(D$7:D964)</f>
        <v>5</v>
      </c>
      <c r="I964" s="40">
        <f t="shared" si="77"/>
        <v>4</v>
      </c>
      <c r="K964" s="36">
        <f t="shared" si="78"/>
        <v>2023</v>
      </c>
    </row>
    <row r="965" spans="1:11" ht="13">
      <c r="A965" s="39">
        <f>GewinnDaten!A965</f>
        <v>45266</v>
      </c>
      <c r="B965" s="37">
        <f t="shared" si="74"/>
        <v>4</v>
      </c>
      <c r="C965" s="49">
        <f>GewinnDaten!F965</f>
        <v>0</v>
      </c>
      <c r="D965" s="49">
        <f>GewinnDaten!I965</f>
        <v>0</v>
      </c>
      <c r="E965" s="40">
        <f t="shared" si="75"/>
        <v>0</v>
      </c>
      <c r="F965" s="58">
        <f t="shared" si="76"/>
        <v>45266</v>
      </c>
      <c r="G965" s="49">
        <f>SUM(C$7:C965)</f>
        <v>-1</v>
      </c>
      <c r="H965" s="49">
        <f>SUM(D$7:D965)</f>
        <v>5</v>
      </c>
      <c r="I965" s="40">
        <f t="shared" si="77"/>
        <v>4</v>
      </c>
      <c r="K965" s="36">
        <f t="shared" si="78"/>
        <v>2023</v>
      </c>
    </row>
    <row r="966" spans="1:11" ht="13">
      <c r="A966" s="39">
        <f>GewinnDaten!A966</f>
        <v>45269</v>
      </c>
      <c r="B966" s="37">
        <f t="shared" si="74"/>
        <v>7</v>
      </c>
      <c r="C966" s="49">
        <f>GewinnDaten!F966</f>
        <v>0</v>
      </c>
      <c r="D966" s="49">
        <f>GewinnDaten!I966</f>
        <v>0</v>
      </c>
      <c r="E966" s="40">
        <f t="shared" si="75"/>
        <v>0</v>
      </c>
      <c r="F966" s="58">
        <f t="shared" si="76"/>
        <v>45269</v>
      </c>
      <c r="G966" s="49">
        <f>SUM(C$7:C966)</f>
        <v>-1</v>
      </c>
      <c r="H966" s="49">
        <f>SUM(D$7:D966)</f>
        <v>5</v>
      </c>
      <c r="I966" s="40">
        <f t="shared" si="77"/>
        <v>4</v>
      </c>
      <c r="K966" s="36">
        <f t="shared" si="78"/>
        <v>2023</v>
      </c>
    </row>
    <row r="967" spans="1:11" ht="13">
      <c r="A967" s="39">
        <f>GewinnDaten!A967</f>
        <v>45273</v>
      </c>
      <c r="B967" s="37">
        <f t="shared" si="74"/>
        <v>4</v>
      </c>
      <c r="C967" s="49">
        <f>GewinnDaten!F967</f>
        <v>0</v>
      </c>
      <c r="D967" s="49">
        <f>GewinnDaten!I967</f>
        <v>0</v>
      </c>
      <c r="E967" s="40">
        <f t="shared" si="75"/>
        <v>0</v>
      </c>
      <c r="F967" s="58">
        <f t="shared" si="76"/>
        <v>45273</v>
      </c>
      <c r="G967" s="49">
        <f>SUM(C$7:C967)</f>
        <v>-1</v>
      </c>
      <c r="H967" s="49">
        <f>SUM(D$7:D967)</f>
        <v>5</v>
      </c>
      <c r="I967" s="40">
        <f t="shared" si="77"/>
        <v>4</v>
      </c>
      <c r="K967" s="36">
        <f t="shared" si="78"/>
        <v>2023</v>
      </c>
    </row>
    <row r="968" spans="1:11" ht="13">
      <c r="A968" s="39">
        <f>GewinnDaten!A968</f>
        <v>45276</v>
      </c>
      <c r="B968" s="37">
        <f t="shared" ref="B968:B1000" si="79">WEEKDAY(A968)</f>
        <v>7</v>
      </c>
      <c r="C968" s="49">
        <f>GewinnDaten!F968</f>
        <v>0</v>
      </c>
      <c r="D968" s="49">
        <f>GewinnDaten!I968</f>
        <v>0</v>
      </c>
      <c r="E968" s="40">
        <f t="shared" ref="E968:E1000" si="80">SUM(C968:D968)</f>
        <v>0</v>
      </c>
      <c r="F968" s="58">
        <f t="shared" ref="F968:F1000" si="81">A968</f>
        <v>45276</v>
      </c>
      <c r="G968" s="49">
        <f>SUM(C$7:C968)</f>
        <v>-1</v>
      </c>
      <c r="H968" s="49">
        <f>SUM(D$7:D968)</f>
        <v>5</v>
      </c>
      <c r="I968" s="40">
        <f t="shared" ref="I968:I1000" si="82">SUM(G968:H968)</f>
        <v>4</v>
      </c>
      <c r="K968" s="36">
        <f t="shared" ref="K968:K1000" si="83">YEAR(A968)</f>
        <v>2023</v>
      </c>
    </row>
    <row r="969" spans="1:11" ht="13">
      <c r="A969" s="39">
        <f>GewinnDaten!A969</f>
        <v>45280</v>
      </c>
      <c r="B969" s="37">
        <f t="shared" si="79"/>
        <v>4</v>
      </c>
      <c r="C969" s="49">
        <f>GewinnDaten!F969</f>
        <v>0</v>
      </c>
      <c r="D969" s="49">
        <f>GewinnDaten!I969</f>
        <v>0</v>
      </c>
      <c r="E969" s="40">
        <f t="shared" si="80"/>
        <v>0</v>
      </c>
      <c r="F969" s="58">
        <f t="shared" si="81"/>
        <v>45280</v>
      </c>
      <c r="G969" s="49">
        <f>SUM(C$7:C969)</f>
        <v>-1</v>
      </c>
      <c r="H969" s="49">
        <f>SUM(D$7:D969)</f>
        <v>5</v>
      </c>
      <c r="I969" s="40">
        <f t="shared" si="82"/>
        <v>4</v>
      </c>
      <c r="K969" s="36">
        <f t="shared" si="83"/>
        <v>2023</v>
      </c>
    </row>
    <row r="970" spans="1:11" ht="13">
      <c r="A970" s="39">
        <f>GewinnDaten!A970</f>
        <v>45283</v>
      </c>
      <c r="B970" s="37">
        <f t="shared" si="79"/>
        <v>7</v>
      </c>
      <c r="C970" s="49">
        <f>GewinnDaten!F970</f>
        <v>0</v>
      </c>
      <c r="D970" s="49">
        <f>GewinnDaten!I970</f>
        <v>0</v>
      </c>
      <c r="E970" s="40">
        <f t="shared" si="80"/>
        <v>0</v>
      </c>
      <c r="F970" s="58">
        <f t="shared" si="81"/>
        <v>45283</v>
      </c>
      <c r="G970" s="49">
        <f>SUM(C$7:C970)</f>
        <v>-1</v>
      </c>
      <c r="H970" s="49">
        <f>SUM(D$7:D970)</f>
        <v>5</v>
      </c>
      <c r="I970" s="40">
        <f t="shared" si="82"/>
        <v>4</v>
      </c>
      <c r="K970" s="36">
        <f t="shared" si="83"/>
        <v>2023</v>
      </c>
    </row>
    <row r="971" spans="1:11" ht="13">
      <c r="A971" s="39">
        <f>GewinnDaten!A971</f>
        <v>45287</v>
      </c>
      <c r="B971" s="37">
        <f t="shared" si="79"/>
        <v>4</v>
      </c>
      <c r="C971" s="49">
        <f>GewinnDaten!F971</f>
        <v>0</v>
      </c>
      <c r="D971" s="49">
        <f>GewinnDaten!I971</f>
        <v>0</v>
      </c>
      <c r="E971" s="40">
        <f t="shared" si="80"/>
        <v>0</v>
      </c>
      <c r="F971" s="58">
        <f t="shared" si="81"/>
        <v>45287</v>
      </c>
      <c r="G971" s="49">
        <f>SUM(C$7:C971)</f>
        <v>-1</v>
      </c>
      <c r="H971" s="49">
        <f>SUM(D$7:D971)</f>
        <v>5</v>
      </c>
      <c r="I971" s="40">
        <f t="shared" si="82"/>
        <v>4</v>
      </c>
      <c r="K971" s="36">
        <f t="shared" si="83"/>
        <v>2023</v>
      </c>
    </row>
    <row r="972" spans="1:11" ht="13">
      <c r="A972" s="39">
        <f>GewinnDaten!A972</f>
        <v>45290</v>
      </c>
      <c r="B972" s="37">
        <f t="shared" si="79"/>
        <v>7</v>
      </c>
      <c r="C972" s="49">
        <f>GewinnDaten!F972</f>
        <v>0</v>
      </c>
      <c r="D972" s="49">
        <f>GewinnDaten!I972</f>
        <v>0</v>
      </c>
      <c r="E972" s="40">
        <f t="shared" si="80"/>
        <v>0</v>
      </c>
      <c r="F972" s="58">
        <f t="shared" si="81"/>
        <v>45290</v>
      </c>
      <c r="G972" s="49">
        <f>SUM(C$7:C972)</f>
        <v>-1</v>
      </c>
      <c r="H972" s="49">
        <f>SUM(D$7:D972)</f>
        <v>5</v>
      </c>
      <c r="I972" s="40">
        <f t="shared" si="82"/>
        <v>4</v>
      </c>
      <c r="K972" s="36">
        <f t="shared" si="83"/>
        <v>2023</v>
      </c>
    </row>
    <row r="973" spans="1:11" ht="13">
      <c r="A973" s="39">
        <f>GewinnDaten!A973</f>
        <v>45294</v>
      </c>
      <c r="B973" s="37">
        <f t="shared" si="79"/>
        <v>4</v>
      </c>
      <c r="C973" s="49">
        <f>GewinnDaten!F973</f>
        <v>0</v>
      </c>
      <c r="D973" s="49">
        <f>GewinnDaten!I973</f>
        <v>0</v>
      </c>
      <c r="E973" s="40">
        <f t="shared" si="80"/>
        <v>0</v>
      </c>
      <c r="F973" s="58">
        <f t="shared" si="81"/>
        <v>45294</v>
      </c>
      <c r="G973" s="49">
        <f>SUM(C$7:C973)</f>
        <v>-1</v>
      </c>
      <c r="H973" s="49">
        <f>SUM(D$7:D973)</f>
        <v>5</v>
      </c>
      <c r="I973" s="40">
        <f t="shared" si="82"/>
        <v>4</v>
      </c>
      <c r="K973" s="36">
        <f t="shared" si="83"/>
        <v>2024</v>
      </c>
    </row>
    <row r="974" spans="1:11" ht="13">
      <c r="A974" s="39">
        <f>GewinnDaten!A974</f>
        <v>45297</v>
      </c>
      <c r="B974" s="37">
        <f t="shared" si="79"/>
        <v>7</v>
      </c>
      <c r="C974" s="49">
        <f>GewinnDaten!F974</f>
        <v>0</v>
      </c>
      <c r="D974" s="49">
        <f>GewinnDaten!I974</f>
        <v>0</v>
      </c>
      <c r="E974" s="40">
        <f t="shared" si="80"/>
        <v>0</v>
      </c>
      <c r="F974" s="58">
        <f t="shared" si="81"/>
        <v>45297</v>
      </c>
      <c r="G974" s="49">
        <f>SUM(C$7:C974)</f>
        <v>-1</v>
      </c>
      <c r="H974" s="49">
        <f>SUM(D$7:D974)</f>
        <v>5</v>
      </c>
      <c r="I974" s="40">
        <f t="shared" si="82"/>
        <v>4</v>
      </c>
      <c r="K974" s="36">
        <f t="shared" si="83"/>
        <v>2024</v>
      </c>
    </row>
    <row r="975" spans="1:11" ht="13">
      <c r="A975" s="39">
        <f>GewinnDaten!A975</f>
        <v>45301</v>
      </c>
      <c r="B975" s="37">
        <f t="shared" si="79"/>
        <v>4</v>
      </c>
      <c r="C975" s="49">
        <f>GewinnDaten!F975</f>
        <v>0</v>
      </c>
      <c r="D975" s="49">
        <f>GewinnDaten!I975</f>
        <v>0</v>
      </c>
      <c r="E975" s="40">
        <f t="shared" si="80"/>
        <v>0</v>
      </c>
      <c r="F975" s="58">
        <f t="shared" si="81"/>
        <v>45301</v>
      </c>
      <c r="G975" s="49">
        <f>SUM(C$7:C975)</f>
        <v>-1</v>
      </c>
      <c r="H975" s="49">
        <f>SUM(D$7:D975)</f>
        <v>5</v>
      </c>
      <c r="I975" s="40">
        <f t="shared" si="82"/>
        <v>4</v>
      </c>
      <c r="K975" s="36">
        <f t="shared" si="83"/>
        <v>2024</v>
      </c>
    </row>
    <row r="976" spans="1:11" ht="13">
      <c r="A976" s="39">
        <f>GewinnDaten!A976</f>
        <v>45304</v>
      </c>
      <c r="B976" s="37">
        <f t="shared" si="79"/>
        <v>7</v>
      </c>
      <c r="C976" s="49">
        <f>GewinnDaten!F976</f>
        <v>0</v>
      </c>
      <c r="D976" s="49">
        <f>GewinnDaten!I976</f>
        <v>0</v>
      </c>
      <c r="E976" s="40">
        <f t="shared" si="80"/>
        <v>0</v>
      </c>
      <c r="F976" s="58">
        <f t="shared" si="81"/>
        <v>45304</v>
      </c>
      <c r="G976" s="49">
        <f>SUM(C$7:C976)</f>
        <v>-1</v>
      </c>
      <c r="H976" s="49">
        <f>SUM(D$7:D976)</f>
        <v>5</v>
      </c>
      <c r="I976" s="40">
        <f t="shared" si="82"/>
        <v>4</v>
      </c>
      <c r="K976" s="36">
        <f t="shared" si="83"/>
        <v>2024</v>
      </c>
    </row>
    <row r="977" spans="1:11" ht="13">
      <c r="A977" s="39">
        <f>GewinnDaten!A977</f>
        <v>45308</v>
      </c>
      <c r="B977" s="37">
        <f t="shared" si="79"/>
        <v>4</v>
      </c>
      <c r="C977" s="49">
        <f>GewinnDaten!F977</f>
        <v>0</v>
      </c>
      <c r="D977" s="49">
        <f>GewinnDaten!I977</f>
        <v>0</v>
      </c>
      <c r="E977" s="40">
        <f t="shared" si="80"/>
        <v>0</v>
      </c>
      <c r="F977" s="58">
        <f t="shared" si="81"/>
        <v>45308</v>
      </c>
      <c r="G977" s="49">
        <f>SUM(C$7:C977)</f>
        <v>-1</v>
      </c>
      <c r="H977" s="49">
        <f>SUM(D$7:D977)</f>
        <v>5</v>
      </c>
      <c r="I977" s="40">
        <f t="shared" si="82"/>
        <v>4</v>
      </c>
      <c r="K977" s="36">
        <f t="shared" si="83"/>
        <v>2024</v>
      </c>
    </row>
    <row r="978" spans="1:11" ht="13">
      <c r="A978" s="39">
        <f>GewinnDaten!A978</f>
        <v>45311</v>
      </c>
      <c r="B978" s="37">
        <f t="shared" si="79"/>
        <v>7</v>
      </c>
      <c r="C978" s="49">
        <f>GewinnDaten!F978</f>
        <v>0</v>
      </c>
      <c r="D978" s="49">
        <f>GewinnDaten!I978</f>
        <v>0</v>
      </c>
      <c r="E978" s="40">
        <f t="shared" si="80"/>
        <v>0</v>
      </c>
      <c r="F978" s="58">
        <f t="shared" si="81"/>
        <v>45311</v>
      </c>
      <c r="G978" s="49">
        <f>SUM(C$7:C978)</f>
        <v>-1</v>
      </c>
      <c r="H978" s="49">
        <f>SUM(D$7:D978)</f>
        <v>5</v>
      </c>
      <c r="I978" s="40">
        <f t="shared" si="82"/>
        <v>4</v>
      </c>
      <c r="K978" s="36">
        <f t="shared" si="83"/>
        <v>2024</v>
      </c>
    </row>
    <row r="979" spans="1:11" ht="13">
      <c r="A979" s="39">
        <f>GewinnDaten!A979</f>
        <v>45315</v>
      </c>
      <c r="B979" s="37">
        <f t="shared" si="79"/>
        <v>4</v>
      </c>
      <c r="C979" s="49">
        <f>GewinnDaten!F979</f>
        <v>0</v>
      </c>
      <c r="D979" s="49">
        <f>GewinnDaten!I979</f>
        <v>0</v>
      </c>
      <c r="E979" s="40">
        <f t="shared" si="80"/>
        <v>0</v>
      </c>
      <c r="F979" s="58">
        <f t="shared" si="81"/>
        <v>45315</v>
      </c>
      <c r="G979" s="49">
        <f>SUM(C$7:C979)</f>
        <v>-1</v>
      </c>
      <c r="H979" s="49">
        <f>SUM(D$7:D979)</f>
        <v>5</v>
      </c>
      <c r="I979" s="40">
        <f t="shared" si="82"/>
        <v>4</v>
      </c>
      <c r="K979" s="36">
        <f t="shared" si="83"/>
        <v>2024</v>
      </c>
    </row>
    <row r="980" spans="1:11" ht="13">
      <c r="A980" s="39">
        <f>GewinnDaten!A980</f>
        <v>45318</v>
      </c>
      <c r="B980" s="37">
        <f t="shared" si="79"/>
        <v>7</v>
      </c>
      <c r="C980" s="49">
        <f>GewinnDaten!F980</f>
        <v>0</v>
      </c>
      <c r="D980" s="49">
        <f>GewinnDaten!I980</f>
        <v>0</v>
      </c>
      <c r="E980" s="40">
        <f t="shared" si="80"/>
        <v>0</v>
      </c>
      <c r="F980" s="58">
        <f t="shared" si="81"/>
        <v>45318</v>
      </c>
      <c r="G980" s="49">
        <f>SUM(C$7:C980)</f>
        <v>-1</v>
      </c>
      <c r="H980" s="49">
        <f>SUM(D$7:D980)</f>
        <v>5</v>
      </c>
      <c r="I980" s="40">
        <f t="shared" si="82"/>
        <v>4</v>
      </c>
      <c r="K980" s="36">
        <f t="shared" si="83"/>
        <v>2024</v>
      </c>
    </row>
    <row r="981" spans="1:11" ht="13">
      <c r="A981" s="39">
        <f>GewinnDaten!A981</f>
        <v>45322</v>
      </c>
      <c r="B981" s="37">
        <f t="shared" si="79"/>
        <v>4</v>
      </c>
      <c r="C981" s="49">
        <f>GewinnDaten!F981</f>
        <v>0</v>
      </c>
      <c r="D981" s="49">
        <f>GewinnDaten!I981</f>
        <v>0</v>
      </c>
      <c r="E981" s="40">
        <f t="shared" si="80"/>
        <v>0</v>
      </c>
      <c r="F981" s="58">
        <f t="shared" si="81"/>
        <v>45322</v>
      </c>
      <c r="G981" s="49">
        <f>SUM(C$7:C981)</f>
        <v>-1</v>
      </c>
      <c r="H981" s="49">
        <f>SUM(D$7:D981)</f>
        <v>5</v>
      </c>
      <c r="I981" s="40">
        <f t="shared" si="82"/>
        <v>4</v>
      </c>
      <c r="K981" s="36">
        <f t="shared" si="83"/>
        <v>2024</v>
      </c>
    </row>
    <row r="982" spans="1:11" ht="13">
      <c r="A982" s="39">
        <f>GewinnDaten!A982</f>
        <v>45325</v>
      </c>
      <c r="B982" s="37">
        <f t="shared" si="79"/>
        <v>7</v>
      </c>
      <c r="C982" s="49">
        <f>GewinnDaten!F982</f>
        <v>0</v>
      </c>
      <c r="D982" s="49">
        <f>GewinnDaten!I982</f>
        <v>0</v>
      </c>
      <c r="E982" s="40">
        <f t="shared" si="80"/>
        <v>0</v>
      </c>
      <c r="F982" s="58">
        <f t="shared" si="81"/>
        <v>45325</v>
      </c>
      <c r="G982" s="49">
        <f>SUM(C$7:C982)</f>
        <v>-1</v>
      </c>
      <c r="H982" s="49">
        <f>SUM(D$7:D982)</f>
        <v>5</v>
      </c>
      <c r="I982" s="40">
        <f t="shared" si="82"/>
        <v>4</v>
      </c>
      <c r="K982" s="36">
        <f t="shared" si="83"/>
        <v>2024</v>
      </c>
    </row>
    <row r="983" spans="1:11" ht="13">
      <c r="A983" s="39">
        <f>GewinnDaten!A983</f>
        <v>45329</v>
      </c>
      <c r="B983" s="37">
        <f t="shared" si="79"/>
        <v>4</v>
      </c>
      <c r="C983" s="49">
        <f>GewinnDaten!F983</f>
        <v>0</v>
      </c>
      <c r="D983" s="49">
        <f>GewinnDaten!I983</f>
        <v>0</v>
      </c>
      <c r="E983" s="40">
        <f t="shared" si="80"/>
        <v>0</v>
      </c>
      <c r="F983" s="58">
        <f t="shared" si="81"/>
        <v>45329</v>
      </c>
      <c r="G983" s="49">
        <f>SUM(C$7:C983)</f>
        <v>-1</v>
      </c>
      <c r="H983" s="49">
        <f>SUM(D$7:D983)</f>
        <v>5</v>
      </c>
      <c r="I983" s="40">
        <f t="shared" si="82"/>
        <v>4</v>
      </c>
      <c r="K983" s="36">
        <f t="shared" si="83"/>
        <v>2024</v>
      </c>
    </row>
    <row r="984" spans="1:11" ht="13">
      <c r="A984" s="39">
        <f>GewinnDaten!A984</f>
        <v>45332</v>
      </c>
      <c r="B984" s="37">
        <f t="shared" si="79"/>
        <v>7</v>
      </c>
      <c r="C984" s="49">
        <f>GewinnDaten!F984</f>
        <v>0</v>
      </c>
      <c r="D984" s="49">
        <f>GewinnDaten!I984</f>
        <v>0</v>
      </c>
      <c r="E984" s="40">
        <f t="shared" si="80"/>
        <v>0</v>
      </c>
      <c r="F984" s="58">
        <f t="shared" si="81"/>
        <v>45332</v>
      </c>
      <c r="G984" s="49">
        <f>SUM(C$7:C984)</f>
        <v>-1</v>
      </c>
      <c r="H984" s="49">
        <f>SUM(D$7:D984)</f>
        <v>5</v>
      </c>
      <c r="I984" s="40">
        <f t="shared" si="82"/>
        <v>4</v>
      </c>
      <c r="K984" s="36">
        <f t="shared" si="83"/>
        <v>2024</v>
      </c>
    </row>
    <row r="985" spans="1:11" ht="13">
      <c r="A985" s="39">
        <f>GewinnDaten!A985</f>
        <v>45336</v>
      </c>
      <c r="B985" s="37">
        <f t="shared" si="79"/>
        <v>4</v>
      </c>
      <c r="C985" s="49">
        <f>GewinnDaten!F985</f>
        <v>0</v>
      </c>
      <c r="D985" s="49">
        <f>GewinnDaten!I985</f>
        <v>0</v>
      </c>
      <c r="E985" s="40">
        <f t="shared" si="80"/>
        <v>0</v>
      </c>
      <c r="F985" s="58">
        <f t="shared" si="81"/>
        <v>45336</v>
      </c>
      <c r="G985" s="49">
        <f>SUM(C$7:C985)</f>
        <v>-1</v>
      </c>
      <c r="H985" s="49">
        <f>SUM(D$7:D985)</f>
        <v>5</v>
      </c>
      <c r="I985" s="40">
        <f t="shared" si="82"/>
        <v>4</v>
      </c>
      <c r="K985" s="36">
        <f t="shared" si="83"/>
        <v>2024</v>
      </c>
    </row>
    <row r="986" spans="1:11" ht="13">
      <c r="A986" s="39">
        <f>GewinnDaten!A986</f>
        <v>45339</v>
      </c>
      <c r="B986" s="37">
        <f t="shared" si="79"/>
        <v>7</v>
      </c>
      <c r="C986" s="49">
        <f>GewinnDaten!F986</f>
        <v>0</v>
      </c>
      <c r="D986" s="49">
        <f>GewinnDaten!I986</f>
        <v>0</v>
      </c>
      <c r="E986" s="40">
        <f t="shared" si="80"/>
        <v>0</v>
      </c>
      <c r="F986" s="58">
        <f t="shared" si="81"/>
        <v>45339</v>
      </c>
      <c r="G986" s="49">
        <f>SUM(C$7:C986)</f>
        <v>-1</v>
      </c>
      <c r="H986" s="49">
        <f>SUM(D$7:D986)</f>
        <v>5</v>
      </c>
      <c r="I986" s="40">
        <f t="shared" si="82"/>
        <v>4</v>
      </c>
      <c r="K986" s="36">
        <f t="shared" si="83"/>
        <v>2024</v>
      </c>
    </row>
    <row r="987" spans="1:11" ht="13">
      <c r="A987" s="39">
        <f>GewinnDaten!A987</f>
        <v>45343</v>
      </c>
      <c r="B987" s="37">
        <f t="shared" si="79"/>
        <v>4</v>
      </c>
      <c r="C987" s="49">
        <f>GewinnDaten!F987</f>
        <v>0</v>
      </c>
      <c r="D987" s="49">
        <f>GewinnDaten!I987</f>
        <v>0</v>
      </c>
      <c r="E987" s="40">
        <f t="shared" si="80"/>
        <v>0</v>
      </c>
      <c r="F987" s="58">
        <f t="shared" si="81"/>
        <v>45343</v>
      </c>
      <c r="G987" s="49">
        <f>SUM(C$7:C987)</f>
        <v>-1</v>
      </c>
      <c r="H987" s="49">
        <f>SUM(D$7:D987)</f>
        <v>5</v>
      </c>
      <c r="I987" s="40">
        <f t="shared" si="82"/>
        <v>4</v>
      </c>
      <c r="K987" s="36">
        <f t="shared" si="83"/>
        <v>2024</v>
      </c>
    </row>
    <row r="988" spans="1:11" ht="13">
      <c r="A988" s="39">
        <f>GewinnDaten!A988</f>
        <v>45346</v>
      </c>
      <c r="B988" s="37">
        <f t="shared" si="79"/>
        <v>7</v>
      </c>
      <c r="C988" s="49">
        <f>GewinnDaten!F988</f>
        <v>0</v>
      </c>
      <c r="D988" s="49">
        <f>GewinnDaten!I988</f>
        <v>0</v>
      </c>
      <c r="E988" s="40">
        <f t="shared" si="80"/>
        <v>0</v>
      </c>
      <c r="F988" s="58">
        <f t="shared" si="81"/>
        <v>45346</v>
      </c>
      <c r="G988" s="49">
        <f>SUM(C$7:C988)</f>
        <v>-1</v>
      </c>
      <c r="H988" s="49">
        <f>SUM(D$7:D988)</f>
        <v>5</v>
      </c>
      <c r="I988" s="40">
        <f t="shared" si="82"/>
        <v>4</v>
      </c>
      <c r="K988" s="36">
        <f t="shared" si="83"/>
        <v>2024</v>
      </c>
    </row>
    <row r="989" spans="1:11" ht="13">
      <c r="A989" s="39">
        <f>GewinnDaten!A989</f>
        <v>45350</v>
      </c>
      <c r="B989" s="37">
        <f t="shared" si="79"/>
        <v>4</v>
      </c>
      <c r="C989" s="49">
        <f>GewinnDaten!F989</f>
        <v>0</v>
      </c>
      <c r="D989" s="49">
        <f>GewinnDaten!I989</f>
        <v>0</v>
      </c>
      <c r="E989" s="40">
        <f t="shared" si="80"/>
        <v>0</v>
      </c>
      <c r="F989" s="58">
        <f t="shared" si="81"/>
        <v>45350</v>
      </c>
      <c r="G989" s="49">
        <f>SUM(C$7:C989)</f>
        <v>-1</v>
      </c>
      <c r="H989" s="49">
        <f>SUM(D$7:D989)</f>
        <v>5</v>
      </c>
      <c r="I989" s="40">
        <f t="shared" si="82"/>
        <v>4</v>
      </c>
      <c r="K989" s="36">
        <f t="shared" si="83"/>
        <v>2024</v>
      </c>
    </row>
    <row r="990" spans="1:11" ht="13">
      <c r="A990" s="39">
        <f>GewinnDaten!A990</f>
        <v>45353</v>
      </c>
      <c r="B990" s="37">
        <f t="shared" si="79"/>
        <v>7</v>
      </c>
      <c r="C990" s="49">
        <f>GewinnDaten!F990</f>
        <v>0</v>
      </c>
      <c r="D990" s="49">
        <f>GewinnDaten!I990</f>
        <v>0</v>
      </c>
      <c r="E990" s="40">
        <f t="shared" si="80"/>
        <v>0</v>
      </c>
      <c r="F990" s="58">
        <f t="shared" si="81"/>
        <v>45353</v>
      </c>
      <c r="G990" s="49">
        <f>SUM(C$7:C990)</f>
        <v>-1</v>
      </c>
      <c r="H990" s="49">
        <f>SUM(D$7:D990)</f>
        <v>5</v>
      </c>
      <c r="I990" s="40">
        <f t="shared" si="82"/>
        <v>4</v>
      </c>
      <c r="K990" s="36">
        <f t="shared" si="83"/>
        <v>2024</v>
      </c>
    </row>
    <row r="991" spans="1:11" ht="13">
      <c r="A991" s="39">
        <f>GewinnDaten!A991</f>
        <v>45357</v>
      </c>
      <c r="B991" s="37">
        <f t="shared" si="79"/>
        <v>4</v>
      </c>
      <c r="C991" s="49">
        <f>GewinnDaten!F991</f>
        <v>0</v>
      </c>
      <c r="D991" s="49">
        <f>GewinnDaten!I991</f>
        <v>0</v>
      </c>
      <c r="E991" s="40">
        <f t="shared" si="80"/>
        <v>0</v>
      </c>
      <c r="F991" s="58">
        <f t="shared" si="81"/>
        <v>45357</v>
      </c>
      <c r="G991" s="49">
        <f>SUM(C$7:C991)</f>
        <v>-1</v>
      </c>
      <c r="H991" s="49">
        <f>SUM(D$7:D991)</f>
        <v>5</v>
      </c>
      <c r="I991" s="40">
        <f t="shared" si="82"/>
        <v>4</v>
      </c>
      <c r="K991" s="36">
        <f t="shared" si="83"/>
        <v>2024</v>
      </c>
    </row>
    <row r="992" spans="1:11" ht="13">
      <c r="A992" s="39">
        <f>GewinnDaten!A992</f>
        <v>45360</v>
      </c>
      <c r="B992" s="37">
        <f t="shared" si="79"/>
        <v>7</v>
      </c>
      <c r="C992" s="49">
        <f>GewinnDaten!F992</f>
        <v>0</v>
      </c>
      <c r="D992" s="49">
        <f>GewinnDaten!I992</f>
        <v>0</v>
      </c>
      <c r="E992" s="40">
        <f t="shared" si="80"/>
        <v>0</v>
      </c>
      <c r="F992" s="58">
        <f t="shared" si="81"/>
        <v>45360</v>
      </c>
      <c r="G992" s="49">
        <f>SUM(C$7:C992)</f>
        <v>-1</v>
      </c>
      <c r="H992" s="49">
        <f>SUM(D$7:D992)</f>
        <v>5</v>
      </c>
      <c r="I992" s="40">
        <f t="shared" si="82"/>
        <v>4</v>
      </c>
      <c r="K992" s="36">
        <f t="shared" si="83"/>
        <v>2024</v>
      </c>
    </row>
    <row r="993" spans="1:11" ht="13">
      <c r="A993" s="39">
        <f>GewinnDaten!A993</f>
        <v>45364</v>
      </c>
      <c r="B993" s="37">
        <f t="shared" si="79"/>
        <v>4</v>
      </c>
      <c r="C993" s="49">
        <f>GewinnDaten!F993</f>
        <v>0</v>
      </c>
      <c r="D993" s="49">
        <f>GewinnDaten!I993</f>
        <v>0</v>
      </c>
      <c r="E993" s="40">
        <f t="shared" si="80"/>
        <v>0</v>
      </c>
      <c r="F993" s="58">
        <f t="shared" si="81"/>
        <v>45364</v>
      </c>
      <c r="G993" s="49">
        <f>SUM(C$7:C993)</f>
        <v>-1</v>
      </c>
      <c r="H993" s="49">
        <f>SUM(D$7:D993)</f>
        <v>5</v>
      </c>
      <c r="I993" s="40">
        <f t="shared" si="82"/>
        <v>4</v>
      </c>
      <c r="K993" s="36">
        <f t="shared" si="83"/>
        <v>2024</v>
      </c>
    </row>
    <row r="994" spans="1:11" ht="13">
      <c r="A994" s="39">
        <f>GewinnDaten!A994</f>
        <v>45367</v>
      </c>
      <c r="B994" s="37">
        <f t="shared" si="79"/>
        <v>7</v>
      </c>
      <c r="C994" s="49">
        <f>GewinnDaten!F994</f>
        <v>0</v>
      </c>
      <c r="D994" s="49">
        <f>GewinnDaten!I994</f>
        <v>0</v>
      </c>
      <c r="E994" s="40">
        <f t="shared" si="80"/>
        <v>0</v>
      </c>
      <c r="F994" s="58">
        <f t="shared" si="81"/>
        <v>45367</v>
      </c>
      <c r="G994" s="49">
        <f>SUM(C$7:C994)</f>
        <v>-1</v>
      </c>
      <c r="H994" s="49">
        <f>SUM(D$7:D994)</f>
        <v>5</v>
      </c>
      <c r="I994" s="40">
        <f t="shared" si="82"/>
        <v>4</v>
      </c>
      <c r="K994" s="36">
        <f t="shared" si="83"/>
        <v>2024</v>
      </c>
    </row>
    <row r="995" spans="1:11" ht="13">
      <c r="A995" s="39">
        <f>GewinnDaten!A995</f>
        <v>45371</v>
      </c>
      <c r="B995" s="37">
        <f t="shared" si="79"/>
        <v>4</v>
      </c>
      <c r="C995" s="49">
        <f>GewinnDaten!F995</f>
        <v>0</v>
      </c>
      <c r="D995" s="49">
        <f>GewinnDaten!I995</f>
        <v>0</v>
      </c>
      <c r="E995" s="40">
        <f t="shared" si="80"/>
        <v>0</v>
      </c>
      <c r="F995" s="58">
        <f t="shared" si="81"/>
        <v>45371</v>
      </c>
      <c r="G995" s="49">
        <f>SUM(C$7:C995)</f>
        <v>-1</v>
      </c>
      <c r="H995" s="49">
        <f>SUM(D$7:D995)</f>
        <v>5</v>
      </c>
      <c r="I995" s="40">
        <f t="shared" si="82"/>
        <v>4</v>
      </c>
      <c r="K995" s="36">
        <f t="shared" si="83"/>
        <v>2024</v>
      </c>
    </row>
    <row r="996" spans="1:11" ht="13">
      <c r="A996" s="39">
        <f>GewinnDaten!A996</f>
        <v>45374</v>
      </c>
      <c r="B996" s="37">
        <f t="shared" si="79"/>
        <v>7</v>
      </c>
      <c r="C996" s="49">
        <f>GewinnDaten!F996</f>
        <v>0</v>
      </c>
      <c r="D996" s="49">
        <f>GewinnDaten!I996</f>
        <v>0</v>
      </c>
      <c r="E996" s="40">
        <f t="shared" si="80"/>
        <v>0</v>
      </c>
      <c r="F996" s="58">
        <f t="shared" si="81"/>
        <v>45374</v>
      </c>
      <c r="G996" s="49">
        <f>SUM(C$7:C996)</f>
        <v>-1</v>
      </c>
      <c r="H996" s="49">
        <f>SUM(D$7:D996)</f>
        <v>5</v>
      </c>
      <c r="I996" s="40">
        <f t="shared" si="82"/>
        <v>4</v>
      </c>
      <c r="K996" s="36">
        <f t="shared" si="83"/>
        <v>2024</v>
      </c>
    </row>
    <row r="997" spans="1:11" ht="13">
      <c r="A997" s="39">
        <f>GewinnDaten!A997</f>
        <v>45378</v>
      </c>
      <c r="B997" s="37">
        <f t="shared" si="79"/>
        <v>4</v>
      </c>
      <c r="C997" s="49">
        <f>GewinnDaten!F997</f>
        <v>0</v>
      </c>
      <c r="D997" s="49">
        <f>GewinnDaten!I997</f>
        <v>0</v>
      </c>
      <c r="E997" s="40">
        <f t="shared" si="80"/>
        <v>0</v>
      </c>
      <c r="F997" s="58">
        <f t="shared" si="81"/>
        <v>45378</v>
      </c>
      <c r="G997" s="49">
        <f>SUM(C$7:C997)</f>
        <v>-1</v>
      </c>
      <c r="H997" s="49">
        <f>SUM(D$7:D997)</f>
        <v>5</v>
      </c>
      <c r="I997" s="40">
        <f t="shared" si="82"/>
        <v>4</v>
      </c>
      <c r="K997" s="36">
        <f t="shared" si="83"/>
        <v>2024</v>
      </c>
    </row>
    <row r="998" spans="1:11" ht="13">
      <c r="A998" s="39">
        <f>GewinnDaten!A998</f>
        <v>45381</v>
      </c>
      <c r="B998" s="37">
        <f t="shared" si="79"/>
        <v>7</v>
      </c>
      <c r="C998" s="49">
        <f>GewinnDaten!F998</f>
        <v>0</v>
      </c>
      <c r="D998" s="49">
        <f>GewinnDaten!I998</f>
        <v>0</v>
      </c>
      <c r="E998" s="40">
        <f t="shared" si="80"/>
        <v>0</v>
      </c>
      <c r="F998" s="58">
        <f t="shared" si="81"/>
        <v>45381</v>
      </c>
      <c r="G998" s="49">
        <f>SUM(C$7:C998)</f>
        <v>-1</v>
      </c>
      <c r="H998" s="49">
        <f>SUM(D$7:D998)</f>
        <v>5</v>
      </c>
      <c r="I998" s="40">
        <f t="shared" si="82"/>
        <v>4</v>
      </c>
      <c r="K998" s="36">
        <f t="shared" si="83"/>
        <v>2024</v>
      </c>
    </row>
    <row r="999" spans="1:11" ht="13">
      <c r="A999" s="39">
        <f>GewinnDaten!A999</f>
        <v>45385</v>
      </c>
      <c r="B999" s="37">
        <f t="shared" si="79"/>
        <v>4</v>
      </c>
      <c r="C999" s="49">
        <f>GewinnDaten!F999</f>
        <v>0</v>
      </c>
      <c r="D999" s="49">
        <f>GewinnDaten!I999</f>
        <v>0</v>
      </c>
      <c r="E999" s="40">
        <f t="shared" si="80"/>
        <v>0</v>
      </c>
      <c r="F999" s="58">
        <f t="shared" si="81"/>
        <v>45385</v>
      </c>
      <c r="G999" s="49">
        <f>SUM(C$7:C999)</f>
        <v>-1</v>
      </c>
      <c r="H999" s="49">
        <f>SUM(D$7:D999)</f>
        <v>5</v>
      </c>
      <c r="I999" s="40">
        <f t="shared" si="82"/>
        <v>4</v>
      </c>
      <c r="K999" s="36">
        <f t="shared" si="83"/>
        <v>2024</v>
      </c>
    </row>
    <row r="1000" spans="1:11" ht="13">
      <c r="A1000" s="39">
        <f>GewinnDaten!A1000</f>
        <v>45388</v>
      </c>
      <c r="B1000" s="37">
        <f t="shared" si="79"/>
        <v>7</v>
      </c>
      <c r="C1000" s="49">
        <f>GewinnDaten!F1000</f>
        <v>0</v>
      </c>
      <c r="D1000" s="49">
        <f>GewinnDaten!I1000</f>
        <v>0</v>
      </c>
      <c r="E1000" s="40">
        <f t="shared" si="80"/>
        <v>0</v>
      </c>
      <c r="F1000" s="58">
        <f t="shared" si="81"/>
        <v>45388</v>
      </c>
      <c r="G1000" s="49">
        <f>SUM(C$7:C1000)</f>
        <v>-1</v>
      </c>
      <c r="H1000" s="49">
        <f>SUM(D$7:D1000)</f>
        <v>5</v>
      </c>
      <c r="I1000" s="40">
        <f t="shared" si="82"/>
        <v>4</v>
      </c>
      <c r="K1000" s="36">
        <f t="shared" si="83"/>
        <v>2024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Q1000"/>
  <sheetViews>
    <sheetView showGridLines="0" workbookViewId="0">
      <selection activeCell="N39" sqref="N39"/>
    </sheetView>
  </sheetViews>
  <sheetFormatPr baseColWidth="10" defaultRowHeight="12.5"/>
  <cols>
    <col min="2" max="2" width="3.90625" customWidth="1"/>
    <col min="5" max="5" width="11.26953125" customWidth="1"/>
    <col min="6" max="6" width="2" customWidth="1"/>
    <col min="10" max="10" width="1" customWidth="1"/>
  </cols>
  <sheetData>
    <row r="1" spans="1:17" s="51" customFormat="1" ht="13">
      <c r="A1" s="68" t="s">
        <v>66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7" s="51" customFormat="1" ht="1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7" s="51" customFormat="1" ht="13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5" spans="1:17" ht="25">
      <c r="C5" s="36" t="s">
        <v>37</v>
      </c>
      <c r="D5" s="36" t="s">
        <v>38</v>
      </c>
      <c r="E5" s="36" t="s">
        <v>39</v>
      </c>
      <c r="G5" s="42" t="s">
        <v>46</v>
      </c>
      <c r="H5" s="42" t="s">
        <v>47</v>
      </c>
      <c r="I5" s="42" t="s">
        <v>48</v>
      </c>
      <c r="K5" s="36" t="s">
        <v>49</v>
      </c>
    </row>
    <row r="7" spans="1:17" ht="13">
      <c r="A7" s="39">
        <f>GewinnDaten!A7</f>
        <v>41913</v>
      </c>
      <c r="B7" s="37">
        <f>WEEKDAY(A7)</f>
        <v>4</v>
      </c>
      <c r="C7" s="49">
        <f>GewinnDaten!G7</f>
        <v>-1</v>
      </c>
      <c r="D7" s="49">
        <f>GewinnDaten!J7</f>
        <v>10</v>
      </c>
      <c r="E7" s="40">
        <f>SUM(C7:D7)</f>
        <v>9</v>
      </c>
      <c r="F7" s="58">
        <f>A7</f>
        <v>41913</v>
      </c>
      <c r="G7" s="49">
        <f>C7</f>
        <v>-1</v>
      </c>
      <c r="H7" s="49">
        <f>D7</f>
        <v>10</v>
      </c>
      <c r="I7" s="40">
        <f>SUM(G7:H7)</f>
        <v>9</v>
      </c>
      <c r="K7" s="36">
        <f>YEAR(A7)</f>
        <v>2014</v>
      </c>
      <c r="N7">
        <f>K7</f>
        <v>2014</v>
      </c>
      <c r="O7" s="49">
        <f>SUMIF($K$7:$K$1000,$N7,$C$7:$C$1000)</f>
        <v>-1</v>
      </c>
      <c r="P7" s="49">
        <f>SUMIF($K$7:$K$1000,$N7,$D$7:$D$1000)</f>
        <v>10</v>
      </c>
      <c r="Q7" s="49">
        <f>SUM(O7:P7)</f>
        <v>9</v>
      </c>
    </row>
    <row r="8" spans="1:17" ht="13">
      <c r="A8" s="39">
        <f>GewinnDaten!A8</f>
        <v>41916</v>
      </c>
      <c r="B8" s="37">
        <f t="shared" ref="B8:B71" si="0">WEEKDAY(A8)</f>
        <v>7</v>
      </c>
      <c r="C8" s="49">
        <f>GewinnDaten!G8</f>
        <v>0</v>
      </c>
      <c r="D8" s="49">
        <f>GewinnDaten!J8</f>
        <v>0</v>
      </c>
      <c r="E8" s="40">
        <f t="shared" ref="E8:E71" si="1">SUM(C8:D8)</f>
        <v>0</v>
      </c>
      <c r="F8" s="58">
        <f t="shared" ref="F8:F71" si="2">A8</f>
        <v>41916</v>
      </c>
      <c r="G8" s="49">
        <f>SUM(C$7:C8)</f>
        <v>-1</v>
      </c>
      <c r="H8" s="49">
        <f>SUM(D$7:D8)</f>
        <v>10</v>
      </c>
      <c r="I8" s="40">
        <f t="shared" ref="I8:I71" si="3">SUM(G8:H8)</f>
        <v>9</v>
      </c>
      <c r="K8" s="36">
        <f t="shared" ref="K8:K71" si="4">YEAR(A8)</f>
        <v>2014</v>
      </c>
      <c r="N8">
        <f>N7+1</f>
        <v>2015</v>
      </c>
      <c r="O8" s="49">
        <f t="shared" ref="O8:O17" si="5">SUMIF($K$7:$K$1000,$N8,$C$7:$C$1000)</f>
        <v>0</v>
      </c>
      <c r="P8" s="49">
        <f t="shared" ref="P8:P17" si="6">SUMIF($K$7:$K$1000,$N8,$D$7:$D$1000)</f>
        <v>0</v>
      </c>
      <c r="Q8" s="49">
        <f t="shared" ref="Q8:Q17" si="7">SUM(O8:P8)</f>
        <v>0</v>
      </c>
    </row>
    <row r="9" spans="1:17" ht="13">
      <c r="A9" s="39">
        <f>GewinnDaten!A9</f>
        <v>41920</v>
      </c>
      <c r="B9" s="37">
        <f t="shared" si="0"/>
        <v>4</v>
      </c>
      <c r="C9" s="49">
        <f>GewinnDaten!G9</f>
        <v>0</v>
      </c>
      <c r="D9" s="49">
        <f>GewinnDaten!J9</f>
        <v>0</v>
      </c>
      <c r="E9" s="40">
        <f t="shared" si="1"/>
        <v>0</v>
      </c>
      <c r="F9" s="58">
        <f t="shared" si="2"/>
        <v>41920</v>
      </c>
      <c r="G9" s="49">
        <f>SUM(C$7:C9)</f>
        <v>-1</v>
      </c>
      <c r="H9" s="49">
        <f>SUM(D$7:D9)</f>
        <v>10</v>
      </c>
      <c r="I9" s="40">
        <f t="shared" si="3"/>
        <v>9</v>
      </c>
      <c r="K9" s="36">
        <f t="shared" si="4"/>
        <v>2014</v>
      </c>
      <c r="N9">
        <f t="shared" ref="N9:N17" si="8">N8+1</f>
        <v>2016</v>
      </c>
      <c r="O9" s="49">
        <f t="shared" si="5"/>
        <v>0</v>
      </c>
      <c r="P9" s="49">
        <f t="shared" si="6"/>
        <v>0</v>
      </c>
      <c r="Q9" s="49">
        <f t="shared" si="7"/>
        <v>0</v>
      </c>
    </row>
    <row r="10" spans="1:17" ht="13">
      <c r="A10" s="39">
        <f>GewinnDaten!A10</f>
        <v>41923</v>
      </c>
      <c r="B10" s="37">
        <f t="shared" si="0"/>
        <v>7</v>
      </c>
      <c r="C10" s="49">
        <f>GewinnDaten!G10</f>
        <v>0</v>
      </c>
      <c r="D10" s="49">
        <f>GewinnDaten!J10</f>
        <v>0</v>
      </c>
      <c r="E10" s="40">
        <f t="shared" si="1"/>
        <v>0</v>
      </c>
      <c r="F10" s="58">
        <f t="shared" si="2"/>
        <v>41923</v>
      </c>
      <c r="G10" s="49">
        <f>SUM(C$7:C10)</f>
        <v>-1</v>
      </c>
      <c r="H10" s="49">
        <f>SUM(D$7:D10)</f>
        <v>10</v>
      </c>
      <c r="I10" s="40">
        <f t="shared" si="3"/>
        <v>9</v>
      </c>
      <c r="K10" s="36">
        <f t="shared" si="4"/>
        <v>2014</v>
      </c>
      <c r="N10">
        <f t="shared" si="8"/>
        <v>2017</v>
      </c>
      <c r="O10" s="49">
        <f t="shared" si="5"/>
        <v>0</v>
      </c>
      <c r="P10" s="49">
        <f t="shared" si="6"/>
        <v>0</v>
      </c>
      <c r="Q10" s="49">
        <f t="shared" si="7"/>
        <v>0</v>
      </c>
    </row>
    <row r="11" spans="1:17" ht="13">
      <c r="A11" s="39">
        <f>GewinnDaten!A11</f>
        <v>41927</v>
      </c>
      <c r="B11" s="37">
        <f t="shared" si="0"/>
        <v>4</v>
      </c>
      <c r="C11" s="49">
        <f>GewinnDaten!G11</f>
        <v>0</v>
      </c>
      <c r="D11" s="49">
        <f>GewinnDaten!J11</f>
        <v>0</v>
      </c>
      <c r="E11" s="40">
        <f t="shared" si="1"/>
        <v>0</v>
      </c>
      <c r="F11" s="58">
        <f t="shared" si="2"/>
        <v>41927</v>
      </c>
      <c r="G11" s="49">
        <f>SUM(C$7:C11)</f>
        <v>-1</v>
      </c>
      <c r="H11" s="49">
        <f>SUM(D$7:D11)</f>
        <v>10</v>
      </c>
      <c r="I11" s="40">
        <f t="shared" si="3"/>
        <v>9</v>
      </c>
      <c r="K11" s="36">
        <f t="shared" si="4"/>
        <v>2014</v>
      </c>
      <c r="N11">
        <f t="shared" si="8"/>
        <v>2018</v>
      </c>
      <c r="O11" s="49">
        <f t="shared" si="5"/>
        <v>0</v>
      </c>
      <c r="P11" s="49">
        <f t="shared" si="6"/>
        <v>0</v>
      </c>
      <c r="Q11" s="49">
        <f t="shared" si="7"/>
        <v>0</v>
      </c>
    </row>
    <row r="12" spans="1:17" ht="13">
      <c r="A12" s="39">
        <f>GewinnDaten!A12</f>
        <v>41930</v>
      </c>
      <c r="B12" s="37">
        <f t="shared" si="0"/>
        <v>7</v>
      </c>
      <c r="C12" s="49">
        <f>GewinnDaten!G12</f>
        <v>0</v>
      </c>
      <c r="D12" s="49">
        <f>GewinnDaten!J12</f>
        <v>0</v>
      </c>
      <c r="E12" s="40">
        <f t="shared" si="1"/>
        <v>0</v>
      </c>
      <c r="F12" s="58">
        <f t="shared" si="2"/>
        <v>41930</v>
      </c>
      <c r="G12" s="49">
        <f>SUM(C$7:C12)</f>
        <v>-1</v>
      </c>
      <c r="H12" s="49">
        <f>SUM(D$7:D12)</f>
        <v>10</v>
      </c>
      <c r="I12" s="40">
        <f t="shared" si="3"/>
        <v>9</v>
      </c>
      <c r="K12" s="36">
        <f t="shared" si="4"/>
        <v>2014</v>
      </c>
      <c r="N12">
        <f t="shared" si="8"/>
        <v>2019</v>
      </c>
      <c r="O12" s="49">
        <f t="shared" si="5"/>
        <v>0</v>
      </c>
      <c r="P12" s="49">
        <f t="shared" si="6"/>
        <v>0</v>
      </c>
      <c r="Q12" s="49">
        <f t="shared" si="7"/>
        <v>0</v>
      </c>
    </row>
    <row r="13" spans="1:17" ht="13">
      <c r="A13" s="39">
        <f>GewinnDaten!A13</f>
        <v>41934</v>
      </c>
      <c r="B13" s="37">
        <f t="shared" si="0"/>
        <v>4</v>
      </c>
      <c r="C13" s="49">
        <f>GewinnDaten!G13</f>
        <v>0</v>
      </c>
      <c r="D13" s="49">
        <f>GewinnDaten!J13</f>
        <v>0</v>
      </c>
      <c r="E13" s="40">
        <f t="shared" si="1"/>
        <v>0</v>
      </c>
      <c r="F13" s="58">
        <f t="shared" si="2"/>
        <v>41934</v>
      </c>
      <c r="G13" s="49">
        <f>SUM(C$7:C13)</f>
        <v>-1</v>
      </c>
      <c r="H13" s="49">
        <f>SUM(D$7:D13)</f>
        <v>10</v>
      </c>
      <c r="I13" s="40">
        <f t="shared" si="3"/>
        <v>9</v>
      </c>
      <c r="K13" s="36">
        <f t="shared" si="4"/>
        <v>2014</v>
      </c>
      <c r="N13">
        <f t="shared" si="8"/>
        <v>2020</v>
      </c>
      <c r="O13" s="49">
        <f t="shared" si="5"/>
        <v>0</v>
      </c>
      <c r="P13" s="49">
        <f t="shared" si="6"/>
        <v>0</v>
      </c>
      <c r="Q13" s="49">
        <f t="shared" si="7"/>
        <v>0</v>
      </c>
    </row>
    <row r="14" spans="1:17" ht="13">
      <c r="A14" s="39">
        <f>GewinnDaten!A14</f>
        <v>41937</v>
      </c>
      <c r="B14" s="37">
        <f t="shared" si="0"/>
        <v>7</v>
      </c>
      <c r="C14" s="49">
        <f>GewinnDaten!G14</f>
        <v>0</v>
      </c>
      <c r="D14" s="49">
        <f>GewinnDaten!J14</f>
        <v>0</v>
      </c>
      <c r="E14" s="40">
        <f t="shared" si="1"/>
        <v>0</v>
      </c>
      <c r="F14" s="58">
        <f t="shared" si="2"/>
        <v>41937</v>
      </c>
      <c r="G14" s="49">
        <f>SUM(C$7:C14)</f>
        <v>-1</v>
      </c>
      <c r="H14" s="49">
        <f>SUM(D$7:D14)</f>
        <v>10</v>
      </c>
      <c r="I14" s="40">
        <f t="shared" si="3"/>
        <v>9</v>
      </c>
      <c r="K14" s="36">
        <f t="shared" si="4"/>
        <v>2014</v>
      </c>
      <c r="N14">
        <f t="shared" si="8"/>
        <v>2021</v>
      </c>
      <c r="O14" s="49">
        <f t="shared" si="5"/>
        <v>0</v>
      </c>
      <c r="P14" s="49">
        <f t="shared" si="6"/>
        <v>0</v>
      </c>
      <c r="Q14" s="49">
        <f t="shared" si="7"/>
        <v>0</v>
      </c>
    </row>
    <row r="15" spans="1:17" ht="13">
      <c r="A15" s="39">
        <f>GewinnDaten!A15</f>
        <v>41941</v>
      </c>
      <c r="B15" s="37">
        <f t="shared" si="0"/>
        <v>4</v>
      </c>
      <c r="C15" s="49">
        <f>GewinnDaten!G15</f>
        <v>0</v>
      </c>
      <c r="D15" s="49">
        <f>GewinnDaten!J15</f>
        <v>0</v>
      </c>
      <c r="E15" s="40">
        <f t="shared" si="1"/>
        <v>0</v>
      </c>
      <c r="F15" s="58">
        <f t="shared" si="2"/>
        <v>41941</v>
      </c>
      <c r="G15" s="49">
        <f>SUM(C$7:C15)</f>
        <v>-1</v>
      </c>
      <c r="H15" s="49">
        <f>SUM(D$7:D15)</f>
        <v>10</v>
      </c>
      <c r="I15" s="40">
        <f t="shared" si="3"/>
        <v>9</v>
      </c>
      <c r="K15" s="36">
        <f t="shared" si="4"/>
        <v>2014</v>
      </c>
      <c r="N15">
        <f t="shared" si="8"/>
        <v>2022</v>
      </c>
      <c r="O15" s="49">
        <f t="shared" si="5"/>
        <v>0</v>
      </c>
      <c r="P15" s="49">
        <f t="shared" si="6"/>
        <v>0</v>
      </c>
      <c r="Q15" s="49">
        <f t="shared" si="7"/>
        <v>0</v>
      </c>
    </row>
    <row r="16" spans="1:17" ht="13">
      <c r="A16" s="39">
        <f>GewinnDaten!A16</f>
        <v>41944</v>
      </c>
      <c r="B16" s="37">
        <f t="shared" si="0"/>
        <v>7</v>
      </c>
      <c r="C16" s="49">
        <f>GewinnDaten!G16</f>
        <v>0</v>
      </c>
      <c r="D16" s="49">
        <f>GewinnDaten!J16</f>
        <v>0</v>
      </c>
      <c r="E16" s="40">
        <f t="shared" si="1"/>
        <v>0</v>
      </c>
      <c r="F16" s="58">
        <f t="shared" si="2"/>
        <v>41944</v>
      </c>
      <c r="G16" s="49">
        <f>SUM(C$7:C16)</f>
        <v>-1</v>
      </c>
      <c r="H16" s="49">
        <f>SUM(D$7:D16)</f>
        <v>10</v>
      </c>
      <c r="I16" s="40">
        <f t="shared" si="3"/>
        <v>9</v>
      </c>
      <c r="K16" s="36">
        <f t="shared" si="4"/>
        <v>2014</v>
      </c>
      <c r="N16">
        <f t="shared" si="8"/>
        <v>2023</v>
      </c>
      <c r="O16" s="49">
        <f t="shared" si="5"/>
        <v>0</v>
      </c>
      <c r="P16" s="49">
        <f t="shared" si="6"/>
        <v>0</v>
      </c>
      <c r="Q16" s="49">
        <f t="shared" si="7"/>
        <v>0</v>
      </c>
    </row>
    <row r="17" spans="1:17" ht="13">
      <c r="A17" s="39">
        <f>GewinnDaten!A17</f>
        <v>41948</v>
      </c>
      <c r="B17" s="37">
        <f t="shared" si="0"/>
        <v>4</v>
      </c>
      <c r="C17" s="49">
        <f>GewinnDaten!G17</f>
        <v>0</v>
      </c>
      <c r="D17" s="49">
        <f>GewinnDaten!J17</f>
        <v>0</v>
      </c>
      <c r="E17" s="40">
        <f t="shared" si="1"/>
        <v>0</v>
      </c>
      <c r="F17" s="58">
        <f t="shared" si="2"/>
        <v>41948</v>
      </c>
      <c r="G17" s="49">
        <f>SUM(C$7:C17)</f>
        <v>-1</v>
      </c>
      <c r="H17" s="49">
        <f>SUM(D$7:D17)</f>
        <v>10</v>
      </c>
      <c r="I17" s="40">
        <f t="shared" si="3"/>
        <v>9</v>
      </c>
      <c r="K17" s="36">
        <f t="shared" si="4"/>
        <v>2014</v>
      </c>
      <c r="N17">
        <f t="shared" si="8"/>
        <v>2024</v>
      </c>
      <c r="O17" s="49">
        <f t="shared" si="5"/>
        <v>0</v>
      </c>
      <c r="P17" s="49">
        <f t="shared" si="6"/>
        <v>0</v>
      </c>
      <c r="Q17" s="49">
        <f t="shared" si="7"/>
        <v>0</v>
      </c>
    </row>
    <row r="18" spans="1:17" ht="13">
      <c r="A18" s="39">
        <f>GewinnDaten!A18</f>
        <v>41951</v>
      </c>
      <c r="B18" s="37">
        <f t="shared" si="0"/>
        <v>7</v>
      </c>
      <c r="C18" s="49">
        <f>GewinnDaten!G18</f>
        <v>0</v>
      </c>
      <c r="D18" s="49">
        <f>GewinnDaten!J18</f>
        <v>0</v>
      </c>
      <c r="E18" s="40">
        <f t="shared" si="1"/>
        <v>0</v>
      </c>
      <c r="F18" s="58">
        <f t="shared" si="2"/>
        <v>41951</v>
      </c>
      <c r="G18" s="49">
        <f>SUM(C$7:C18)</f>
        <v>-1</v>
      </c>
      <c r="H18" s="49">
        <f>SUM(D$7:D18)</f>
        <v>10</v>
      </c>
      <c r="I18" s="40">
        <f t="shared" si="3"/>
        <v>9</v>
      </c>
      <c r="K18" s="36">
        <f t="shared" si="4"/>
        <v>2014</v>
      </c>
    </row>
    <row r="19" spans="1:17" ht="13">
      <c r="A19" s="39">
        <f>GewinnDaten!A19</f>
        <v>41955</v>
      </c>
      <c r="B19" s="37">
        <f t="shared" si="0"/>
        <v>4</v>
      </c>
      <c r="C19" s="49">
        <f>GewinnDaten!G19</f>
        <v>0</v>
      </c>
      <c r="D19" s="49">
        <f>GewinnDaten!J19</f>
        <v>0</v>
      </c>
      <c r="E19" s="40">
        <f t="shared" si="1"/>
        <v>0</v>
      </c>
      <c r="F19" s="58">
        <f t="shared" si="2"/>
        <v>41955</v>
      </c>
      <c r="G19" s="49">
        <f>SUM(C$7:C19)</f>
        <v>-1</v>
      </c>
      <c r="H19" s="49">
        <f>SUM(D$7:D19)</f>
        <v>10</v>
      </c>
      <c r="I19" s="40">
        <f t="shared" si="3"/>
        <v>9</v>
      </c>
      <c r="K19" s="36">
        <f t="shared" si="4"/>
        <v>2014</v>
      </c>
    </row>
    <row r="20" spans="1:17" ht="13">
      <c r="A20" s="39">
        <f>GewinnDaten!A20</f>
        <v>41958</v>
      </c>
      <c r="B20" s="37">
        <f t="shared" si="0"/>
        <v>7</v>
      </c>
      <c r="C20" s="49">
        <f>GewinnDaten!G20</f>
        <v>0</v>
      </c>
      <c r="D20" s="49">
        <f>GewinnDaten!J20</f>
        <v>0</v>
      </c>
      <c r="E20" s="40">
        <f t="shared" si="1"/>
        <v>0</v>
      </c>
      <c r="F20" s="58">
        <f t="shared" si="2"/>
        <v>41958</v>
      </c>
      <c r="G20" s="49">
        <f>SUM(C$7:C20)</f>
        <v>-1</v>
      </c>
      <c r="H20" s="49">
        <f>SUM(D$7:D20)</f>
        <v>10</v>
      </c>
      <c r="I20" s="40">
        <f t="shared" si="3"/>
        <v>9</v>
      </c>
      <c r="K20" s="36">
        <f t="shared" si="4"/>
        <v>2014</v>
      </c>
    </row>
    <row r="21" spans="1:17" ht="13">
      <c r="A21" s="39">
        <f>GewinnDaten!A21</f>
        <v>41962</v>
      </c>
      <c r="B21" s="37">
        <f t="shared" si="0"/>
        <v>4</v>
      </c>
      <c r="C21" s="49">
        <f>GewinnDaten!G21</f>
        <v>0</v>
      </c>
      <c r="D21" s="49">
        <f>GewinnDaten!J21</f>
        <v>0</v>
      </c>
      <c r="E21" s="40">
        <f t="shared" si="1"/>
        <v>0</v>
      </c>
      <c r="F21" s="58">
        <f t="shared" si="2"/>
        <v>41962</v>
      </c>
      <c r="G21" s="49">
        <f>SUM(C$7:C21)</f>
        <v>-1</v>
      </c>
      <c r="H21" s="49">
        <f>SUM(D$7:D21)</f>
        <v>10</v>
      </c>
      <c r="I21" s="40">
        <f t="shared" si="3"/>
        <v>9</v>
      </c>
      <c r="K21" s="36">
        <f t="shared" si="4"/>
        <v>2014</v>
      </c>
      <c r="N21" s="32" t="s">
        <v>57</v>
      </c>
      <c r="O21" s="49">
        <f>MAX(D7:D1000)</f>
        <v>10</v>
      </c>
      <c r="P21" s="39">
        <f>IF(O21=0,"",VLOOKUP(O21,D7:F1000,3,0))</f>
        <v>41913</v>
      </c>
    </row>
    <row r="22" spans="1:17" ht="13">
      <c r="A22" s="39">
        <f>GewinnDaten!A22</f>
        <v>41965</v>
      </c>
      <c r="B22" s="37">
        <f t="shared" si="0"/>
        <v>7</v>
      </c>
      <c r="C22" s="49">
        <f>GewinnDaten!G22</f>
        <v>0</v>
      </c>
      <c r="D22" s="49">
        <f>GewinnDaten!J22</f>
        <v>0</v>
      </c>
      <c r="E22" s="40">
        <f t="shared" si="1"/>
        <v>0</v>
      </c>
      <c r="F22" s="58">
        <f t="shared" si="2"/>
        <v>41965</v>
      </c>
      <c r="G22" s="49">
        <f>SUM(C$7:C22)</f>
        <v>-1</v>
      </c>
      <c r="H22" s="49">
        <f>SUM(D$7:D22)</f>
        <v>10</v>
      </c>
      <c r="I22" s="40">
        <f t="shared" si="3"/>
        <v>9</v>
      </c>
      <c r="K22" s="36">
        <f t="shared" si="4"/>
        <v>2014</v>
      </c>
    </row>
    <row r="23" spans="1:17" ht="13">
      <c r="A23" s="39">
        <f>GewinnDaten!A23</f>
        <v>41969</v>
      </c>
      <c r="B23" s="37">
        <f t="shared" si="0"/>
        <v>4</v>
      </c>
      <c r="C23" s="49">
        <f>GewinnDaten!G23</f>
        <v>0</v>
      </c>
      <c r="D23" s="49">
        <f>GewinnDaten!J23</f>
        <v>0</v>
      </c>
      <c r="E23" s="40">
        <f t="shared" si="1"/>
        <v>0</v>
      </c>
      <c r="F23" s="58">
        <f t="shared" si="2"/>
        <v>41969</v>
      </c>
      <c r="G23" s="49">
        <f>SUM(C$7:C23)</f>
        <v>-1</v>
      </c>
      <c r="H23" s="49">
        <f>SUM(D$7:D23)</f>
        <v>10</v>
      </c>
      <c r="I23" s="40">
        <f t="shared" si="3"/>
        <v>9</v>
      </c>
      <c r="K23" s="36">
        <f t="shared" si="4"/>
        <v>2014</v>
      </c>
    </row>
    <row r="24" spans="1:17" ht="13">
      <c r="A24" s="39">
        <f>GewinnDaten!A24</f>
        <v>41972</v>
      </c>
      <c r="B24" s="37">
        <f t="shared" si="0"/>
        <v>7</v>
      </c>
      <c r="C24" s="49">
        <f>GewinnDaten!G24</f>
        <v>0</v>
      </c>
      <c r="D24" s="49">
        <f>GewinnDaten!J24</f>
        <v>0</v>
      </c>
      <c r="E24" s="40">
        <f t="shared" si="1"/>
        <v>0</v>
      </c>
      <c r="F24" s="58">
        <f t="shared" si="2"/>
        <v>41972</v>
      </c>
      <c r="G24" s="49">
        <f>SUM(C$7:C24)</f>
        <v>-1</v>
      </c>
      <c r="H24" s="49">
        <f>SUM(D$7:D24)</f>
        <v>10</v>
      </c>
      <c r="I24" s="40">
        <f t="shared" si="3"/>
        <v>9</v>
      </c>
      <c r="K24" s="36">
        <f t="shared" si="4"/>
        <v>2014</v>
      </c>
    </row>
    <row r="25" spans="1:17" ht="13">
      <c r="A25" s="39">
        <f>GewinnDaten!A25</f>
        <v>41976</v>
      </c>
      <c r="B25" s="37">
        <f t="shared" si="0"/>
        <v>4</v>
      </c>
      <c r="C25" s="49">
        <f>GewinnDaten!G25</f>
        <v>0</v>
      </c>
      <c r="D25" s="49">
        <f>GewinnDaten!J25</f>
        <v>0</v>
      </c>
      <c r="E25" s="40">
        <f t="shared" si="1"/>
        <v>0</v>
      </c>
      <c r="F25" s="58">
        <f t="shared" si="2"/>
        <v>41976</v>
      </c>
      <c r="G25" s="49">
        <f>SUM(C$7:C25)</f>
        <v>-1</v>
      </c>
      <c r="H25" s="49">
        <f>SUM(D$7:D25)</f>
        <v>10</v>
      </c>
      <c r="I25" s="40">
        <f t="shared" si="3"/>
        <v>9</v>
      </c>
      <c r="K25" s="36">
        <f t="shared" si="4"/>
        <v>2014</v>
      </c>
    </row>
    <row r="26" spans="1:17" ht="13">
      <c r="A26" s="39">
        <f>GewinnDaten!A26</f>
        <v>41979</v>
      </c>
      <c r="B26" s="37">
        <f t="shared" si="0"/>
        <v>7</v>
      </c>
      <c r="C26" s="49">
        <f>GewinnDaten!G26</f>
        <v>0</v>
      </c>
      <c r="D26" s="49">
        <f>GewinnDaten!J26</f>
        <v>0</v>
      </c>
      <c r="E26" s="40">
        <f t="shared" si="1"/>
        <v>0</v>
      </c>
      <c r="F26" s="58">
        <f t="shared" si="2"/>
        <v>41979</v>
      </c>
      <c r="G26" s="49">
        <f>SUM(C$7:C26)</f>
        <v>-1</v>
      </c>
      <c r="H26" s="49">
        <f>SUM(D$7:D26)</f>
        <v>10</v>
      </c>
      <c r="I26" s="40">
        <f t="shared" si="3"/>
        <v>9</v>
      </c>
      <c r="K26" s="36">
        <f t="shared" si="4"/>
        <v>2014</v>
      </c>
    </row>
    <row r="27" spans="1:17" ht="13">
      <c r="A27" s="39">
        <f>GewinnDaten!A27</f>
        <v>41983</v>
      </c>
      <c r="B27" s="37">
        <f t="shared" si="0"/>
        <v>4</v>
      </c>
      <c r="C27" s="49">
        <f>GewinnDaten!G27</f>
        <v>0</v>
      </c>
      <c r="D27" s="49">
        <f>GewinnDaten!J27</f>
        <v>0</v>
      </c>
      <c r="E27" s="40">
        <f t="shared" si="1"/>
        <v>0</v>
      </c>
      <c r="F27" s="58">
        <f t="shared" si="2"/>
        <v>41983</v>
      </c>
      <c r="G27" s="49">
        <f>SUM(C$7:C27)</f>
        <v>-1</v>
      </c>
      <c r="H27" s="49">
        <f>SUM(D$7:D27)</f>
        <v>10</v>
      </c>
      <c r="I27" s="40">
        <f t="shared" si="3"/>
        <v>9</v>
      </c>
      <c r="K27" s="36">
        <f t="shared" si="4"/>
        <v>2014</v>
      </c>
    </row>
    <row r="28" spans="1:17" ht="13">
      <c r="A28" s="39">
        <f>GewinnDaten!A28</f>
        <v>41986</v>
      </c>
      <c r="B28" s="37">
        <f t="shared" si="0"/>
        <v>7</v>
      </c>
      <c r="C28" s="49">
        <f>GewinnDaten!G28</f>
        <v>0</v>
      </c>
      <c r="D28" s="49">
        <f>GewinnDaten!J28</f>
        <v>0</v>
      </c>
      <c r="E28" s="40">
        <f t="shared" si="1"/>
        <v>0</v>
      </c>
      <c r="F28" s="58">
        <f t="shared" si="2"/>
        <v>41986</v>
      </c>
      <c r="G28" s="49">
        <f>SUM(C$7:C28)</f>
        <v>-1</v>
      </c>
      <c r="H28" s="49">
        <f>SUM(D$7:D28)</f>
        <v>10</v>
      </c>
      <c r="I28" s="40">
        <f t="shared" si="3"/>
        <v>9</v>
      </c>
      <c r="K28" s="36">
        <f t="shared" si="4"/>
        <v>2014</v>
      </c>
    </row>
    <row r="29" spans="1:17" ht="13">
      <c r="A29" s="39">
        <f>GewinnDaten!A29</f>
        <v>41990</v>
      </c>
      <c r="B29" s="37">
        <f t="shared" si="0"/>
        <v>4</v>
      </c>
      <c r="C29" s="49">
        <f>GewinnDaten!G29</f>
        <v>0</v>
      </c>
      <c r="D29" s="49">
        <f>GewinnDaten!J29</f>
        <v>0</v>
      </c>
      <c r="E29" s="40">
        <f t="shared" si="1"/>
        <v>0</v>
      </c>
      <c r="F29" s="58">
        <f t="shared" si="2"/>
        <v>41990</v>
      </c>
      <c r="G29" s="49">
        <f>SUM(C$7:C29)</f>
        <v>-1</v>
      </c>
      <c r="H29" s="49">
        <f>SUM(D$7:D29)</f>
        <v>10</v>
      </c>
      <c r="I29" s="40">
        <f t="shared" si="3"/>
        <v>9</v>
      </c>
      <c r="K29" s="36">
        <f t="shared" si="4"/>
        <v>2014</v>
      </c>
    </row>
    <row r="30" spans="1:17" ht="13">
      <c r="A30" s="39">
        <f>GewinnDaten!A30</f>
        <v>41993</v>
      </c>
      <c r="B30" s="37">
        <f t="shared" si="0"/>
        <v>7</v>
      </c>
      <c r="C30" s="49">
        <f>GewinnDaten!G30</f>
        <v>0</v>
      </c>
      <c r="D30" s="49">
        <f>GewinnDaten!J30</f>
        <v>0</v>
      </c>
      <c r="E30" s="40">
        <f t="shared" si="1"/>
        <v>0</v>
      </c>
      <c r="F30" s="58">
        <f t="shared" si="2"/>
        <v>41993</v>
      </c>
      <c r="G30" s="49">
        <f>SUM(C$7:C30)</f>
        <v>-1</v>
      </c>
      <c r="H30" s="49">
        <f>SUM(D$7:D30)</f>
        <v>10</v>
      </c>
      <c r="I30" s="40">
        <f t="shared" si="3"/>
        <v>9</v>
      </c>
      <c r="K30" s="36">
        <f t="shared" si="4"/>
        <v>2014</v>
      </c>
    </row>
    <row r="31" spans="1:17" ht="13">
      <c r="A31" s="39">
        <f>GewinnDaten!A31</f>
        <v>41997</v>
      </c>
      <c r="B31" s="37">
        <f t="shared" si="0"/>
        <v>4</v>
      </c>
      <c r="C31" s="49">
        <f>GewinnDaten!G31</f>
        <v>0</v>
      </c>
      <c r="D31" s="49">
        <f>GewinnDaten!J31</f>
        <v>0</v>
      </c>
      <c r="E31" s="40">
        <f t="shared" si="1"/>
        <v>0</v>
      </c>
      <c r="F31" s="58">
        <f t="shared" si="2"/>
        <v>41997</v>
      </c>
      <c r="G31" s="49">
        <f>SUM(C$7:C31)</f>
        <v>-1</v>
      </c>
      <c r="H31" s="49">
        <f>SUM(D$7:D31)</f>
        <v>10</v>
      </c>
      <c r="I31" s="40">
        <f t="shared" si="3"/>
        <v>9</v>
      </c>
      <c r="K31" s="36">
        <f t="shared" si="4"/>
        <v>2014</v>
      </c>
    </row>
    <row r="32" spans="1:17" ht="13">
      <c r="A32" s="39">
        <f>GewinnDaten!A32</f>
        <v>42000</v>
      </c>
      <c r="B32" s="37">
        <f t="shared" si="0"/>
        <v>7</v>
      </c>
      <c r="C32" s="49">
        <f>GewinnDaten!G32</f>
        <v>0</v>
      </c>
      <c r="D32" s="49">
        <f>GewinnDaten!J32</f>
        <v>0</v>
      </c>
      <c r="E32" s="40">
        <f t="shared" si="1"/>
        <v>0</v>
      </c>
      <c r="F32" s="58">
        <f t="shared" si="2"/>
        <v>42000</v>
      </c>
      <c r="G32" s="49">
        <f>SUM(C$7:C32)</f>
        <v>-1</v>
      </c>
      <c r="H32" s="49">
        <f>SUM(D$7:D32)</f>
        <v>10</v>
      </c>
      <c r="I32" s="40">
        <f t="shared" si="3"/>
        <v>9</v>
      </c>
      <c r="K32" s="36">
        <f t="shared" si="4"/>
        <v>2014</v>
      </c>
    </row>
    <row r="33" spans="1:11" ht="13">
      <c r="A33" s="39">
        <f>GewinnDaten!A33</f>
        <v>42004</v>
      </c>
      <c r="B33" s="37">
        <f t="shared" si="0"/>
        <v>4</v>
      </c>
      <c r="C33" s="49">
        <f>GewinnDaten!G33</f>
        <v>0</v>
      </c>
      <c r="D33" s="49">
        <f>GewinnDaten!J33</f>
        <v>0</v>
      </c>
      <c r="E33" s="40">
        <f t="shared" si="1"/>
        <v>0</v>
      </c>
      <c r="F33" s="58">
        <f t="shared" si="2"/>
        <v>42004</v>
      </c>
      <c r="G33" s="49">
        <f>SUM(C$7:C33)</f>
        <v>-1</v>
      </c>
      <c r="H33" s="49">
        <f>SUM(D$7:D33)</f>
        <v>10</v>
      </c>
      <c r="I33" s="40">
        <f t="shared" si="3"/>
        <v>9</v>
      </c>
      <c r="K33" s="36">
        <f t="shared" si="4"/>
        <v>2014</v>
      </c>
    </row>
    <row r="34" spans="1:11" ht="13">
      <c r="A34" s="39">
        <f>GewinnDaten!A34</f>
        <v>42007</v>
      </c>
      <c r="B34" s="37">
        <f t="shared" si="0"/>
        <v>7</v>
      </c>
      <c r="C34" s="49">
        <f>GewinnDaten!G34</f>
        <v>0</v>
      </c>
      <c r="D34" s="49">
        <f>GewinnDaten!J34</f>
        <v>0</v>
      </c>
      <c r="E34" s="40">
        <f t="shared" si="1"/>
        <v>0</v>
      </c>
      <c r="F34" s="58">
        <f t="shared" si="2"/>
        <v>42007</v>
      </c>
      <c r="G34" s="49">
        <f>SUM(C$7:C34)</f>
        <v>-1</v>
      </c>
      <c r="H34" s="49">
        <f>SUM(D$7:D34)</f>
        <v>10</v>
      </c>
      <c r="I34" s="40">
        <f t="shared" si="3"/>
        <v>9</v>
      </c>
      <c r="K34" s="36">
        <f t="shared" si="4"/>
        <v>2015</v>
      </c>
    </row>
    <row r="35" spans="1:11" ht="13">
      <c r="A35" s="39">
        <f>GewinnDaten!A35</f>
        <v>42011</v>
      </c>
      <c r="B35" s="37">
        <f t="shared" si="0"/>
        <v>4</v>
      </c>
      <c r="C35" s="49">
        <f>GewinnDaten!G35</f>
        <v>0</v>
      </c>
      <c r="D35" s="49">
        <f>GewinnDaten!J35</f>
        <v>0</v>
      </c>
      <c r="E35" s="40">
        <f t="shared" si="1"/>
        <v>0</v>
      </c>
      <c r="F35" s="58">
        <f t="shared" si="2"/>
        <v>42011</v>
      </c>
      <c r="G35" s="49">
        <f>SUM(C$7:C35)</f>
        <v>-1</v>
      </c>
      <c r="H35" s="49">
        <f>SUM(D$7:D35)</f>
        <v>10</v>
      </c>
      <c r="I35" s="40">
        <f t="shared" si="3"/>
        <v>9</v>
      </c>
      <c r="K35" s="36">
        <f t="shared" si="4"/>
        <v>2015</v>
      </c>
    </row>
    <row r="36" spans="1:11" ht="13">
      <c r="A36" s="39">
        <f>GewinnDaten!A36</f>
        <v>42014</v>
      </c>
      <c r="B36" s="37">
        <f t="shared" si="0"/>
        <v>7</v>
      </c>
      <c r="C36" s="49">
        <f>GewinnDaten!G36</f>
        <v>0</v>
      </c>
      <c r="D36" s="49">
        <f>GewinnDaten!J36</f>
        <v>0</v>
      </c>
      <c r="E36" s="40">
        <f t="shared" si="1"/>
        <v>0</v>
      </c>
      <c r="F36" s="58">
        <f t="shared" si="2"/>
        <v>42014</v>
      </c>
      <c r="G36" s="49">
        <f>SUM(C$7:C36)</f>
        <v>-1</v>
      </c>
      <c r="H36" s="49">
        <f>SUM(D$7:D36)</f>
        <v>10</v>
      </c>
      <c r="I36" s="40">
        <f t="shared" si="3"/>
        <v>9</v>
      </c>
      <c r="K36" s="36">
        <f t="shared" si="4"/>
        <v>2015</v>
      </c>
    </row>
    <row r="37" spans="1:11" ht="13">
      <c r="A37" s="39">
        <f>GewinnDaten!A37</f>
        <v>42018</v>
      </c>
      <c r="B37" s="37">
        <f t="shared" si="0"/>
        <v>4</v>
      </c>
      <c r="C37" s="49">
        <f>GewinnDaten!G37</f>
        <v>0</v>
      </c>
      <c r="D37" s="49">
        <f>GewinnDaten!J37</f>
        <v>0</v>
      </c>
      <c r="E37" s="40">
        <f t="shared" si="1"/>
        <v>0</v>
      </c>
      <c r="F37" s="58">
        <f t="shared" si="2"/>
        <v>42018</v>
      </c>
      <c r="G37" s="49">
        <f>SUM(C$7:C37)</f>
        <v>-1</v>
      </c>
      <c r="H37" s="49">
        <f>SUM(D$7:D37)</f>
        <v>10</v>
      </c>
      <c r="I37" s="40">
        <f t="shared" si="3"/>
        <v>9</v>
      </c>
      <c r="K37" s="36">
        <f t="shared" si="4"/>
        <v>2015</v>
      </c>
    </row>
    <row r="38" spans="1:11" ht="13">
      <c r="A38" s="39">
        <f>GewinnDaten!A38</f>
        <v>42021</v>
      </c>
      <c r="B38" s="37">
        <f t="shared" si="0"/>
        <v>7</v>
      </c>
      <c r="C38" s="49">
        <f>GewinnDaten!G38</f>
        <v>0</v>
      </c>
      <c r="D38" s="49">
        <f>GewinnDaten!J38</f>
        <v>0</v>
      </c>
      <c r="E38" s="40">
        <f t="shared" si="1"/>
        <v>0</v>
      </c>
      <c r="F38" s="58">
        <f t="shared" si="2"/>
        <v>42021</v>
      </c>
      <c r="G38" s="49">
        <f>SUM(C$7:C38)</f>
        <v>-1</v>
      </c>
      <c r="H38" s="49">
        <f>SUM(D$7:D38)</f>
        <v>10</v>
      </c>
      <c r="I38" s="40">
        <f t="shared" si="3"/>
        <v>9</v>
      </c>
      <c r="K38" s="36">
        <f t="shared" si="4"/>
        <v>2015</v>
      </c>
    </row>
    <row r="39" spans="1:11" ht="13">
      <c r="A39" s="39">
        <f>GewinnDaten!A39</f>
        <v>42025</v>
      </c>
      <c r="B39" s="37">
        <f t="shared" si="0"/>
        <v>4</v>
      </c>
      <c r="C39" s="49">
        <f>GewinnDaten!G39</f>
        <v>0</v>
      </c>
      <c r="D39" s="49">
        <f>GewinnDaten!J39</f>
        <v>0</v>
      </c>
      <c r="E39" s="40">
        <f t="shared" si="1"/>
        <v>0</v>
      </c>
      <c r="F39" s="58">
        <f t="shared" si="2"/>
        <v>42025</v>
      </c>
      <c r="G39" s="49">
        <f>SUM(C$7:C39)</f>
        <v>-1</v>
      </c>
      <c r="H39" s="49">
        <f>SUM(D$7:D39)</f>
        <v>10</v>
      </c>
      <c r="I39" s="40">
        <f t="shared" si="3"/>
        <v>9</v>
      </c>
      <c r="K39" s="36">
        <f t="shared" si="4"/>
        <v>2015</v>
      </c>
    </row>
    <row r="40" spans="1:11" ht="13">
      <c r="A40" s="39">
        <f>GewinnDaten!A40</f>
        <v>42028</v>
      </c>
      <c r="B40" s="37">
        <f t="shared" si="0"/>
        <v>7</v>
      </c>
      <c r="C40" s="49">
        <f>GewinnDaten!G40</f>
        <v>0</v>
      </c>
      <c r="D40" s="49">
        <f>GewinnDaten!J40</f>
        <v>0</v>
      </c>
      <c r="E40" s="40">
        <f t="shared" si="1"/>
        <v>0</v>
      </c>
      <c r="F40" s="58">
        <f t="shared" si="2"/>
        <v>42028</v>
      </c>
      <c r="G40" s="49">
        <f>SUM(C$7:C40)</f>
        <v>-1</v>
      </c>
      <c r="H40" s="49">
        <f>SUM(D$7:D40)</f>
        <v>10</v>
      </c>
      <c r="I40" s="40">
        <f t="shared" si="3"/>
        <v>9</v>
      </c>
      <c r="K40" s="36">
        <f t="shared" si="4"/>
        <v>2015</v>
      </c>
    </row>
    <row r="41" spans="1:11" ht="13">
      <c r="A41" s="39">
        <f>GewinnDaten!A41</f>
        <v>42032</v>
      </c>
      <c r="B41" s="37">
        <f t="shared" si="0"/>
        <v>4</v>
      </c>
      <c r="C41" s="49">
        <f>GewinnDaten!G41</f>
        <v>0</v>
      </c>
      <c r="D41" s="49">
        <f>GewinnDaten!J41</f>
        <v>0</v>
      </c>
      <c r="E41" s="40">
        <f t="shared" si="1"/>
        <v>0</v>
      </c>
      <c r="F41" s="58">
        <f t="shared" si="2"/>
        <v>42032</v>
      </c>
      <c r="G41" s="49">
        <f>SUM(C$7:C41)</f>
        <v>-1</v>
      </c>
      <c r="H41" s="49">
        <f>SUM(D$7:D41)</f>
        <v>10</v>
      </c>
      <c r="I41" s="40">
        <f t="shared" si="3"/>
        <v>9</v>
      </c>
      <c r="K41" s="36">
        <f t="shared" si="4"/>
        <v>2015</v>
      </c>
    </row>
    <row r="42" spans="1:11" ht="13">
      <c r="A42" s="39">
        <f>GewinnDaten!A42</f>
        <v>42035</v>
      </c>
      <c r="B42" s="37">
        <f t="shared" si="0"/>
        <v>7</v>
      </c>
      <c r="C42" s="49">
        <f>GewinnDaten!G42</f>
        <v>0</v>
      </c>
      <c r="D42" s="49">
        <f>GewinnDaten!J42</f>
        <v>0</v>
      </c>
      <c r="E42" s="40">
        <f t="shared" si="1"/>
        <v>0</v>
      </c>
      <c r="F42" s="58">
        <f t="shared" si="2"/>
        <v>42035</v>
      </c>
      <c r="G42" s="49">
        <f>SUM(C$7:C42)</f>
        <v>-1</v>
      </c>
      <c r="H42" s="49">
        <f>SUM(D$7:D42)</f>
        <v>10</v>
      </c>
      <c r="I42" s="40">
        <f t="shared" si="3"/>
        <v>9</v>
      </c>
      <c r="K42" s="36">
        <f t="shared" si="4"/>
        <v>2015</v>
      </c>
    </row>
    <row r="43" spans="1:11" ht="13">
      <c r="A43" s="39">
        <f>GewinnDaten!A43</f>
        <v>42039</v>
      </c>
      <c r="B43" s="37">
        <f t="shared" si="0"/>
        <v>4</v>
      </c>
      <c r="C43" s="49">
        <f>GewinnDaten!G43</f>
        <v>0</v>
      </c>
      <c r="D43" s="49">
        <f>GewinnDaten!J43</f>
        <v>0</v>
      </c>
      <c r="E43" s="40">
        <f t="shared" si="1"/>
        <v>0</v>
      </c>
      <c r="F43" s="58">
        <f t="shared" si="2"/>
        <v>42039</v>
      </c>
      <c r="G43" s="49">
        <f>SUM(C$7:C43)</f>
        <v>-1</v>
      </c>
      <c r="H43" s="49">
        <f>SUM(D$7:D43)</f>
        <v>10</v>
      </c>
      <c r="I43" s="40">
        <f t="shared" si="3"/>
        <v>9</v>
      </c>
      <c r="K43" s="36">
        <f t="shared" si="4"/>
        <v>2015</v>
      </c>
    </row>
    <row r="44" spans="1:11" ht="13">
      <c r="A44" s="39">
        <f>GewinnDaten!A44</f>
        <v>42042</v>
      </c>
      <c r="B44" s="37">
        <f t="shared" si="0"/>
        <v>7</v>
      </c>
      <c r="C44" s="49">
        <f>GewinnDaten!G44</f>
        <v>0</v>
      </c>
      <c r="D44" s="49">
        <f>GewinnDaten!J44</f>
        <v>0</v>
      </c>
      <c r="E44" s="40">
        <f t="shared" si="1"/>
        <v>0</v>
      </c>
      <c r="F44" s="58">
        <f t="shared" si="2"/>
        <v>42042</v>
      </c>
      <c r="G44" s="49">
        <f>SUM(C$7:C44)</f>
        <v>-1</v>
      </c>
      <c r="H44" s="49">
        <f>SUM(D$7:D44)</f>
        <v>10</v>
      </c>
      <c r="I44" s="40">
        <f t="shared" si="3"/>
        <v>9</v>
      </c>
      <c r="K44" s="36">
        <f t="shared" si="4"/>
        <v>2015</v>
      </c>
    </row>
    <row r="45" spans="1:11" ht="13">
      <c r="A45" s="39">
        <f>GewinnDaten!A45</f>
        <v>42046</v>
      </c>
      <c r="B45" s="37">
        <f t="shared" si="0"/>
        <v>4</v>
      </c>
      <c r="C45" s="49">
        <f>GewinnDaten!G45</f>
        <v>0</v>
      </c>
      <c r="D45" s="49">
        <f>GewinnDaten!J45</f>
        <v>0</v>
      </c>
      <c r="E45" s="40">
        <f t="shared" si="1"/>
        <v>0</v>
      </c>
      <c r="F45" s="58">
        <f t="shared" si="2"/>
        <v>42046</v>
      </c>
      <c r="G45" s="49">
        <f>SUM(C$7:C45)</f>
        <v>-1</v>
      </c>
      <c r="H45" s="49">
        <f>SUM(D$7:D45)</f>
        <v>10</v>
      </c>
      <c r="I45" s="40">
        <f t="shared" si="3"/>
        <v>9</v>
      </c>
      <c r="K45" s="36">
        <f t="shared" si="4"/>
        <v>2015</v>
      </c>
    </row>
    <row r="46" spans="1:11" ht="13">
      <c r="A46" s="39">
        <f>GewinnDaten!A46</f>
        <v>42049</v>
      </c>
      <c r="B46" s="37">
        <f t="shared" si="0"/>
        <v>7</v>
      </c>
      <c r="C46" s="49">
        <f>GewinnDaten!G46</f>
        <v>0</v>
      </c>
      <c r="D46" s="49">
        <f>GewinnDaten!J46</f>
        <v>0</v>
      </c>
      <c r="E46" s="40">
        <f t="shared" si="1"/>
        <v>0</v>
      </c>
      <c r="F46" s="58">
        <f t="shared" si="2"/>
        <v>42049</v>
      </c>
      <c r="G46" s="49">
        <f>SUM(C$7:C46)</f>
        <v>-1</v>
      </c>
      <c r="H46" s="49">
        <f>SUM(D$7:D46)</f>
        <v>10</v>
      </c>
      <c r="I46" s="40">
        <f t="shared" si="3"/>
        <v>9</v>
      </c>
      <c r="K46" s="36">
        <f t="shared" si="4"/>
        <v>2015</v>
      </c>
    </row>
    <row r="47" spans="1:11" ht="13">
      <c r="A47" s="39">
        <f>GewinnDaten!A47</f>
        <v>42053</v>
      </c>
      <c r="B47" s="37">
        <f t="shared" si="0"/>
        <v>4</v>
      </c>
      <c r="C47" s="49">
        <f>GewinnDaten!G47</f>
        <v>0</v>
      </c>
      <c r="D47" s="49">
        <f>GewinnDaten!J47</f>
        <v>0</v>
      </c>
      <c r="E47" s="40">
        <f t="shared" si="1"/>
        <v>0</v>
      </c>
      <c r="F47" s="58">
        <f t="shared" si="2"/>
        <v>42053</v>
      </c>
      <c r="G47" s="49">
        <f>SUM(C$7:C47)</f>
        <v>-1</v>
      </c>
      <c r="H47" s="49">
        <f>SUM(D$7:D47)</f>
        <v>10</v>
      </c>
      <c r="I47" s="40">
        <f t="shared" si="3"/>
        <v>9</v>
      </c>
      <c r="K47" s="36">
        <f t="shared" si="4"/>
        <v>2015</v>
      </c>
    </row>
    <row r="48" spans="1:11" ht="13">
      <c r="A48" s="39">
        <f>GewinnDaten!A48</f>
        <v>42056</v>
      </c>
      <c r="B48" s="37">
        <f t="shared" si="0"/>
        <v>7</v>
      </c>
      <c r="C48" s="49">
        <f>GewinnDaten!G48</f>
        <v>0</v>
      </c>
      <c r="D48" s="49">
        <f>GewinnDaten!J48</f>
        <v>0</v>
      </c>
      <c r="E48" s="40">
        <f t="shared" si="1"/>
        <v>0</v>
      </c>
      <c r="F48" s="58">
        <f t="shared" si="2"/>
        <v>42056</v>
      </c>
      <c r="G48" s="49">
        <f>SUM(C$7:C48)</f>
        <v>-1</v>
      </c>
      <c r="H48" s="49">
        <f>SUM(D$7:D48)</f>
        <v>10</v>
      </c>
      <c r="I48" s="40">
        <f t="shared" si="3"/>
        <v>9</v>
      </c>
      <c r="K48" s="36">
        <f t="shared" si="4"/>
        <v>2015</v>
      </c>
    </row>
    <row r="49" spans="1:11" ht="13">
      <c r="A49" s="39">
        <f>GewinnDaten!A49</f>
        <v>42060</v>
      </c>
      <c r="B49" s="37">
        <f t="shared" si="0"/>
        <v>4</v>
      </c>
      <c r="C49" s="49">
        <f>GewinnDaten!G49</f>
        <v>0</v>
      </c>
      <c r="D49" s="49">
        <f>GewinnDaten!J49</f>
        <v>0</v>
      </c>
      <c r="E49" s="40">
        <f t="shared" si="1"/>
        <v>0</v>
      </c>
      <c r="F49" s="58">
        <f t="shared" si="2"/>
        <v>42060</v>
      </c>
      <c r="G49" s="49">
        <f>SUM(C$7:C49)</f>
        <v>-1</v>
      </c>
      <c r="H49" s="49">
        <f>SUM(D$7:D49)</f>
        <v>10</v>
      </c>
      <c r="I49" s="40">
        <f t="shared" si="3"/>
        <v>9</v>
      </c>
      <c r="K49" s="36">
        <f t="shared" si="4"/>
        <v>2015</v>
      </c>
    </row>
    <row r="50" spans="1:11" ht="13">
      <c r="A50" s="39">
        <f>GewinnDaten!A50</f>
        <v>42063</v>
      </c>
      <c r="B50" s="37">
        <f t="shared" si="0"/>
        <v>7</v>
      </c>
      <c r="C50" s="49">
        <f>GewinnDaten!G50</f>
        <v>0</v>
      </c>
      <c r="D50" s="49">
        <f>GewinnDaten!J50</f>
        <v>0</v>
      </c>
      <c r="E50" s="40">
        <f t="shared" si="1"/>
        <v>0</v>
      </c>
      <c r="F50" s="58">
        <f t="shared" si="2"/>
        <v>42063</v>
      </c>
      <c r="G50" s="49">
        <f>SUM(C$7:C50)</f>
        <v>-1</v>
      </c>
      <c r="H50" s="49">
        <f>SUM(D$7:D50)</f>
        <v>10</v>
      </c>
      <c r="I50" s="40">
        <f t="shared" si="3"/>
        <v>9</v>
      </c>
      <c r="K50" s="36">
        <f t="shared" si="4"/>
        <v>2015</v>
      </c>
    </row>
    <row r="51" spans="1:11" ht="13">
      <c r="A51" s="39">
        <f>GewinnDaten!A51</f>
        <v>42067</v>
      </c>
      <c r="B51" s="37">
        <f t="shared" si="0"/>
        <v>4</v>
      </c>
      <c r="C51" s="49">
        <f>GewinnDaten!G51</f>
        <v>0</v>
      </c>
      <c r="D51" s="49">
        <f>GewinnDaten!J51</f>
        <v>0</v>
      </c>
      <c r="E51" s="40">
        <f t="shared" si="1"/>
        <v>0</v>
      </c>
      <c r="F51" s="58">
        <f t="shared" si="2"/>
        <v>42067</v>
      </c>
      <c r="G51" s="49">
        <f>SUM(C$7:C51)</f>
        <v>-1</v>
      </c>
      <c r="H51" s="49">
        <f>SUM(D$7:D51)</f>
        <v>10</v>
      </c>
      <c r="I51" s="40">
        <f t="shared" si="3"/>
        <v>9</v>
      </c>
      <c r="K51" s="36">
        <f t="shared" si="4"/>
        <v>2015</v>
      </c>
    </row>
    <row r="52" spans="1:11" ht="13">
      <c r="A52" s="39">
        <f>GewinnDaten!A52</f>
        <v>42070</v>
      </c>
      <c r="B52" s="37">
        <f t="shared" si="0"/>
        <v>7</v>
      </c>
      <c r="C52" s="49">
        <f>GewinnDaten!G52</f>
        <v>0</v>
      </c>
      <c r="D52" s="49">
        <f>GewinnDaten!J52</f>
        <v>0</v>
      </c>
      <c r="E52" s="40">
        <f t="shared" si="1"/>
        <v>0</v>
      </c>
      <c r="F52" s="58">
        <f t="shared" si="2"/>
        <v>42070</v>
      </c>
      <c r="G52" s="49">
        <f>SUM(C$7:C52)</f>
        <v>-1</v>
      </c>
      <c r="H52" s="49">
        <f>SUM(D$7:D52)</f>
        <v>10</v>
      </c>
      <c r="I52" s="40">
        <f t="shared" si="3"/>
        <v>9</v>
      </c>
      <c r="K52" s="36">
        <f t="shared" si="4"/>
        <v>2015</v>
      </c>
    </row>
    <row r="53" spans="1:11" ht="13">
      <c r="A53" s="39">
        <f>GewinnDaten!A53</f>
        <v>42074</v>
      </c>
      <c r="B53" s="37">
        <f t="shared" si="0"/>
        <v>4</v>
      </c>
      <c r="C53" s="49">
        <f>GewinnDaten!G53</f>
        <v>0</v>
      </c>
      <c r="D53" s="49">
        <f>GewinnDaten!J53</f>
        <v>0</v>
      </c>
      <c r="E53" s="40">
        <f t="shared" si="1"/>
        <v>0</v>
      </c>
      <c r="F53" s="58">
        <f t="shared" si="2"/>
        <v>42074</v>
      </c>
      <c r="G53" s="49">
        <f>SUM(C$7:C53)</f>
        <v>-1</v>
      </c>
      <c r="H53" s="49">
        <f>SUM(D$7:D53)</f>
        <v>10</v>
      </c>
      <c r="I53" s="40">
        <f t="shared" si="3"/>
        <v>9</v>
      </c>
      <c r="K53" s="36">
        <f t="shared" si="4"/>
        <v>2015</v>
      </c>
    </row>
    <row r="54" spans="1:11" ht="13">
      <c r="A54" s="39">
        <f>GewinnDaten!A54</f>
        <v>42077</v>
      </c>
      <c r="B54" s="37">
        <f t="shared" si="0"/>
        <v>7</v>
      </c>
      <c r="C54" s="49">
        <f>GewinnDaten!G54</f>
        <v>0</v>
      </c>
      <c r="D54" s="49">
        <f>GewinnDaten!J54</f>
        <v>0</v>
      </c>
      <c r="E54" s="40">
        <f t="shared" si="1"/>
        <v>0</v>
      </c>
      <c r="F54" s="58">
        <f t="shared" si="2"/>
        <v>42077</v>
      </c>
      <c r="G54" s="49">
        <f>SUM(C$7:C54)</f>
        <v>-1</v>
      </c>
      <c r="H54" s="49">
        <f>SUM(D$7:D54)</f>
        <v>10</v>
      </c>
      <c r="I54" s="40">
        <f t="shared" si="3"/>
        <v>9</v>
      </c>
      <c r="K54" s="36">
        <f t="shared" si="4"/>
        <v>2015</v>
      </c>
    </row>
    <row r="55" spans="1:11" ht="13">
      <c r="A55" s="39">
        <f>GewinnDaten!A55</f>
        <v>42081</v>
      </c>
      <c r="B55" s="37">
        <f t="shared" si="0"/>
        <v>4</v>
      </c>
      <c r="C55" s="49">
        <f>GewinnDaten!G55</f>
        <v>0</v>
      </c>
      <c r="D55" s="49">
        <f>GewinnDaten!J55</f>
        <v>0</v>
      </c>
      <c r="E55" s="40">
        <f t="shared" si="1"/>
        <v>0</v>
      </c>
      <c r="F55" s="58">
        <f t="shared" si="2"/>
        <v>42081</v>
      </c>
      <c r="G55" s="49">
        <f>SUM(C$7:C55)</f>
        <v>-1</v>
      </c>
      <c r="H55" s="49">
        <f>SUM(D$7:D55)</f>
        <v>10</v>
      </c>
      <c r="I55" s="40">
        <f t="shared" si="3"/>
        <v>9</v>
      </c>
      <c r="K55" s="36">
        <f t="shared" si="4"/>
        <v>2015</v>
      </c>
    </row>
    <row r="56" spans="1:11" ht="13">
      <c r="A56" s="39">
        <f>GewinnDaten!A56</f>
        <v>42084</v>
      </c>
      <c r="B56" s="37">
        <f t="shared" si="0"/>
        <v>7</v>
      </c>
      <c r="C56" s="49">
        <f>GewinnDaten!G56</f>
        <v>0</v>
      </c>
      <c r="D56" s="49">
        <f>GewinnDaten!J56</f>
        <v>0</v>
      </c>
      <c r="E56" s="40">
        <f t="shared" si="1"/>
        <v>0</v>
      </c>
      <c r="F56" s="58">
        <f t="shared" si="2"/>
        <v>42084</v>
      </c>
      <c r="G56" s="49">
        <f>SUM(C$7:C56)</f>
        <v>-1</v>
      </c>
      <c r="H56" s="49">
        <f>SUM(D$7:D56)</f>
        <v>10</v>
      </c>
      <c r="I56" s="40">
        <f t="shared" si="3"/>
        <v>9</v>
      </c>
      <c r="K56" s="36">
        <f t="shared" si="4"/>
        <v>2015</v>
      </c>
    </row>
    <row r="57" spans="1:11" ht="13">
      <c r="A57" s="39">
        <f>GewinnDaten!A57</f>
        <v>42088</v>
      </c>
      <c r="B57" s="37">
        <f t="shared" si="0"/>
        <v>4</v>
      </c>
      <c r="C57" s="49">
        <f>GewinnDaten!G57</f>
        <v>0</v>
      </c>
      <c r="D57" s="49">
        <f>GewinnDaten!J57</f>
        <v>0</v>
      </c>
      <c r="E57" s="40">
        <f t="shared" si="1"/>
        <v>0</v>
      </c>
      <c r="F57" s="58">
        <f t="shared" si="2"/>
        <v>42088</v>
      </c>
      <c r="G57" s="49">
        <f>SUM(C$7:C57)</f>
        <v>-1</v>
      </c>
      <c r="H57" s="49">
        <f>SUM(D$7:D57)</f>
        <v>10</v>
      </c>
      <c r="I57" s="40">
        <f t="shared" si="3"/>
        <v>9</v>
      </c>
      <c r="K57" s="36">
        <f t="shared" si="4"/>
        <v>2015</v>
      </c>
    </row>
    <row r="58" spans="1:11" ht="13">
      <c r="A58" s="39">
        <f>GewinnDaten!A58</f>
        <v>42091</v>
      </c>
      <c r="B58" s="37">
        <f t="shared" si="0"/>
        <v>7</v>
      </c>
      <c r="C58" s="49">
        <f>GewinnDaten!G58</f>
        <v>0</v>
      </c>
      <c r="D58" s="49">
        <f>GewinnDaten!J58</f>
        <v>0</v>
      </c>
      <c r="E58" s="40">
        <f t="shared" si="1"/>
        <v>0</v>
      </c>
      <c r="F58" s="58">
        <f t="shared" si="2"/>
        <v>42091</v>
      </c>
      <c r="G58" s="49">
        <f>SUM(C$7:C58)</f>
        <v>-1</v>
      </c>
      <c r="H58" s="49">
        <f>SUM(D$7:D58)</f>
        <v>10</v>
      </c>
      <c r="I58" s="40">
        <f t="shared" si="3"/>
        <v>9</v>
      </c>
      <c r="K58" s="36">
        <f t="shared" si="4"/>
        <v>2015</v>
      </c>
    </row>
    <row r="59" spans="1:11" ht="13">
      <c r="A59" s="39">
        <f>GewinnDaten!A59</f>
        <v>42095</v>
      </c>
      <c r="B59" s="37">
        <f t="shared" si="0"/>
        <v>4</v>
      </c>
      <c r="C59" s="49">
        <f>GewinnDaten!G59</f>
        <v>0</v>
      </c>
      <c r="D59" s="49">
        <f>GewinnDaten!J59</f>
        <v>0</v>
      </c>
      <c r="E59" s="40">
        <f t="shared" si="1"/>
        <v>0</v>
      </c>
      <c r="F59" s="58">
        <f t="shared" si="2"/>
        <v>42095</v>
      </c>
      <c r="G59" s="49">
        <f>SUM(C$7:C59)</f>
        <v>-1</v>
      </c>
      <c r="H59" s="49">
        <f>SUM(D$7:D59)</f>
        <v>10</v>
      </c>
      <c r="I59" s="40">
        <f t="shared" si="3"/>
        <v>9</v>
      </c>
      <c r="K59" s="36">
        <f t="shared" si="4"/>
        <v>2015</v>
      </c>
    </row>
    <row r="60" spans="1:11" ht="13">
      <c r="A60" s="39">
        <f>GewinnDaten!A60</f>
        <v>42098</v>
      </c>
      <c r="B60" s="37">
        <f t="shared" si="0"/>
        <v>7</v>
      </c>
      <c r="C60" s="49">
        <f>GewinnDaten!G60</f>
        <v>0</v>
      </c>
      <c r="D60" s="49">
        <f>GewinnDaten!J60</f>
        <v>0</v>
      </c>
      <c r="E60" s="40">
        <f t="shared" si="1"/>
        <v>0</v>
      </c>
      <c r="F60" s="58">
        <f t="shared" si="2"/>
        <v>42098</v>
      </c>
      <c r="G60" s="49">
        <f>SUM(C$7:C60)</f>
        <v>-1</v>
      </c>
      <c r="H60" s="49">
        <f>SUM(D$7:D60)</f>
        <v>10</v>
      </c>
      <c r="I60" s="40">
        <f t="shared" si="3"/>
        <v>9</v>
      </c>
      <c r="K60" s="36">
        <f t="shared" si="4"/>
        <v>2015</v>
      </c>
    </row>
    <row r="61" spans="1:11" ht="13">
      <c r="A61" s="39">
        <f>GewinnDaten!A61</f>
        <v>42102</v>
      </c>
      <c r="B61" s="37">
        <f t="shared" si="0"/>
        <v>4</v>
      </c>
      <c r="C61" s="49">
        <f>GewinnDaten!G61</f>
        <v>0</v>
      </c>
      <c r="D61" s="49">
        <f>GewinnDaten!J61</f>
        <v>0</v>
      </c>
      <c r="E61" s="40">
        <f t="shared" si="1"/>
        <v>0</v>
      </c>
      <c r="F61" s="58">
        <f t="shared" si="2"/>
        <v>42102</v>
      </c>
      <c r="G61" s="49">
        <f>SUM(C$7:C61)</f>
        <v>-1</v>
      </c>
      <c r="H61" s="49">
        <f>SUM(D$7:D61)</f>
        <v>10</v>
      </c>
      <c r="I61" s="40">
        <f t="shared" si="3"/>
        <v>9</v>
      </c>
      <c r="K61" s="36">
        <f t="shared" si="4"/>
        <v>2015</v>
      </c>
    </row>
    <row r="62" spans="1:11" ht="13">
      <c r="A62" s="39">
        <f>GewinnDaten!A62</f>
        <v>42105</v>
      </c>
      <c r="B62" s="37">
        <f t="shared" si="0"/>
        <v>7</v>
      </c>
      <c r="C62" s="49">
        <f>GewinnDaten!G62</f>
        <v>0</v>
      </c>
      <c r="D62" s="49">
        <f>GewinnDaten!J62</f>
        <v>0</v>
      </c>
      <c r="E62" s="40">
        <f t="shared" si="1"/>
        <v>0</v>
      </c>
      <c r="F62" s="58">
        <f t="shared" si="2"/>
        <v>42105</v>
      </c>
      <c r="G62" s="49">
        <f>SUM(C$7:C62)</f>
        <v>-1</v>
      </c>
      <c r="H62" s="49">
        <f>SUM(D$7:D62)</f>
        <v>10</v>
      </c>
      <c r="I62" s="40">
        <f t="shared" si="3"/>
        <v>9</v>
      </c>
      <c r="K62" s="36">
        <f t="shared" si="4"/>
        <v>2015</v>
      </c>
    </row>
    <row r="63" spans="1:11" ht="13">
      <c r="A63" s="39">
        <f>GewinnDaten!A63</f>
        <v>42109</v>
      </c>
      <c r="B63" s="37">
        <f t="shared" si="0"/>
        <v>4</v>
      </c>
      <c r="C63" s="49">
        <f>GewinnDaten!G63</f>
        <v>0</v>
      </c>
      <c r="D63" s="49">
        <f>GewinnDaten!J63</f>
        <v>0</v>
      </c>
      <c r="E63" s="40">
        <f t="shared" si="1"/>
        <v>0</v>
      </c>
      <c r="F63" s="58">
        <f t="shared" si="2"/>
        <v>42109</v>
      </c>
      <c r="G63" s="49">
        <f>SUM(C$7:C63)</f>
        <v>-1</v>
      </c>
      <c r="H63" s="49">
        <f>SUM(D$7:D63)</f>
        <v>10</v>
      </c>
      <c r="I63" s="40">
        <f t="shared" si="3"/>
        <v>9</v>
      </c>
      <c r="K63" s="36">
        <f t="shared" si="4"/>
        <v>2015</v>
      </c>
    </row>
    <row r="64" spans="1:11" ht="13">
      <c r="A64" s="39">
        <f>GewinnDaten!A64</f>
        <v>42112</v>
      </c>
      <c r="B64" s="37">
        <f t="shared" si="0"/>
        <v>7</v>
      </c>
      <c r="C64" s="49">
        <f>GewinnDaten!G64</f>
        <v>0</v>
      </c>
      <c r="D64" s="49">
        <f>GewinnDaten!J64</f>
        <v>0</v>
      </c>
      <c r="E64" s="40">
        <f t="shared" si="1"/>
        <v>0</v>
      </c>
      <c r="F64" s="58">
        <f t="shared" si="2"/>
        <v>42112</v>
      </c>
      <c r="G64" s="49">
        <f>SUM(C$7:C64)</f>
        <v>-1</v>
      </c>
      <c r="H64" s="49">
        <f>SUM(D$7:D64)</f>
        <v>10</v>
      </c>
      <c r="I64" s="40">
        <f t="shared" si="3"/>
        <v>9</v>
      </c>
      <c r="K64" s="36">
        <f t="shared" si="4"/>
        <v>2015</v>
      </c>
    </row>
    <row r="65" spans="1:11" ht="13">
      <c r="A65" s="39">
        <f>GewinnDaten!A65</f>
        <v>42116</v>
      </c>
      <c r="B65" s="37">
        <f t="shared" si="0"/>
        <v>4</v>
      </c>
      <c r="C65" s="49">
        <f>GewinnDaten!G65</f>
        <v>0</v>
      </c>
      <c r="D65" s="49">
        <f>GewinnDaten!J65</f>
        <v>0</v>
      </c>
      <c r="E65" s="40">
        <f t="shared" si="1"/>
        <v>0</v>
      </c>
      <c r="F65" s="58">
        <f t="shared" si="2"/>
        <v>42116</v>
      </c>
      <c r="G65" s="49">
        <f>SUM(C$7:C65)</f>
        <v>-1</v>
      </c>
      <c r="H65" s="49">
        <f>SUM(D$7:D65)</f>
        <v>10</v>
      </c>
      <c r="I65" s="40">
        <f t="shared" si="3"/>
        <v>9</v>
      </c>
      <c r="K65" s="36">
        <f t="shared" si="4"/>
        <v>2015</v>
      </c>
    </row>
    <row r="66" spans="1:11" ht="13">
      <c r="A66" s="39">
        <f>GewinnDaten!A66</f>
        <v>42119</v>
      </c>
      <c r="B66" s="37">
        <f t="shared" si="0"/>
        <v>7</v>
      </c>
      <c r="C66" s="49">
        <f>GewinnDaten!G66</f>
        <v>0</v>
      </c>
      <c r="D66" s="49">
        <f>GewinnDaten!J66</f>
        <v>0</v>
      </c>
      <c r="E66" s="40">
        <f t="shared" si="1"/>
        <v>0</v>
      </c>
      <c r="F66" s="58">
        <f t="shared" si="2"/>
        <v>42119</v>
      </c>
      <c r="G66" s="49">
        <f>SUM(C$7:C66)</f>
        <v>-1</v>
      </c>
      <c r="H66" s="49">
        <f>SUM(D$7:D66)</f>
        <v>10</v>
      </c>
      <c r="I66" s="40">
        <f t="shared" si="3"/>
        <v>9</v>
      </c>
      <c r="K66" s="36">
        <f t="shared" si="4"/>
        <v>2015</v>
      </c>
    </row>
    <row r="67" spans="1:11" ht="13">
      <c r="A67" s="39">
        <f>GewinnDaten!A67</f>
        <v>42123</v>
      </c>
      <c r="B67" s="37">
        <f t="shared" si="0"/>
        <v>4</v>
      </c>
      <c r="C67" s="49">
        <f>GewinnDaten!G67</f>
        <v>0</v>
      </c>
      <c r="D67" s="49">
        <f>GewinnDaten!J67</f>
        <v>0</v>
      </c>
      <c r="E67" s="40">
        <f t="shared" si="1"/>
        <v>0</v>
      </c>
      <c r="F67" s="58">
        <f t="shared" si="2"/>
        <v>42123</v>
      </c>
      <c r="G67" s="49">
        <f>SUM(C$7:C67)</f>
        <v>-1</v>
      </c>
      <c r="H67" s="49">
        <f>SUM(D$7:D67)</f>
        <v>10</v>
      </c>
      <c r="I67" s="40">
        <f t="shared" si="3"/>
        <v>9</v>
      </c>
      <c r="K67" s="36">
        <f t="shared" si="4"/>
        <v>2015</v>
      </c>
    </row>
    <row r="68" spans="1:11" ht="13">
      <c r="A68" s="39">
        <f>GewinnDaten!A68</f>
        <v>42126</v>
      </c>
      <c r="B68" s="37">
        <f t="shared" si="0"/>
        <v>7</v>
      </c>
      <c r="C68" s="49">
        <f>GewinnDaten!G68</f>
        <v>0</v>
      </c>
      <c r="D68" s="49">
        <f>GewinnDaten!J68</f>
        <v>0</v>
      </c>
      <c r="E68" s="40">
        <f t="shared" si="1"/>
        <v>0</v>
      </c>
      <c r="F68" s="58">
        <f t="shared" si="2"/>
        <v>42126</v>
      </c>
      <c r="G68" s="49">
        <f>SUM(C$7:C68)</f>
        <v>-1</v>
      </c>
      <c r="H68" s="49">
        <f>SUM(D$7:D68)</f>
        <v>10</v>
      </c>
      <c r="I68" s="40">
        <f t="shared" si="3"/>
        <v>9</v>
      </c>
      <c r="K68" s="36">
        <f t="shared" si="4"/>
        <v>2015</v>
      </c>
    </row>
    <row r="69" spans="1:11" ht="13">
      <c r="A69" s="39">
        <f>GewinnDaten!A69</f>
        <v>42130</v>
      </c>
      <c r="B69" s="37">
        <f t="shared" si="0"/>
        <v>4</v>
      </c>
      <c r="C69" s="49">
        <f>GewinnDaten!G69</f>
        <v>0</v>
      </c>
      <c r="D69" s="49">
        <f>GewinnDaten!J69</f>
        <v>0</v>
      </c>
      <c r="E69" s="40">
        <f t="shared" si="1"/>
        <v>0</v>
      </c>
      <c r="F69" s="58">
        <f t="shared" si="2"/>
        <v>42130</v>
      </c>
      <c r="G69" s="49">
        <f>SUM(C$7:C69)</f>
        <v>-1</v>
      </c>
      <c r="H69" s="49">
        <f>SUM(D$7:D69)</f>
        <v>10</v>
      </c>
      <c r="I69" s="40">
        <f t="shared" si="3"/>
        <v>9</v>
      </c>
      <c r="K69" s="36">
        <f t="shared" si="4"/>
        <v>2015</v>
      </c>
    </row>
    <row r="70" spans="1:11" ht="13">
      <c r="A70" s="39">
        <f>GewinnDaten!A70</f>
        <v>42133</v>
      </c>
      <c r="B70" s="37">
        <f t="shared" si="0"/>
        <v>7</v>
      </c>
      <c r="C70" s="49">
        <f>GewinnDaten!G70</f>
        <v>0</v>
      </c>
      <c r="D70" s="49">
        <f>GewinnDaten!J70</f>
        <v>0</v>
      </c>
      <c r="E70" s="40">
        <f t="shared" si="1"/>
        <v>0</v>
      </c>
      <c r="F70" s="58">
        <f t="shared" si="2"/>
        <v>42133</v>
      </c>
      <c r="G70" s="49">
        <f>SUM(C$7:C70)</f>
        <v>-1</v>
      </c>
      <c r="H70" s="49">
        <f>SUM(D$7:D70)</f>
        <v>10</v>
      </c>
      <c r="I70" s="40">
        <f t="shared" si="3"/>
        <v>9</v>
      </c>
      <c r="K70" s="36">
        <f t="shared" si="4"/>
        <v>2015</v>
      </c>
    </row>
    <row r="71" spans="1:11" ht="13">
      <c r="A71" s="39">
        <f>GewinnDaten!A71</f>
        <v>42137</v>
      </c>
      <c r="B71" s="37">
        <f t="shared" si="0"/>
        <v>4</v>
      </c>
      <c r="C71" s="49">
        <f>GewinnDaten!G71</f>
        <v>0</v>
      </c>
      <c r="D71" s="49">
        <f>GewinnDaten!J71</f>
        <v>0</v>
      </c>
      <c r="E71" s="40">
        <f t="shared" si="1"/>
        <v>0</v>
      </c>
      <c r="F71" s="58">
        <f t="shared" si="2"/>
        <v>42137</v>
      </c>
      <c r="G71" s="49">
        <f>SUM(C$7:C71)</f>
        <v>-1</v>
      </c>
      <c r="H71" s="49">
        <f>SUM(D$7:D71)</f>
        <v>10</v>
      </c>
      <c r="I71" s="40">
        <f t="shared" si="3"/>
        <v>9</v>
      </c>
      <c r="K71" s="36">
        <f t="shared" si="4"/>
        <v>2015</v>
      </c>
    </row>
    <row r="72" spans="1:11" ht="13">
      <c r="A72" s="39">
        <f>GewinnDaten!A72</f>
        <v>42140</v>
      </c>
      <c r="B72" s="37">
        <f t="shared" ref="B72:B135" si="9">WEEKDAY(A72)</f>
        <v>7</v>
      </c>
      <c r="C72" s="49">
        <f>GewinnDaten!G72</f>
        <v>0</v>
      </c>
      <c r="D72" s="49">
        <f>GewinnDaten!J72</f>
        <v>0</v>
      </c>
      <c r="E72" s="40">
        <f t="shared" ref="E72:E135" si="10">SUM(C72:D72)</f>
        <v>0</v>
      </c>
      <c r="F72" s="58">
        <f t="shared" ref="F72:F135" si="11">A72</f>
        <v>42140</v>
      </c>
      <c r="G72" s="49">
        <f>SUM(C$7:C72)</f>
        <v>-1</v>
      </c>
      <c r="H72" s="49">
        <f>SUM(D$7:D72)</f>
        <v>10</v>
      </c>
      <c r="I72" s="40">
        <f t="shared" ref="I72:I135" si="12">SUM(G72:H72)</f>
        <v>9</v>
      </c>
      <c r="K72" s="36">
        <f t="shared" ref="K72:K135" si="13">YEAR(A72)</f>
        <v>2015</v>
      </c>
    </row>
    <row r="73" spans="1:11" ht="13">
      <c r="A73" s="39">
        <f>GewinnDaten!A73</f>
        <v>42144</v>
      </c>
      <c r="B73" s="37">
        <f t="shared" si="9"/>
        <v>4</v>
      </c>
      <c r="C73" s="49">
        <f>GewinnDaten!G73</f>
        <v>0</v>
      </c>
      <c r="D73" s="49">
        <f>GewinnDaten!J73</f>
        <v>0</v>
      </c>
      <c r="E73" s="40">
        <f t="shared" si="10"/>
        <v>0</v>
      </c>
      <c r="F73" s="58">
        <f t="shared" si="11"/>
        <v>42144</v>
      </c>
      <c r="G73" s="49">
        <f>SUM(C$7:C73)</f>
        <v>-1</v>
      </c>
      <c r="H73" s="49">
        <f>SUM(D$7:D73)</f>
        <v>10</v>
      </c>
      <c r="I73" s="40">
        <f t="shared" si="12"/>
        <v>9</v>
      </c>
      <c r="K73" s="36">
        <f t="shared" si="13"/>
        <v>2015</v>
      </c>
    </row>
    <row r="74" spans="1:11" ht="13">
      <c r="A74" s="39">
        <f>GewinnDaten!A74</f>
        <v>42147</v>
      </c>
      <c r="B74" s="37">
        <f t="shared" si="9"/>
        <v>7</v>
      </c>
      <c r="C74" s="49">
        <f>GewinnDaten!G74</f>
        <v>0</v>
      </c>
      <c r="D74" s="49">
        <f>GewinnDaten!J74</f>
        <v>0</v>
      </c>
      <c r="E74" s="40">
        <f t="shared" si="10"/>
        <v>0</v>
      </c>
      <c r="F74" s="58">
        <f t="shared" si="11"/>
        <v>42147</v>
      </c>
      <c r="G74" s="49">
        <f>SUM(C$7:C74)</f>
        <v>-1</v>
      </c>
      <c r="H74" s="49">
        <f>SUM(D$7:D74)</f>
        <v>10</v>
      </c>
      <c r="I74" s="40">
        <f t="shared" si="12"/>
        <v>9</v>
      </c>
      <c r="K74" s="36">
        <f t="shared" si="13"/>
        <v>2015</v>
      </c>
    </row>
    <row r="75" spans="1:11" ht="13">
      <c r="A75" s="39">
        <f>GewinnDaten!A75</f>
        <v>42151</v>
      </c>
      <c r="B75" s="37">
        <f t="shared" si="9"/>
        <v>4</v>
      </c>
      <c r="C75" s="49">
        <f>GewinnDaten!G75</f>
        <v>0</v>
      </c>
      <c r="D75" s="49">
        <f>GewinnDaten!J75</f>
        <v>0</v>
      </c>
      <c r="E75" s="40">
        <f t="shared" si="10"/>
        <v>0</v>
      </c>
      <c r="F75" s="58">
        <f t="shared" si="11"/>
        <v>42151</v>
      </c>
      <c r="G75" s="49">
        <f>SUM(C$7:C75)</f>
        <v>-1</v>
      </c>
      <c r="H75" s="49">
        <f>SUM(D$7:D75)</f>
        <v>10</v>
      </c>
      <c r="I75" s="40">
        <f t="shared" si="12"/>
        <v>9</v>
      </c>
      <c r="K75" s="36">
        <f t="shared" si="13"/>
        <v>2015</v>
      </c>
    </row>
    <row r="76" spans="1:11" ht="13">
      <c r="A76" s="39">
        <f>GewinnDaten!A76</f>
        <v>42154</v>
      </c>
      <c r="B76" s="37">
        <f t="shared" si="9"/>
        <v>7</v>
      </c>
      <c r="C76" s="49">
        <f>GewinnDaten!G76</f>
        <v>0</v>
      </c>
      <c r="D76" s="49">
        <f>GewinnDaten!J76</f>
        <v>0</v>
      </c>
      <c r="E76" s="40">
        <f t="shared" si="10"/>
        <v>0</v>
      </c>
      <c r="F76" s="58">
        <f t="shared" si="11"/>
        <v>42154</v>
      </c>
      <c r="G76" s="49">
        <f>SUM(C$7:C76)</f>
        <v>-1</v>
      </c>
      <c r="H76" s="49">
        <f>SUM(D$7:D76)</f>
        <v>10</v>
      </c>
      <c r="I76" s="40">
        <f t="shared" si="12"/>
        <v>9</v>
      </c>
      <c r="K76" s="36">
        <f t="shared" si="13"/>
        <v>2015</v>
      </c>
    </row>
    <row r="77" spans="1:11" ht="13">
      <c r="A77" s="39">
        <f>GewinnDaten!A77</f>
        <v>42158</v>
      </c>
      <c r="B77" s="37">
        <f t="shared" si="9"/>
        <v>4</v>
      </c>
      <c r="C77" s="49">
        <f>GewinnDaten!G77</f>
        <v>0</v>
      </c>
      <c r="D77" s="49">
        <f>GewinnDaten!J77</f>
        <v>0</v>
      </c>
      <c r="E77" s="40">
        <f t="shared" si="10"/>
        <v>0</v>
      </c>
      <c r="F77" s="58">
        <f t="shared" si="11"/>
        <v>42158</v>
      </c>
      <c r="G77" s="49">
        <f>SUM(C$7:C77)</f>
        <v>-1</v>
      </c>
      <c r="H77" s="49">
        <f>SUM(D$7:D77)</f>
        <v>10</v>
      </c>
      <c r="I77" s="40">
        <f t="shared" si="12"/>
        <v>9</v>
      </c>
      <c r="K77" s="36">
        <f t="shared" si="13"/>
        <v>2015</v>
      </c>
    </row>
    <row r="78" spans="1:11" ht="13">
      <c r="A78" s="39">
        <f>GewinnDaten!A78</f>
        <v>42161</v>
      </c>
      <c r="B78" s="37">
        <f t="shared" si="9"/>
        <v>7</v>
      </c>
      <c r="C78" s="49">
        <f>GewinnDaten!G78</f>
        <v>0</v>
      </c>
      <c r="D78" s="49">
        <f>GewinnDaten!J78</f>
        <v>0</v>
      </c>
      <c r="E78" s="40">
        <f t="shared" si="10"/>
        <v>0</v>
      </c>
      <c r="F78" s="58">
        <f t="shared" si="11"/>
        <v>42161</v>
      </c>
      <c r="G78" s="49">
        <f>SUM(C$7:C78)</f>
        <v>-1</v>
      </c>
      <c r="H78" s="49">
        <f>SUM(D$7:D78)</f>
        <v>10</v>
      </c>
      <c r="I78" s="40">
        <f t="shared" si="12"/>
        <v>9</v>
      </c>
      <c r="K78" s="36">
        <f t="shared" si="13"/>
        <v>2015</v>
      </c>
    </row>
    <row r="79" spans="1:11" ht="13">
      <c r="A79" s="39">
        <f>GewinnDaten!A79</f>
        <v>42165</v>
      </c>
      <c r="B79" s="37">
        <f t="shared" si="9"/>
        <v>4</v>
      </c>
      <c r="C79" s="49">
        <f>GewinnDaten!G79</f>
        <v>0</v>
      </c>
      <c r="D79" s="49">
        <f>GewinnDaten!J79</f>
        <v>0</v>
      </c>
      <c r="E79" s="40">
        <f t="shared" si="10"/>
        <v>0</v>
      </c>
      <c r="F79" s="58">
        <f t="shared" si="11"/>
        <v>42165</v>
      </c>
      <c r="G79" s="49">
        <f>SUM(C$7:C79)</f>
        <v>-1</v>
      </c>
      <c r="H79" s="49">
        <f>SUM(D$7:D79)</f>
        <v>10</v>
      </c>
      <c r="I79" s="40">
        <f t="shared" si="12"/>
        <v>9</v>
      </c>
      <c r="K79" s="36">
        <f t="shared" si="13"/>
        <v>2015</v>
      </c>
    </row>
    <row r="80" spans="1:11" ht="13">
      <c r="A80" s="39">
        <f>GewinnDaten!A80</f>
        <v>42168</v>
      </c>
      <c r="B80" s="37">
        <f t="shared" si="9"/>
        <v>7</v>
      </c>
      <c r="C80" s="49">
        <f>GewinnDaten!G80</f>
        <v>0</v>
      </c>
      <c r="D80" s="49">
        <f>GewinnDaten!J80</f>
        <v>0</v>
      </c>
      <c r="E80" s="40">
        <f t="shared" si="10"/>
        <v>0</v>
      </c>
      <c r="F80" s="58">
        <f t="shared" si="11"/>
        <v>42168</v>
      </c>
      <c r="G80" s="49">
        <f>SUM(C$7:C80)</f>
        <v>-1</v>
      </c>
      <c r="H80" s="49">
        <f>SUM(D$7:D80)</f>
        <v>10</v>
      </c>
      <c r="I80" s="40">
        <f t="shared" si="12"/>
        <v>9</v>
      </c>
      <c r="K80" s="36">
        <f t="shared" si="13"/>
        <v>2015</v>
      </c>
    </row>
    <row r="81" spans="1:11" ht="13">
      <c r="A81" s="39">
        <f>GewinnDaten!A81</f>
        <v>42172</v>
      </c>
      <c r="B81" s="37">
        <f t="shared" si="9"/>
        <v>4</v>
      </c>
      <c r="C81" s="49">
        <f>GewinnDaten!G81</f>
        <v>0</v>
      </c>
      <c r="D81" s="49">
        <f>GewinnDaten!J81</f>
        <v>0</v>
      </c>
      <c r="E81" s="40">
        <f t="shared" si="10"/>
        <v>0</v>
      </c>
      <c r="F81" s="58">
        <f t="shared" si="11"/>
        <v>42172</v>
      </c>
      <c r="G81" s="49">
        <f>SUM(C$7:C81)</f>
        <v>-1</v>
      </c>
      <c r="H81" s="49">
        <f>SUM(D$7:D81)</f>
        <v>10</v>
      </c>
      <c r="I81" s="40">
        <f t="shared" si="12"/>
        <v>9</v>
      </c>
      <c r="K81" s="36">
        <f t="shared" si="13"/>
        <v>2015</v>
      </c>
    </row>
    <row r="82" spans="1:11" ht="13">
      <c r="A82" s="39">
        <f>GewinnDaten!A82</f>
        <v>42175</v>
      </c>
      <c r="B82" s="37">
        <f t="shared" si="9"/>
        <v>7</v>
      </c>
      <c r="C82" s="49">
        <f>GewinnDaten!G82</f>
        <v>0</v>
      </c>
      <c r="D82" s="49">
        <f>GewinnDaten!J82</f>
        <v>0</v>
      </c>
      <c r="E82" s="40">
        <f t="shared" si="10"/>
        <v>0</v>
      </c>
      <c r="F82" s="58">
        <f t="shared" si="11"/>
        <v>42175</v>
      </c>
      <c r="G82" s="49">
        <f>SUM(C$7:C82)</f>
        <v>-1</v>
      </c>
      <c r="H82" s="49">
        <f>SUM(D$7:D82)</f>
        <v>10</v>
      </c>
      <c r="I82" s="40">
        <f t="shared" si="12"/>
        <v>9</v>
      </c>
      <c r="K82" s="36">
        <f t="shared" si="13"/>
        <v>2015</v>
      </c>
    </row>
    <row r="83" spans="1:11" ht="13">
      <c r="A83" s="39">
        <f>GewinnDaten!A83</f>
        <v>42179</v>
      </c>
      <c r="B83" s="37">
        <f t="shared" si="9"/>
        <v>4</v>
      </c>
      <c r="C83" s="49">
        <f>GewinnDaten!G83</f>
        <v>0</v>
      </c>
      <c r="D83" s="49">
        <f>GewinnDaten!J83</f>
        <v>0</v>
      </c>
      <c r="E83" s="40">
        <f t="shared" si="10"/>
        <v>0</v>
      </c>
      <c r="F83" s="58">
        <f t="shared" si="11"/>
        <v>42179</v>
      </c>
      <c r="G83" s="49">
        <f>SUM(C$7:C83)</f>
        <v>-1</v>
      </c>
      <c r="H83" s="49">
        <f>SUM(D$7:D83)</f>
        <v>10</v>
      </c>
      <c r="I83" s="40">
        <f t="shared" si="12"/>
        <v>9</v>
      </c>
      <c r="K83" s="36">
        <f t="shared" si="13"/>
        <v>2015</v>
      </c>
    </row>
    <row r="84" spans="1:11" ht="13">
      <c r="A84" s="39">
        <f>GewinnDaten!A84</f>
        <v>42182</v>
      </c>
      <c r="B84" s="37">
        <f t="shared" si="9"/>
        <v>7</v>
      </c>
      <c r="C84" s="49">
        <f>GewinnDaten!G84</f>
        <v>0</v>
      </c>
      <c r="D84" s="49">
        <f>GewinnDaten!J84</f>
        <v>0</v>
      </c>
      <c r="E84" s="40">
        <f t="shared" si="10"/>
        <v>0</v>
      </c>
      <c r="F84" s="58">
        <f t="shared" si="11"/>
        <v>42182</v>
      </c>
      <c r="G84" s="49">
        <f>SUM(C$7:C84)</f>
        <v>-1</v>
      </c>
      <c r="H84" s="49">
        <f>SUM(D$7:D84)</f>
        <v>10</v>
      </c>
      <c r="I84" s="40">
        <f t="shared" si="12"/>
        <v>9</v>
      </c>
      <c r="K84" s="36">
        <f t="shared" si="13"/>
        <v>2015</v>
      </c>
    </row>
    <row r="85" spans="1:11" ht="13">
      <c r="A85" s="39">
        <f>GewinnDaten!A85</f>
        <v>42186</v>
      </c>
      <c r="B85" s="37">
        <f t="shared" si="9"/>
        <v>4</v>
      </c>
      <c r="C85" s="49">
        <f>GewinnDaten!G85</f>
        <v>0</v>
      </c>
      <c r="D85" s="49">
        <f>GewinnDaten!J85</f>
        <v>0</v>
      </c>
      <c r="E85" s="40">
        <f t="shared" si="10"/>
        <v>0</v>
      </c>
      <c r="F85" s="58">
        <f t="shared" si="11"/>
        <v>42186</v>
      </c>
      <c r="G85" s="49">
        <f>SUM(C$7:C85)</f>
        <v>-1</v>
      </c>
      <c r="H85" s="49">
        <f>SUM(D$7:D85)</f>
        <v>10</v>
      </c>
      <c r="I85" s="40">
        <f t="shared" si="12"/>
        <v>9</v>
      </c>
      <c r="K85" s="36">
        <f t="shared" si="13"/>
        <v>2015</v>
      </c>
    </row>
    <row r="86" spans="1:11" ht="13">
      <c r="A86" s="39">
        <f>GewinnDaten!A86</f>
        <v>42189</v>
      </c>
      <c r="B86" s="37">
        <f t="shared" si="9"/>
        <v>7</v>
      </c>
      <c r="C86" s="49">
        <f>GewinnDaten!G86</f>
        <v>0</v>
      </c>
      <c r="D86" s="49">
        <f>GewinnDaten!J86</f>
        <v>0</v>
      </c>
      <c r="E86" s="40">
        <f t="shared" si="10"/>
        <v>0</v>
      </c>
      <c r="F86" s="58">
        <f t="shared" si="11"/>
        <v>42189</v>
      </c>
      <c r="G86" s="49">
        <f>SUM(C$7:C86)</f>
        <v>-1</v>
      </c>
      <c r="H86" s="49">
        <f>SUM(D$7:D86)</f>
        <v>10</v>
      </c>
      <c r="I86" s="40">
        <f t="shared" si="12"/>
        <v>9</v>
      </c>
      <c r="K86" s="36">
        <f t="shared" si="13"/>
        <v>2015</v>
      </c>
    </row>
    <row r="87" spans="1:11" ht="13">
      <c r="A87" s="39">
        <f>GewinnDaten!A87</f>
        <v>42193</v>
      </c>
      <c r="B87" s="37">
        <f t="shared" si="9"/>
        <v>4</v>
      </c>
      <c r="C87" s="49">
        <f>GewinnDaten!G87</f>
        <v>0</v>
      </c>
      <c r="D87" s="49">
        <f>GewinnDaten!J87</f>
        <v>0</v>
      </c>
      <c r="E87" s="40">
        <f t="shared" si="10"/>
        <v>0</v>
      </c>
      <c r="F87" s="58">
        <f t="shared" si="11"/>
        <v>42193</v>
      </c>
      <c r="G87" s="49">
        <f>SUM(C$7:C87)</f>
        <v>-1</v>
      </c>
      <c r="H87" s="49">
        <f>SUM(D$7:D87)</f>
        <v>10</v>
      </c>
      <c r="I87" s="40">
        <f t="shared" si="12"/>
        <v>9</v>
      </c>
      <c r="K87" s="36">
        <f t="shared" si="13"/>
        <v>2015</v>
      </c>
    </row>
    <row r="88" spans="1:11" ht="13">
      <c r="A88" s="39">
        <f>GewinnDaten!A88</f>
        <v>42196</v>
      </c>
      <c r="B88" s="37">
        <f t="shared" si="9"/>
        <v>7</v>
      </c>
      <c r="C88" s="49">
        <f>GewinnDaten!G88</f>
        <v>0</v>
      </c>
      <c r="D88" s="49">
        <f>GewinnDaten!J88</f>
        <v>0</v>
      </c>
      <c r="E88" s="40">
        <f t="shared" si="10"/>
        <v>0</v>
      </c>
      <c r="F88" s="58">
        <f t="shared" si="11"/>
        <v>42196</v>
      </c>
      <c r="G88" s="49">
        <f>SUM(C$7:C88)</f>
        <v>-1</v>
      </c>
      <c r="H88" s="49">
        <f>SUM(D$7:D88)</f>
        <v>10</v>
      </c>
      <c r="I88" s="40">
        <f t="shared" si="12"/>
        <v>9</v>
      </c>
      <c r="K88" s="36">
        <f t="shared" si="13"/>
        <v>2015</v>
      </c>
    </row>
    <row r="89" spans="1:11" ht="13">
      <c r="A89" s="39">
        <f>GewinnDaten!A89</f>
        <v>42200</v>
      </c>
      <c r="B89" s="37">
        <f t="shared" si="9"/>
        <v>4</v>
      </c>
      <c r="C89" s="49">
        <f>GewinnDaten!G89</f>
        <v>0</v>
      </c>
      <c r="D89" s="49">
        <f>GewinnDaten!J89</f>
        <v>0</v>
      </c>
      <c r="E89" s="40">
        <f t="shared" si="10"/>
        <v>0</v>
      </c>
      <c r="F89" s="58">
        <f t="shared" si="11"/>
        <v>42200</v>
      </c>
      <c r="G89" s="49">
        <f>SUM(C$7:C89)</f>
        <v>-1</v>
      </c>
      <c r="H89" s="49">
        <f>SUM(D$7:D89)</f>
        <v>10</v>
      </c>
      <c r="I89" s="40">
        <f t="shared" si="12"/>
        <v>9</v>
      </c>
      <c r="K89" s="36">
        <f t="shared" si="13"/>
        <v>2015</v>
      </c>
    </row>
    <row r="90" spans="1:11" ht="13">
      <c r="A90" s="39">
        <f>GewinnDaten!A90</f>
        <v>42203</v>
      </c>
      <c r="B90" s="37">
        <f t="shared" si="9"/>
        <v>7</v>
      </c>
      <c r="C90" s="49">
        <f>GewinnDaten!G90</f>
        <v>0</v>
      </c>
      <c r="D90" s="49">
        <f>GewinnDaten!J90</f>
        <v>0</v>
      </c>
      <c r="E90" s="40">
        <f t="shared" si="10"/>
        <v>0</v>
      </c>
      <c r="F90" s="58">
        <f t="shared" si="11"/>
        <v>42203</v>
      </c>
      <c r="G90" s="49">
        <f>SUM(C$7:C90)</f>
        <v>-1</v>
      </c>
      <c r="H90" s="49">
        <f>SUM(D$7:D90)</f>
        <v>10</v>
      </c>
      <c r="I90" s="40">
        <f t="shared" si="12"/>
        <v>9</v>
      </c>
      <c r="K90" s="36">
        <f t="shared" si="13"/>
        <v>2015</v>
      </c>
    </row>
    <row r="91" spans="1:11" ht="13">
      <c r="A91" s="39">
        <f>GewinnDaten!A91</f>
        <v>42207</v>
      </c>
      <c r="B91" s="37">
        <f t="shared" si="9"/>
        <v>4</v>
      </c>
      <c r="C91" s="49">
        <f>GewinnDaten!G91</f>
        <v>0</v>
      </c>
      <c r="D91" s="49">
        <f>GewinnDaten!J91</f>
        <v>0</v>
      </c>
      <c r="E91" s="40">
        <f t="shared" si="10"/>
        <v>0</v>
      </c>
      <c r="F91" s="58">
        <f t="shared" si="11"/>
        <v>42207</v>
      </c>
      <c r="G91" s="49">
        <f>SUM(C$7:C91)</f>
        <v>-1</v>
      </c>
      <c r="H91" s="49">
        <f>SUM(D$7:D91)</f>
        <v>10</v>
      </c>
      <c r="I91" s="40">
        <f t="shared" si="12"/>
        <v>9</v>
      </c>
      <c r="K91" s="36">
        <f t="shared" si="13"/>
        <v>2015</v>
      </c>
    </row>
    <row r="92" spans="1:11" ht="13">
      <c r="A92" s="39">
        <f>GewinnDaten!A92</f>
        <v>42210</v>
      </c>
      <c r="B92" s="37">
        <f t="shared" si="9"/>
        <v>7</v>
      </c>
      <c r="C92" s="49">
        <f>GewinnDaten!G92</f>
        <v>0</v>
      </c>
      <c r="D92" s="49">
        <f>GewinnDaten!J92</f>
        <v>0</v>
      </c>
      <c r="E92" s="40">
        <f t="shared" si="10"/>
        <v>0</v>
      </c>
      <c r="F92" s="58">
        <f t="shared" si="11"/>
        <v>42210</v>
      </c>
      <c r="G92" s="49">
        <f>SUM(C$7:C92)</f>
        <v>-1</v>
      </c>
      <c r="H92" s="49">
        <f>SUM(D$7:D92)</f>
        <v>10</v>
      </c>
      <c r="I92" s="40">
        <f t="shared" si="12"/>
        <v>9</v>
      </c>
      <c r="K92" s="36">
        <f t="shared" si="13"/>
        <v>2015</v>
      </c>
    </row>
    <row r="93" spans="1:11" ht="13">
      <c r="A93" s="39">
        <f>GewinnDaten!A93</f>
        <v>42214</v>
      </c>
      <c r="B93" s="37">
        <f t="shared" si="9"/>
        <v>4</v>
      </c>
      <c r="C93" s="49">
        <f>GewinnDaten!G93</f>
        <v>0</v>
      </c>
      <c r="D93" s="49">
        <f>GewinnDaten!J93</f>
        <v>0</v>
      </c>
      <c r="E93" s="40">
        <f t="shared" si="10"/>
        <v>0</v>
      </c>
      <c r="F93" s="58">
        <f t="shared" si="11"/>
        <v>42214</v>
      </c>
      <c r="G93" s="49">
        <f>SUM(C$7:C93)</f>
        <v>-1</v>
      </c>
      <c r="H93" s="49">
        <f>SUM(D$7:D93)</f>
        <v>10</v>
      </c>
      <c r="I93" s="40">
        <f t="shared" si="12"/>
        <v>9</v>
      </c>
      <c r="K93" s="36">
        <f t="shared" si="13"/>
        <v>2015</v>
      </c>
    </row>
    <row r="94" spans="1:11" ht="13">
      <c r="A94" s="39">
        <f>GewinnDaten!A94</f>
        <v>42217</v>
      </c>
      <c r="B94" s="37">
        <f t="shared" si="9"/>
        <v>7</v>
      </c>
      <c r="C94" s="49">
        <f>GewinnDaten!G94</f>
        <v>0</v>
      </c>
      <c r="D94" s="49">
        <f>GewinnDaten!J94</f>
        <v>0</v>
      </c>
      <c r="E94" s="40">
        <f t="shared" si="10"/>
        <v>0</v>
      </c>
      <c r="F94" s="58">
        <f t="shared" si="11"/>
        <v>42217</v>
      </c>
      <c r="G94" s="49">
        <f>SUM(C$7:C94)</f>
        <v>-1</v>
      </c>
      <c r="H94" s="49">
        <f>SUM(D$7:D94)</f>
        <v>10</v>
      </c>
      <c r="I94" s="40">
        <f t="shared" si="12"/>
        <v>9</v>
      </c>
      <c r="K94" s="36">
        <f t="shared" si="13"/>
        <v>2015</v>
      </c>
    </row>
    <row r="95" spans="1:11" ht="13">
      <c r="A95" s="39">
        <f>GewinnDaten!A95</f>
        <v>42221</v>
      </c>
      <c r="B95" s="37">
        <f t="shared" si="9"/>
        <v>4</v>
      </c>
      <c r="C95" s="49">
        <f>GewinnDaten!G95</f>
        <v>0</v>
      </c>
      <c r="D95" s="49">
        <f>GewinnDaten!J95</f>
        <v>0</v>
      </c>
      <c r="E95" s="40">
        <f t="shared" si="10"/>
        <v>0</v>
      </c>
      <c r="F95" s="58">
        <f t="shared" si="11"/>
        <v>42221</v>
      </c>
      <c r="G95" s="49">
        <f>SUM(C$7:C95)</f>
        <v>-1</v>
      </c>
      <c r="H95" s="49">
        <f>SUM(D$7:D95)</f>
        <v>10</v>
      </c>
      <c r="I95" s="40">
        <f t="shared" si="12"/>
        <v>9</v>
      </c>
      <c r="K95" s="36">
        <f t="shared" si="13"/>
        <v>2015</v>
      </c>
    </row>
    <row r="96" spans="1:11" ht="13">
      <c r="A96" s="39">
        <f>GewinnDaten!A96</f>
        <v>42224</v>
      </c>
      <c r="B96" s="37">
        <f t="shared" si="9"/>
        <v>7</v>
      </c>
      <c r="C96" s="49">
        <f>GewinnDaten!G96</f>
        <v>0</v>
      </c>
      <c r="D96" s="49">
        <f>GewinnDaten!J96</f>
        <v>0</v>
      </c>
      <c r="E96" s="40">
        <f t="shared" si="10"/>
        <v>0</v>
      </c>
      <c r="F96" s="58">
        <f t="shared" si="11"/>
        <v>42224</v>
      </c>
      <c r="G96" s="49">
        <f>SUM(C$7:C96)</f>
        <v>-1</v>
      </c>
      <c r="H96" s="49">
        <f>SUM(D$7:D96)</f>
        <v>10</v>
      </c>
      <c r="I96" s="40">
        <f t="shared" si="12"/>
        <v>9</v>
      </c>
      <c r="K96" s="36">
        <f t="shared" si="13"/>
        <v>2015</v>
      </c>
    </row>
    <row r="97" spans="1:11" ht="13">
      <c r="A97" s="39">
        <f>GewinnDaten!A97</f>
        <v>42228</v>
      </c>
      <c r="B97" s="37">
        <f t="shared" si="9"/>
        <v>4</v>
      </c>
      <c r="C97" s="49">
        <f>GewinnDaten!G97</f>
        <v>0</v>
      </c>
      <c r="D97" s="49">
        <f>GewinnDaten!J97</f>
        <v>0</v>
      </c>
      <c r="E97" s="40">
        <f t="shared" si="10"/>
        <v>0</v>
      </c>
      <c r="F97" s="58">
        <f t="shared" si="11"/>
        <v>42228</v>
      </c>
      <c r="G97" s="49">
        <f>SUM(C$7:C97)</f>
        <v>-1</v>
      </c>
      <c r="H97" s="49">
        <f>SUM(D$7:D97)</f>
        <v>10</v>
      </c>
      <c r="I97" s="40">
        <f t="shared" si="12"/>
        <v>9</v>
      </c>
      <c r="K97" s="36">
        <f t="shared" si="13"/>
        <v>2015</v>
      </c>
    </row>
    <row r="98" spans="1:11" ht="13">
      <c r="A98" s="39">
        <f>GewinnDaten!A98</f>
        <v>42231</v>
      </c>
      <c r="B98" s="37">
        <f t="shared" si="9"/>
        <v>7</v>
      </c>
      <c r="C98" s="49">
        <f>GewinnDaten!G98</f>
        <v>0</v>
      </c>
      <c r="D98" s="49">
        <f>GewinnDaten!J98</f>
        <v>0</v>
      </c>
      <c r="E98" s="40">
        <f t="shared" si="10"/>
        <v>0</v>
      </c>
      <c r="F98" s="58">
        <f t="shared" si="11"/>
        <v>42231</v>
      </c>
      <c r="G98" s="49">
        <f>SUM(C$7:C98)</f>
        <v>-1</v>
      </c>
      <c r="H98" s="49">
        <f>SUM(D$7:D98)</f>
        <v>10</v>
      </c>
      <c r="I98" s="40">
        <f t="shared" si="12"/>
        <v>9</v>
      </c>
      <c r="K98" s="36">
        <f t="shared" si="13"/>
        <v>2015</v>
      </c>
    </row>
    <row r="99" spans="1:11" ht="13">
      <c r="A99" s="39">
        <f>GewinnDaten!A99</f>
        <v>42235</v>
      </c>
      <c r="B99" s="37">
        <f t="shared" si="9"/>
        <v>4</v>
      </c>
      <c r="C99" s="49">
        <f>GewinnDaten!G99</f>
        <v>0</v>
      </c>
      <c r="D99" s="49">
        <f>GewinnDaten!J99</f>
        <v>0</v>
      </c>
      <c r="E99" s="40">
        <f t="shared" si="10"/>
        <v>0</v>
      </c>
      <c r="F99" s="58">
        <f t="shared" si="11"/>
        <v>42235</v>
      </c>
      <c r="G99" s="49">
        <f>SUM(C$7:C99)</f>
        <v>-1</v>
      </c>
      <c r="H99" s="49">
        <f>SUM(D$7:D99)</f>
        <v>10</v>
      </c>
      <c r="I99" s="40">
        <f t="shared" si="12"/>
        <v>9</v>
      </c>
      <c r="K99" s="36">
        <f t="shared" si="13"/>
        <v>2015</v>
      </c>
    </row>
    <row r="100" spans="1:11" ht="13">
      <c r="A100" s="39">
        <f>GewinnDaten!A100</f>
        <v>42238</v>
      </c>
      <c r="B100" s="37">
        <f t="shared" si="9"/>
        <v>7</v>
      </c>
      <c r="C100" s="49">
        <f>GewinnDaten!G100</f>
        <v>0</v>
      </c>
      <c r="D100" s="49">
        <f>GewinnDaten!J100</f>
        <v>0</v>
      </c>
      <c r="E100" s="40">
        <f t="shared" si="10"/>
        <v>0</v>
      </c>
      <c r="F100" s="58">
        <f t="shared" si="11"/>
        <v>42238</v>
      </c>
      <c r="G100" s="49">
        <f>SUM(C$7:C100)</f>
        <v>-1</v>
      </c>
      <c r="H100" s="49">
        <f>SUM(D$7:D100)</f>
        <v>10</v>
      </c>
      <c r="I100" s="40">
        <f t="shared" si="12"/>
        <v>9</v>
      </c>
      <c r="K100" s="36">
        <f t="shared" si="13"/>
        <v>2015</v>
      </c>
    </row>
    <row r="101" spans="1:11" ht="13">
      <c r="A101" s="39">
        <f>GewinnDaten!A101</f>
        <v>42242</v>
      </c>
      <c r="B101" s="37">
        <f t="shared" si="9"/>
        <v>4</v>
      </c>
      <c r="C101" s="49">
        <f>GewinnDaten!G101</f>
        <v>0</v>
      </c>
      <c r="D101" s="49">
        <f>GewinnDaten!J101</f>
        <v>0</v>
      </c>
      <c r="E101" s="40">
        <f t="shared" si="10"/>
        <v>0</v>
      </c>
      <c r="F101" s="58">
        <f t="shared" si="11"/>
        <v>42242</v>
      </c>
      <c r="G101" s="49">
        <f>SUM(C$7:C101)</f>
        <v>-1</v>
      </c>
      <c r="H101" s="49">
        <f>SUM(D$7:D101)</f>
        <v>10</v>
      </c>
      <c r="I101" s="40">
        <f t="shared" si="12"/>
        <v>9</v>
      </c>
      <c r="K101" s="36">
        <f t="shared" si="13"/>
        <v>2015</v>
      </c>
    </row>
    <row r="102" spans="1:11" ht="13">
      <c r="A102" s="39">
        <f>GewinnDaten!A102</f>
        <v>42245</v>
      </c>
      <c r="B102" s="37">
        <f t="shared" si="9"/>
        <v>7</v>
      </c>
      <c r="C102" s="49">
        <f>GewinnDaten!G102</f>
        <v>0</v>
      </c>
      <c r="D102" s="49">
        <f>GewinnDaten!J102</f>
        <v>0</v>
      </c>
      <c r="E102" s="40">
        <f t="shared" si="10"/>
        <v>0</v>
      </c>
      <c r="F102" s="58">
        <f t="shared" si="11"/>
        <v>42245</v>
      </c>
      <c r="G102" s="49">
        <f>SUM(C$7:C102)</f>
        <v>-1</v>
      </c>
      <c r="H102" s="49">
        <f>SUM(D$7:D102)</f>
        <v>10</v>
      </c>
      <c r="I102" s="40">
        <f t="shared" si="12"/>
        <v>9</v>
      </c>
      <c r="K102" s="36">
        <f t="shared" si="13"/>
        <v>2015</v>
      </c>
    </row>
    <row r="103" spans="1:11" ht="13">
      <c r="A103" s="39">
        <f>GewinnDaten!A103</f>
        <v>42249</v>
      </c>
      <c r="B103" s="37">
        <f t="shared" si="9"/>
        <v>4</v>
      </c>
      <c r="C103" s="49">
        <f>GewinnDaten!G103</f>
        <v>0</v>
      </c>
      <c r="D103" s="49">
        <f>GewinnDaten!J103</f>
        <v>0</v>
      </c>
      <c r="E103" s="40">
        <f t="shared" si="10"/>
        <v>0</v>
      </c>
      <c r="F103" s="58">
        <f t="shared" si="11"/>
        <v>42249</v>
      </c>
      <c r="G103" s="49">
        <f>SUM(C$7:C103)</f>
        <v>-1</v>
      </c>
      <c r="H103" s="49">
        <f>SUM(D$7:D103)</f>
        <v>10</v>
      </c>
      <c r="I103" s="40">
        <f t="shared" si="12"/>
        <v>9</v>
      </c>
      <c r="K103" s="36">
        <f t="shared" si="13"/>
        <v>2015</v>
      </c>
    </row>
    <row r="104" spans="1:11" ht="13">
      <c r="A104" s="39">
        <f>GewinnDaten!A104</f>
        <v>42252</v>
      </c>
      <c r="B104" s="37">
        <f t="shared" si="9"/>
        <v>7</v>
      </c>
      <c r="C104" s="49">
        <f>GewinnDaten!G104</f>
        <v>0</v>
      </c>
      <c r="D104" s="49">
        <f>GewinnDaten!J104</f>
        <v>0</v>
      </c>
      <c r="E104" s="40">
        <f t="shared" si="10"/>
        <v>0</v>
      </c>
      <c r="F104" s="58">
        <f t="shared" si="11"/>
        <v>42252</v>
      </c>
      <c r="G104" s="49">
        <f>SUM(C$7:C104)</f>
        <v>-1</v>
      </c>
      <c r="H104" s="49">
        <f>SUM(D$7:D104)</f>
        <v>10</v>
      </c>
      <c r="I104" s="40">
        <f t="shared" si="12"/>
        <v>9</v>
      </c>
      <c r="K104" s="36">
        <f t="shared" si="13"/>
        <v>2015</v>
      </c>
    </row>
    <row r="105" spans="1:11" ht="13">
      <c r="A105" s="39">
        <f>GewinnDaten!A105</f>
        <v>42256</v>
      </c>
      <c r="B105" s="37">
        <f t="shared" si="9"/>
        <v>4</v>
      </c>
      <c r="C105" s="49">
        <f>GewinnDaten!G105</f>
        <v>0</v>
      </c>
      <c r="D105" s="49">
        <f>GewinnDaten!J105</f>
        <v>0</v>
      </c>
      <c r="E105" s="40">
        <f t="shared" si="10"/>
        <v>0</v>
      </c>
      <c r="F105" s="58">
        <f t="shared" si="11"/>
        <v>42256</v>
      </c>
      <c r="G105" s="49">
        <f>SUM(C$7:C105)</f>
        <v>-1</v>
      </c>
      <c r="H105" s="49">
        <f>SUM(D$7:D105)</f>
        <v>10</v>
      </c>
      <c r="I105" s="40">
        <f t="shared" si="12"/>
        <v>9</v>
      </c>
      <c r="K105" s="36">
        <f t="shared" si="13"/>
        <v>2015</v>
      </c>
    </row>
    <row r="106" spans="1:11" ht="13">
      <c r="A106" s="39">
        <f>GewinnDaten!A106</f>
        <v>42259</v>
      </c>
      <c r="B106" s="37">
        <f t="shared" si="9"/>
        <v>7</v>
      </c>
      <c r="C106" s="49">
        <f>GewinnDaten!G106</f>
        <v>0</v>
      </c>
      <c r="D106" s="49">
        <f>GewinnDaten!J106</f>
        <v>0</v>
      </c>
      <c r="E106" s="40">
        <f t="shared" si="10"/>
        <v>0</v>
      </c>
      <c r="F106" s="58">
        <f t="shared" si="11"/>
        <v>42259</v>
      </c>
      <c r="G106" s="49">
        <f>SUM(C$7:C106)</f>
        <v>-1</v>
      </c>
      <c r="H106" s="49">
        <f>SUM(D$7:D106)</f>
        <v>10</v>
      </c>
      <c r="I106" s="40">
        <f t="shared" si="12"/>
        <v>9</v>
      </c>
      <c r="K106" s="36">
        <f t="shared" si="13"/>
        <v>2015</v>
      </c>
    </row>
    <row r="107" spans="1:11" ht="13">
      <c r="A107" s="39">
        <f>GewinnDaten!A107</f>
        <v>42263</v>
      </c>
      <c r="B107" s="37">
        <f t="shared" si="9"/>
        <v>4</v>
      </c>
      <c r="C107" s="49">
        <f>GewinnDaten!G107</f>
        <v>0</v>
      </c>
      <c r="D107" s="49">
        <f>GewinnDaten!J107</f>
        <v>0</v>
      </c>
      <c r="E107" s="40">
        <f t="shared" si="10"/>
        <v>0</v>
      </c>
      <c r="F107" s="58">
        <f t="shared" si="11"/>
        <v>42263</v>
      </c>
      <c r="G107" s="49">
        <f>SUM(C$7:C107)</f>
        <v>-1</v>
      </c>
      <c r="H107" s="49">
        <f>SUM(D$7:D107)</f>
        <v>10</v>
      </c>
      <c r="I107" s="40">
        <f t="shared" si="12"/>
        <v>9</v>
      </c>
      <c r="K107" s="36">
        <f t="shared" si="13"/>
        <v>2015</v>
      </c>
    </row>
    <row r="108" spans="1:11" ht="13">
      <c r="A108" s="39">
        <f>GewinnDaten!A108</f>
        <v>42266</v>
      </c>
      <c r="B108" s="37">
        <f t="shared" si="9"/>
        <v>7</v>
      </c>
      <c r="C108" s="49">
        <f>GewinnDaten!G108</f>
        <v>0</v>
      </c>
      <c r="D108" s="49">
        <f>GewinnDaten!J108</f>
        <v>0</v>
      </c>
      <c r="E108" s="40">
        <f t="shared" si="10"/>
        <v>0</v>
      </c>
      <c r="F108" s="58">
        <f t="shared" si="11"/>
        <v>42266</v>
      </c>
      <c r="G108" s="49">
        <f>SUM(C$7:C108)</f>
        <v>-1</v>
      </c>
      <c r="H108" s="49">
        <f>SUM(D$7:D108)</f>
        <v>10</v>
      </c>
      <c r="I108" s="40">
        <f t="shared" si="12"/>
        <v>9</v>
      </c>
      <c r="K108" s="36">
        <f t="shared" si="13"/>
        <v>2015</v>
      </c>
    </row>
    <row r="109" spans="1:11" ht="13">
      <c r="A109" s="39">
        <f>GewinnDaten!A109</f>
        <v>42270</v>
      </c>
      <c r="B109" s="37">
        <f t="shared" si="9"/>
        <v>4</v>
      </c>
      <c r="C109" s="49">
        <f>GewinnDaten!G109</f>
        <v>0</v>
      </c>
      <c r="D109" s="49">
        <f>GewinnDaten!J109</f>
        <v>0</v>
      </c>
      <c r="E109" s="40">
        <f t="shared" si="10"/>
        <v>0</v>
      </c>
      <c r="F109" s="58">
        <f t="shared" si="11"/>
        <v>42270</v>
      </c>
      <c r="G109" s="49">
        <f>SUM(C$7:C109)</f>
        <v>-1</v>
      </c>
      <c r="H109" s="49">
        <f>SUM(D$7:D109)</f>
        <v>10</v>
      </c>
      <c r="I109" s="40">
        <f t="shared" si="12"/>
        <v>9</v>
      </c>
      <c r="K109" s="36">
        <f t="shared" si="13"/>
        <v>2015</v>
      </c>
    </row>
    <row r="110" spans="1:11" ht="13">
      <c r="A110" s="39">
        <f>GewinnDaten!A110</f>
        <v>42273</v>
      </c>
      <c r="B110" s="37">
        <f t="shared" si="9"/>
        <v>7</v>
      </c>
      <c r="C110" s="49">
        <f>GewinnDaten!G110</f>
        <v>0</v>
      </c>
      <c r="D110" s="49">
        <f>GewinnDaten!J110</f>
        <v>0</v>
      </c>
      <c r="E110" s="40">
        <f t="shared" si="10"/>
        <v>0</v>
      </c>
      <c r="F110" s="58">
        <f t="shared" si="11"/>
        <v>42273</v>
      </c>
      <c r="G110" s="49">
        <f>SUM(C$7:C110)</f>
        <v>-1</v>
      </c>
      <c r="H110" s="49">
        <f>SUM(D$7:D110)</f>
        <v>10</v>
      </c>
      <c r="I110" s="40">
        <f t="shared" si="12"/>
        <v>9</v>
      </c>
      <c r="K110" s="36">
        <f t="shared" si="13"/>
        <v>2015</v>
      </c>
    </row>
    <row r="111" spans="1:11" ht="13">
      <c r="A111" s="39">
        <f>GewinnDaten!A111</f>
        <v>42277</v>
      </c>
      <c r="B111" s="37">
        <f t="shared" si="9"/>
        <v>4</v>
      </c>
      <c r="C111" s="49">
        <f>GewinnDaten!G111</f>
        <v>0</v>
      </c>
      <c r="D111" s="49">
        <f>GewinnDaten!J111</f>
        <v>0</v>
      </c>
      <c r="E111" s="40">
        <f t="shared" si="10"/>
        <v>0</v>
      </c>
      <c r="F111" s="58">
        <f t="shared" si="11"/>
        <v>42277</v>
      </c>
      <c r="G111" s="49">
        <f>SUM(C$7:C111)</f>
        <v>-1</v>
      </c>
      <c r="H111" s="49">
        <f>SUM(D$7:D111)</f>
        <v>10</v>
      </c>
      <c r="I111" s="40">
        <f t="shared" si="12"/>
        <v>9</v>
      </c>
      <c r="K111" s="36">
        <f t="shared" si="13"/>
        <v>2015</v>
      </c>
    </row>
    <row r="112" spans="1:11" ht="13">
      <c r="A112" s="39">
        <f>GewinnDaten!A112</f>
        <v>42280</v>
      </c>
      <c r="B112" s="37">
        <f t="shared" si="9"/>
        <v>7</v>
      </c>
      <c r="C112" s="49">
        <f>GewinnDaten!G112</f>
        <v>0</v>
      </c>
      <c r="D112" s="49">
        <f>GewinnDaten!J112</f>
        <v>0</v>
      </c>
      <c r="E112" s="40">
        <f t="shared" si="10"/>
        <v>0</v>
      </c>
      <c r="F112" s="58">
        <f t="shared" si="11"/>
        <v>42280</v>
      </c>
      <c r="G112" s="49">
        <f>SUM(C$7:C112)</f>
        <v>-1</v>
      </c>
      <c r="H112" s="49">
        <f>SUM(D$7:D112)</f>
        <v>10</v>
      </c>
      <c r="I112" s="40">
        <f t="shared" si="12"/>
        <v>9</v>
      </c>
      <c r="K112" s="36">
        <f t="shared" si="13"/>
        <v>2015</v>
      </c>
    </row>
    <row r="113" spans="1:11" ht="13">
      <c r="A113" s="39">
        <f>GewinnDaten!A113</f>
        <v>42284</v>
      </c>
      <c r="B113" s="37">
        <f t="shared" si="9"/>
        <v>4</v>
      </c>
      <c r="C113" s="49">
        <f>GewinnDaten!G113</f>
        <v>0</v>
      </c>
      <c r="D113" s="49">
        <f>GewinnDaten!J113</f>
        <v>0</v>
      </c>
      <c r="E113" s="40">
        <f t="shared" si="10"/>
        <v>0</v>
      </c>
      <c r="F113" s="58">
        <f t="shared" si="11"/>
        <v>42284</v>
      </c>
      <c r="G113" s="49">
        <f>SUM(C$7:C113)</f>
        <v>-1</v>
      </c>
      <c r="H113" s="49">
        <f>SUM(D$7:D113)</f>
        <v>10</v>
      </c>
      <c r="I113" s="40">
        <f t="shared" si="12"/>
        <v>9</v>
      </c>
      <c r="K113" s="36">
        <f t="shared" si="13"/>
        <v>2015</v>
      </c>
    </row>
    <row r="114" spans="1:11" ht="13">
      <c r="A114" s="39">
        <f>GewinnDaten!A114</f>
        <v>42287</v>
      </c>
      <c r="B114" s="37">
        <f t="shared" si="9"/>
        <v>7</v>
      </c>
      <c r="C114" s="49">
        <f>GewinnDaten!G114</f>
        <v>0</v>
      </c>
      <c r="D114" s="49">
        <f>GewinnDaten!J114</f>
        <v>0</v>
      </c>
      <c r="E114" s="40">
        <f t="shared" si="10"/>
        <v>0</v>
      </c>
      <c r="F114" s="58">
        <f t="shared" si="11"/>
        <v>42287</v>
      </c>
      <c r="G114" s="49">
        <f>SUM(C$7:C114)</f>
        <v>-1</v>
      </c>
      <c r="H114" s="49">
        <f>SUM(D$7:D114)</f>
        <v>10</v>
      </c>
      <c r="I114" s="40">
        <f t="shared" si="12"/>
        <v>9</v>
      </c>
      <c r="K114" s="36">
        <f t="shared" si="13"/>
        <v>2015</v>
      </c>
    </row>
    <row r="115" spans="1:11" ht="13">
      <c r="A115" s="39">
        <f>GewinnDaten!A115</f>
        <v>42291</v>
      </c>
      <c r="B115" s="37">
        <f t="shared" si="9"/>
        <v>4</v>
      </c>
      <c r="C115" s="49">
        <f>GewinnDaten!G115</f>
        <v>0</v>
      </c>
      <c r="D115" s="49">
        <f>GewinnDaten!J115</f>
        <v>0</v>
      </c>
      <c r="E115" s="40">
        <f t="shared" si="10"/>
        <v>0</v>
      </c>
      <c r="F115" s="58">
        <f t="shared" si="11"/>
        <v>42291</v>
      </c>
      <c r="G115" s="49">
        <f>SUM(C$7:C115)</f>
        <v>-1</v>
      </c>
      <c r="H115" s="49">
        <f>SUM(D$7:D115)</f>
        <v>10</v>
      </c>
      <c r="I115" s="40">
        <f t="shared" si="12"/>
        <v>9</v>
      </c>
      <c r="K115" s="36">
        <f t="shared" si="13"/>
        <v>2015</v>
      </c>
    </row>
    <row r="116" spans="1:11" ht="13">
      <c r="A116" s="39">
        <f>GewinnDaten!A116</f>
        <v>42294</v>
      </c>
      <c r="B116" s="37">
        <f t="shared" si="9"/>
        <v>7</v>
      </c>
      <c r="C116" s="49">
        <f>GewinnDaten!G116</f>
        <v>0</v>
      </c>
      <c r="D116" s="49">
        <f>GewinnDaten!J116</f>
        <v>0</v>
      </c>
      <c r="E116" s="40">
        <f t="shared" si="10"/>
        <v>0</v>
      </c>
      <c r="F116" s="58">
        <f t="shared" si="11"/>
        <v>42294</v>
      </c>
      <c r="G116" s="49">
        <f>SUM(C$7:C116)</f>
        <v>-1</v>
      </c>
      <c r="H116" s="49">
        <f>SUM(D$7:D116)</f>
        <v>10</v>
      </c>
      <c r="I116" s="40">
        <f t="shared" si="12"/>
        <v>9</v>
      </c>
      <c r="K116" s="36">
        <f t="shared" si="13"/>
        <v>2015</v>
      </c>
    </row>
    <row r="117" spans="1:11" ht="13">
      <c r="A117" s="39">
        <f>GewinnDaten!A117</f>
        <v>42298</v>
      </c>
      <c r="B117" s="37">
        <f t="shared" si="9"/>
        <v>4</v>
      </c>
      <c r="C117" s="49">
        <f>GewinnDaten!G117</f>
        <v>0</v>
      </c>
      <c r="D117" s="49">
        <f>GewinnDaten!J117</f>
        <v>0</v>
      </c>
      <c r="E117" s="40">
        <f t="shared" si="10"/>
        <v>0</v>
      </c>
      <c r="F117" s="58">
        <f t="shared" si="11"/>
        <v>42298</v>
      </c>
      <c r="G117" s="49">
        <f>SUM(C$7:C117)</f>
        <v>-1</v>
      </c>
      <c r="H117" s="49">
        <f>SUM(D$7:D117)</f>
        <v>10</v>
      </c>
      <c r="I117" s="40">
        <f t="shared" si="12"/>
        <v>9</v>
      </c>
      <c r="K117" s="36">
        <f t="shared" si="13"/>
        <v>2015</v>
      </c>
    </row>
    <row r="118" spans="1:11" ht="13">
      <c r="A118" s="39">
        <f>GewinnDaten!A118</f>
        <v>42301</v>
      </c>
      <c r="B118" s="37">
        <f t="shared" si="9"/>
        <v>7</v>
      </c>
      <c r="C118" s="49">
        <f>GewinnDaten!G118</f>
        <v>0</v>
      </c>
      <c r="D118" s="49">
        <f>GewinnDaten!J118</f>
        <v>0</v>
      </c>
      <c r="E118" s="40">
        <f t="shared" si="10"/>
        <v>0</v>
      </c>
      <c r="F118" s="58">
        <f t="shared" si="11"/>
        <v>42301</v>
      </c>
      <c r="G118" s="49">
        <f>SUM(C$7:C118)</f>
        <v>-1</v>
      </c>
      <c r="H118" s="49">
        <f>SUM(D$7:D118)</f>
        <v>10</v>
      </c>
      <c r="I118" s="40">
        <f t="shared" si="12"/>
        <v>9</v>
      </c>
      <c r="K118" s="36">
        <f t="shared" si="13"/>
        <v>2015</v>
      </c>
    </row>
    <row r="119" spans="1:11" ht="13">
      <c r="A119" s="39">
        <f>GewinnDaten!A119</f>
        <v>42305</v>
      </c>
      <c r="B119" s="37">
        <f t="shared" si="9"/>
        <v>4</v>
      </c>
      <c r="C119" s="49">
        <f>GewinnDaten!G119</f>
        <v>0</v>
      </c>
      <c r="D119" s="49">
        <f>GewinnDaten!J119</f>
        <v>0</v>
      </c>
      <c r="E119" s="40">
        <f t="shared" si="10"/>
        <v>0</v>
      </c>
      <c r="F119" s="58">
        <f t="shared" si="11"/>
        <v>42305</v>
      </c>
      <c r="G119" s="49">
        <f>SUM(C$7:C119)</f>
        <v>-1</v>
      </c>
      <c r="H119" s="49">
        <f>SUM(D$7:D119)</f>
        <v>10</v>
      </c>
      <c r="I119" s="40">
        <f t="shared" si="12"/>
        <v>9</v>
      </c>
      <c r="K119" s="36">
        <f t="shared" si="13"/>
        <v>2015</v>
      </c>
    </row>
    <row r="120" spans="1:11" ht="13">
      <c r="A120" s="39">
        <f>GewinnDaten!A120</f>
        <v>42308</v>
      </c>
      <c r="B120" s="37">
        <f t="shared" si="9"/>
        <v>7</v>
      </c>
      <c r="C120" s="49">
        <f>GewinnDaten!G120</f>
        <v>0</v>
      </c>
      <c r="D120" s="49">
        <f>GewinnDaten!J120</f>
        <v>0</v>
      </c>
      <c r="E120" s="40">
        <f t="shared" si="10"/>
        <v>0</v>
      </c>
      <c r="F120" s="58">
        <f t="shared" si="11"/>
        <v>42308</v>
      </c>
      <c r="G120" s="49">
        <f>SUM(C$7:C120)</f>
        <v>-1</v>
      </c>
      <c r="H120" s="49">
        <f>SUM(D$7:D120)</f>
        <v>10</v>
      </c>
      <c r="I120" s="40">
        <f t="shared" si="12"/>
        <v>9</v>
      </c>
      <c r="K120" s="36">
        <f t="shared" si="13"/>
        <v>2015</v>
      </c>
    </row>
    <row r="121" spans="1:11" ht="13">
      <c r="A121" s="39">
        <f>GewinnDaten!A121</f>
        <v>42312</v>
      </c>
      <c r="B121" s="37">
        <f t="shared" si="9"/>
        <v>4</v>
      </c>
      <c r="C121" s="49">
        <f>GewinnDaten!G121</f>
        <v>0</v>
      </c>
      <c r="D121" s="49">
        <f>GewinnDaten!J121</f>
        <v>0</v>
      </c>
      <c r="E121" s="40">
        <f t="shared" si="10"/>
        <v>0</v>
      </c>
      <c r="F121" s="58">
        <f t="shared" si="11"/>
        <v>42312</v>
      </c>
      <c r="G121" s="49">
        <f>SUM(C$7:C121)</f>
        <v>-1</v>
      </c>
      <c r="H121" s="49">
        <f>SUM(D$7:D121)</f>
        <v>10</v>
      </c>
      <c r="I121" s="40">
        <f t="shared" si="12"/>
        <v>9</v>
      </c>
      <c r="K121" s="36">
        <f t="shared" si="13"/>
        <v>2015</v>
      </c>
    </row>
    <row r="122" spans="1:11" ht="13">
      <c r="A122" s="39">
        <f>GewinnDaten!A122</f>
        <v>42315</v>
      </c>
      <c r="B122" s="37">
        <f t="shared" si="9"/>
        <v>7</v>
      </c>
      <c r="C122" s="49">
        <f>GewinnDaten!G122</f>
        <v>0</v>
      </c>
      <c r="D122" s="49">
        <f>GewinnDaten!J122</f>
        <v>0</v>
      </c>
      <c r="E122" s="40">
        <f t="shared" si="10"/>
        <v>0</v>
      </c>
      <c r="F122" s="58">
        <f t="shared" si="11"/>
        <v>42315</v>
      </c>
      <c r="G122" s="49">
        <f>SUM(C$7:C122)</f>
        <v>-1</v>
      </c>
      <c r="H122" s="49">
        <f>SUM(D$7:D122)</f>
        <v>10</v>
      </c>
      <c r="I122" s="40">
        <f t="shared" si="12"/>
        <v>9</v>
      </c>
      <c r="K122" s="36">
        <f t="shared" si="13"/>
        <v>2015</v>
      </c>
    </row>
    <row r="123" spans="1:11" ht="13">
      <c r="A123" s="39">
        <f>GewinnDaten!A123</f>
        <v>42319</v>
      </c>
      <c r="B123" s="37">
        <f t="shared" si="9"/>
        <v>4</v>
      </c>
      <c r="C123" s="49">
        <f>GewinnDaten!G123</f>
        <v>0</v>
      </c>
      <c r="D123" s="49">
        <f>GewinnDaten!J123</f>
        <v>0</v>
      </c>
      <c r="E123" s="40">
        <f t="shared" si="10"/>
        <v>0</v>
      </c>
      <c r="F123" s="58">
        <f t="shared" si="11"/>
        <v>42319</v>
      </c>
      <c r="G123" s="49">
        <f>SUM(C$7:C123)</f>
        <v>-1</v>
      </c>
      <c r="H123" s="49">
        <f>SUM(D$7:D123)</f>
        <v>10</v>
      </c>
      <c r="I123" s="40">
        <f t="shared" si="12"/>
        <v>9</v>
      </c>
      <c r="K123" s="36">
        <f t="shared" si="13"/>
        <v>2015</v>
      </c>
    </row>
    <row r="124" spans="1:11" ht="13">
      <c r="A124" s="39">
        <f>GewinnDaten!A124</f>
        <v>42322</v>
      </c>
      <c r="B124" s="37">
        <f t="shared" si="9"/>
        <v>7</v>
      </c>
      <c r="C124" s="49">
        <f>GewinnDaten!G124</f>
        <v>0</v>
      </c>
      <c r="D124" s="49">
        <f>GewinnDaten!J124</f>
        <v>0</v>
      </c>
      <c r="E124" s="40">
        <f t="shared" si="10"/>
        <v>0</v>
      </c>
      <c r="F124" s="58">
        <f t="shared" si="11"/>
        <v>42322</v>
      </c>
      <c r="G124" s="49">
        <f>SUM(C$7:C124)</f>
        <v>-1</v>
      </c>
      <c r="H124" s="49">
        <f>SUM(D$7:D124)</f>
        <v>10</v>
      </c>
      <c r="I124" s="40">
        <f t="shared" si="12"/>
        <v>9</v>
      </c>
      <c r="K124" s="36">
        <f t="shared" si="13"/>
        <v>2015</v>
      </c>
    </row>
    <row r="125" spans="1:11" ht="13">
      <c r="A125" s="39">
        <f>GewinnDaten!A125</f>
        <v>42326</v>
      </c>
      <c r="B125" s="37">
        <f t="shared" si="9"/>
        <v>4</v>
      </c>
      <c r="C125" s="49">
        <f>GewinnDaten!G125</f>
        <v>0</v>
      </c>
      <c r="D125" s="49">
        <f>GewinnDaten!J125</f>
        <v>0</v>
      </c>
      <c r="E125" s="40">
        <f t="shared" si="10"/>
        <v>0</v>
      </c>
      <c r="F125" s="58">
        <f t="shared" si="11"/>
        <v>42326</v>
      </c>
      <c r="G125" s="49">
        <f>SUM(C$7:C125)</f>
        <v>-1</v>
      </c>
      <c r="H125" s="49">
        <f>SUM(D$7:D125)</f>
        <v>10</v>
      </c>
      <c r="I125" s="40">
        <f t="shared" si="12"/>
        <v>9</v>
      </c>
      <c r="K125" s="36">
        <f t="shared" si="13"/>
        <v>2015</v>
      </c>
    </row>
    <row r="126" spans="1:11" ht="13">
      <c r="A126" s="39">
        <f>GewinnDaten!A126</f>
        <v>42329</v>
      </c>
      <c r="B126" s="37">
        <f t="shared" si="9"/>
        <v>7</v>
      </c>
      <c r="C126" s="49">
        <f>GewinnDaten!G126</f>
        <v>0</v>
      </c>
      <c r="D126" s="49">
        <f>GewinnDaten!J126</f>
        <v>0</v>
      </c>
      <c r="E126" s="40">
        <f t="shared" si="10"/>
        <v>0</v>
      </c>
      <c r="F126" s="58">
        <f t="shared" si="11"/>
        <v>42329</v>
      </c>
      <c r="G126" s="49">
        <f>SUM(C$7:C126)</f>
        <v>-1</v>
      </c>
      <c r="H126" s="49">
        <f>SUM(D$7:D126)</f>
        <v>10</v>
      </c>
      <c r="I126" s="40">
        <f t="shared" si="12"/>
        <v>9</v>
      </c>
      <c r="K126" s="36">
        <f t="shared" si="13"/>
        <v>2015</v>
      </c>
    </row>
    <row r="127" spans="1:11" ht="13">
      <c r="A127" s="39">
        <f>GewinnDaten!A127</f>
        <v>42333</v>
      </c>
      <c r="B127" s="37">
        <f t="shared" si="9"/>
        <v>4</v>
      </c>
      <c r="C127" s="49">
        <f>GewinnDaten!G127</f>
        <v>0</v>
      </c>
      <c r="D127" s="49">
        <f>GewinnDaten!J127</f>
        <v>0</v>
      </c>
      <c r="E127" s="40">
        <f t="shared" si="10"/>
        <v>0</v>
      </c>
      <c r="F127" s="58">
        <f t="shared" si="11"/>
        <v>42333</v>
      </c>
      <c r="G127" s="49">
        <f>SUM(C$7:C127)</f>
        <v>-1</v>
      </c>
      <c r="H127" s="49">
        <f>SUM(D$7:D127)</f>
        <v>10</v>
      </c>
      <c r="I127" s="40">
        <f t="shared" si="12"/>
        <v>9</v>
      </c>
      <c r="K127" s="36">
        <f t="shared" si="13"/>
        <v>2015</v>
      </c>
    </row>
    <row r="128" spans="1:11" ht="13">
      <c r="A128" s="39">
        <f>GewinnDaten!A128</f>
        <v>42336</v>
      </c>
      <c r="B128" s="37">
        <f t="shared" si="9"/>
        <v>7</v>
      </c>
      <c r="C128" s="49">
        <f>GewinnDaten!G128</f>
        <v>0</v>
      </c>
      <c r="D128" s="49">
        <f>GewinnDaten!J128</f>
        <v>0</v>
      </c>
      <c r="E128" s="40">
        <f t="shared" si="10"/>
        <v>0</v>
      </c>
      <c r="F128" s="58">
        <f t="shared" si="11"/>
        <v>42336</v>
      </c>
      <c r="G128" s="49">
        <f>SUM(C$7:C128)</f>
        <v>-1</v>
      </c>
      <c r="H128" s="49">
        <f>SUM(D$7:D128)</f>
        <v>10</v>
      </c>
      <c r="I128" s="40">
        <f t="shared" si="12"/>
        <v>9</v>
      </c>
      <c r="K128" s="36">
        <f t="shared" si="13"/>
        <v>2015</v>
      </c>
    </row>
    <row r="129" spans="1:11" ht="13">
      <c r="A129" s="39">
        <f>GewinnDaten!A129</f>
        <v>42340</v>
      </c>
      <c r="B129" s="37">
        <f t="shared" si="9"/>
        <v>4</v>
      </c>
      <c r="C129" s="49">
        <f>GewinnDaten!G129</f>
        <v>0</v>
      </c>
      <c r="D129" s="49">
        <f>GewinnDaten!J129</f>
        <v>0</v>
      </c>
      <c r="E129" s="40">
        <f t="shared" si="10"/>
        <v>0</v>
      </c>
      <c r="F129" s="58">
        <f t="shared" si="11"/>
        <v>42340</v>
      </c>
      <c r="G129" s="49">
        <f>SUM(C$7:C129)</f>
        <v>-1</v>
      </c>
      <c r="H129" s="49">
        <f>SUM(D$7:D129)</f>
        <v>10</v>
      </c>
      <c r="I129" s="40">
        <f t="shared" si="12"/>
        <v>9</v>
      </c>
      <c r="K129" s="36">
        <f t="shared" si="13"/>
        <v>2015</v>
      </c>
    </row>
    <row r="130" spans="1:11" ht="13">
      <c r="A130" s="39">
        <f>GewinnDaten!A130</f>
        <v>42343</v>
      </c>
      <c r="B130" s="37">
        <f t="shared" si="9"/>
        <v>7</v>
      </c>
      <c r="C130" s="49">
        <f>GewinnDaten!G130</f>
        <v>0</v>
      </c>
      <c r="D130" s="49">
        <f>GewinnDaten!J130</f>
        <v>0</v>
      </c>
      <c r="E130" s="40">
        <f t="shared" si="10"/>
        <v>0</v>
      </c>
      <c r="F130" s="58">
        <f t="shared" si="11"/>
        <v>42343</v>
      </c>
      <c r="G130" s="49">
        <f>SUM(C$7:C130)</f>
        <v>-1</v>
      </c>
      <c r="H130" s="49">
        <f>SUM(D$7:D130)</f>
        <v>10</v>
      </c>
      <c r="I130" s="40">
        <f t="shared" si="12"/>
        <v>9</v>
      </c>
      <c r="K130" s="36">
        <f t="shared" si="13"/>
        <v>2015</v>
      </c>
    </row>
    <row r="131" spans="1:11" ht="13">
      <c r="A131" s="39">
        <f>GewinnDaten!A131</f>
        <v>42347</v>
      </c>
      <c r="B131" s="37">
        <f t="shared" si="9"/>
        <v>4</v>
      </c>
      <c r="C131" s="49">
        <f>GewinnDaten!G131</f>
        <v>0</v>
      </c>
      <c r="D131" s="49">
        <f>GewinnDaten!J131</f>
        <v>0</v>
      </c>
      <c r="E131" s="40">
        <f t="shared" si="10"/>
        <v>0</v>
      </c>
      <c r="F131" s="58">
        <f t="shared" si="11"/>
        <v>42347</v>
      </c>
      <c r="G131" s="49">
        <f>SUM(C$7:C131)</f>
        <v>-1</v>
      </c>
      <c r="H131" s="49">
        <f>SUM(D$7:D131)</f>
        <v>10</v>
      </c>
      <c r="I131" s="40">
        <f t="shared" si="12"/>
        <v>9</v>
      </c>
      <c r="K131" s="36">
        <f t="shared" si="13"/>
        <v>2015</v>
      </c>
    </row>
    <row r="132" spans="1:11" ht="13">
      <c r="A132" s="39">
        <f>GewinnDaten!A132</f>
        <v>42350</v>
      </c>
      <c r="B132" s="37">
        <f t="shared" si="9"/>
        <v>7</v>
      </c>
      <c r="C132" s="49">
        <f>GewinnDaten!G132</f>
        <v>0</v>
      </c>
      <c r="D132" s="49">
        <f>GewinnDaten!J132</f>
        <v>0</v>
      </c>
      <c r="E132" s="40">
        <f t="shared" si="10"/>
        <v>0</v>
      </c>
      <c r="F132" s="58">
        <f t="shared" si="11"/>
        <v>42350</v>
      </c>
      <c r="G132" s="49">
        <f>SUM(C$7:C132)</f>
        <v>-1</v>
      </c>
      <c r="H132" s="49">
        <f>SUM(D$7:D132)</f>
        <v>10</v>
      </c>
      <c r="I132" s="40">
        <f t="shared" si="12"/>
        <v>9</v>
      </c>
      <c r="K132" s="36">
        <f t="shared" si="13"/>
        <v>2015</v>
      </c>
    </row>
    <row r="133" spans="1:11" ht="13">
      <c r="A133" s="39">
        <f>GewinnDaten!A133</f>
        <v>42354</v>
      </c>
      <c r="B133" s="37">
        <f t="shared" si="9"/>
        <v>4</v>
      </c>
      <c r="C133" s="49">
        <f>GewinnDaten!G133</f>
        <v>0</v>
      </c>
      <c r="D133" s="49">
        <f>GewinnDaten!J133</f>
        <v>0</v>
      </c>
      <c r="E133" s="40">
        <f t="shared" si="10"/>
        <v>0</v>
      </c>
      <c r="F133" s="58">
        <f t="shared" si="11"/>
        <v>42354</v>
      </c>
      <c r="G133" s="49">
        <f>SUM(C$7:C133)</f>
        <v>-1</v>
      </c>
      <c r="H133" s="49">
        <f>SUM(D$7:D133)</f>
        <v>10</v>
      </c>
      <c r="I133" s="40">
        <f t="shared" si="12"/>
        <v>9</v>
      </c>
      <c r="K133" s="36">
        <f t="shared" si="13"/>
        <v>2015</v>
      </c>
    </row>
    <row r="134" spans="1:11" ht="13">
      <c r="A134" s="39">
        <f>GewinnDaten!A134</f>
        <v>42357</v>
      </c>
      <c r="B134" s="37">
        <f t="shared" si="9"/>
        <v>7</v>
      </c>
      <c r="C134" s="49">
        <f>GewinnDaten!G134</f>
        <v>0</v>
      </c>
      <c r="D134" s="49">
        <f>GewinnDaten!J134</f>
        <v>0</v>
      </c>
      <c r="E134" s="40">
        <f t="shared" si="10"/>
        <v>0</v>
      </c>
      <c r="F134" s="58">
        <f t="shared" si="11"/>
        <v>42357</v>
      </c>
      <c r="G134" s="49">
        <f>SUM(C$7:C134)</f>
        <v>-1</v>
      </c>
      <c r="H134" s="49">
        <f>SUM(D$7:D134)</f>
        <v>10</v>
      </c>
      <c r="I134" s="40">
        <f t="shared" si="12"/>
        <v>9</v>
      </c>
      <c r="K134" s="36">
        <f t="shared" si="13"/>
        <v>2015</v>
      </c>
    </row>
    <row r="135" spans="1:11" ht="13">
      <c r="A135" s="39">
        <f>GewinnDaten!A135</f>
        <v>42361</v>
      </c>
      <c r="B135" s="37">
        <f t="shared" si="9"/>
        <v>4</v>
      </c>
      <c r="C135" s="49">
        <f>GewinnDaten!G135</f>
        <v>0</v>
      </c>
      <c r="D135" s="49">
        <f>GewinnDaten!J135</f>
        <v>0</v>
      </c>
      <c r="E135" s="40">
        <f t="shared" si="10"/>
        <v>0</v>
      </c>
      <c r="F135" s="58">
        <f t="shared" si="11"/>
        <v>42361</v>
      </c>
      <c r="G135" s="49">
        <f>SUM(C$7:C135)</f>
        <v>-1</v>
      </c>
      <c r="H135" s="49">
        <f>SUM(D$7:D135)</f>
        <v>10</v>
      </c>
      <c r="I135" s="40">
        <f t="shared" si="12"/>
        <v>9</v>
      </c>
      <c r="K135" s="36">
        <f t="shared" si="13"/>
        <v>2015</v>
      </c>
    </row>
    <row r="136" spans="1:11" ht="13">
      <c r="A136" s="39">
        <f>GewinnDaten!A136</f>
        <v>42364</v>
      </c>
      <c r="B136" s="37">
        <f t="shared" ref="B136:B199" si="14">WEEKDAY(A136)</f>
        <v>7</v>
      </c>
      <c r="C136" s="49">
        <f>GewinnDaten!G136</f>
        <v>0</v>
      </c>
      <c r="D136" s="49">
        <f>GewinnDaten!J136</f>
        <v>0</v>
      </c>
      <c r="E136" s="40">
        <f t="shared" ref="E136:E199" si="15">SUM(C136:D136)</f>
        <v>0</v>
      </c>
      <c r="F136" s="58">
        <f t="shared" ref="F136:F199" si="16">A136</f>
        <v>42364</v>
      </c>
      <c r="G136" s="49">
        <f>SUM(C$7:C136)</f>
        <v>-1</v>
      </c>
      <c r="H136" s="49">
        <f>SUM(D$7:D136)</f>
        <v>10</v>
      </c>
      <c r="I136" s="40">
        <f t="shared" ref="I136:I199" si="17">SUM(G136:H136)</f>
        <v>9</v>
      </c>
      <c r="K136" s="36">
        <f t="shared" ref="K136:K199" si="18">YEAR(A136)</f>
        <v>2015</v>
      </c>
    </row>
    <row r="137" spans="1:11" ht="13">
      <c r="A137" s="39">
        <f>GewinnDaten!A137</f>
        <v>42368</v>
      </c>
      <c r="B137" s="37">
        <f t="shared" si="14"/>
        <v>4</v>
      </c>
      <c r="C137" s="49">
        <f>GewinnDaten!G137</f>
        <v>0</v>
      </c>
      <c r="D137" s="49">
        <f>GewinnDaten!J137</f>
        <v>0</v>
      </c>
      <c r="E137" s="40">
        <f t="shared" si="15"/>
        <v>0</v>
      </c>
      <c r="F137" s="58">
        <f t="shared" si="16"/>
        <v>42368</v>
      </c>
      <c r="G137" s="49">
        <f>SUM(C$7:C137)</f>
        <v>-1</v>
      </c>
      <c r="H137" s="49">
        <f>SUM(D$7:D137)</f>
        <v>10</v>
      </c>
      <c r="I137" s="40">
        <f t="shared" si="17"/>
        <v>9</v>
      </c>
      <c r="K137" s="36">
        <f t="shared" si="18"/>
        <v>2015</v>
      </c>
    </row>
    <row r="138" spans="1:11" ht="13">
      <c r="A138" s="39">
        <f>GewinnDaten!A138</f>
        <v>42371</v>
      </c>
      <c r="B138" s="37">
        <f t="shared" si="14"/>
        <v>7</v>
      </c>
      <c r="C138" s="49">
        <f>GewinnDaten!G138</f>
        <v>0</v>
      </c>
      <c r="D138" s="49">
        <f>GewinnDaten!J138</f>
        <v>0</v>
      </c>
      <c r="E138" s="40">
        <f t="shared" si="15"/>
        <v>0</v>
      </c>
      <c r="F138" s="58">
        <f t="shared" si="16"/>
        <v>42371</v>
      </c>
      <c r="G138" s="49">
        <f>SUM(C$7:C138)</f>
        <v>-1</v>
      </c>
      <c r="H138" s="49">
        <f>SUM(D$7:D138)</f>
        <v>10</v>
      </c>
      <c r="I138" s="40">
        <f t="shared" si="17"/>
        <v>9</v>
      </c>
      <c r="K138" s="36">
        <f t="shared" si="18"/>
        <v>2016</v>
      </c>
    </row>
    <row r="139" spans="1:11" ht="13">
      <c r="A139" s="39">
        <f>GewinnDaten!A139</f>
        <v>42375</v>
      </c>
      <c r="B139" s="37">
        <f t="shared" si="14"/>
        <v>4</v>
      </c>
      <c r="C139" s="49">
        <f>GewinnDaten!G139</f>
        <v>0</v>
      </c>
      <c r="D139" s="49">
        <f>GewinnDaten!J139</f>
        <v>0</v>
      </c>
      <c r="E139" s="40">
        <f t="shared" si="15"/>
        <v>0</v>
      </c>
      <c r="F139" s="58">
        <f t="shared" si="16"/>
        <v>42375</v>
      </c>
      <c r="G139" s="49">
        <f>SUM(C$7:C139)</f>
        <v>-1</v>
      </c>
      <c r="H139" s="49">
        <f>SUM(D$7:D139)</f>
        <v>10</v>
      </c>
      <c r="I139" s="40">
        <f t="shared" si="17"/>
        <v>9</v>
      </c>
      <c r="K139" s="36">
        <f t="shared" si="18"/>
        <v>2016</v>
      </c>
    </row>
    <row r="140" spans="1:11" ht="13">
      <c r="A140" s="39">
        <f>GewinnDaten!A140</f>
        <v>42378</v>
      </c>
      <c r="B140" s="37">
        <f t="shared" si="14"/>
        <v>7</v>
      </c>
      <c r="C140" s="49">
        <f>GewinnDaten!G140</f>
        <v>0</v>
      </c>
      <c r="D140" s="49">
        <f>GewinnDaten!J140</f>
        <v>0</v>
      </c>
      <c r="E140" s="40">
        <f t="shared" si="15"/>
        <v>0</v>
      </c>
      <c r="F140" s="58">
        <f t="shared" si="16"/>
        <v>42378</v>
      </c>
      <c r="G140" s="49">
        <f>SUM(C$7:C140)</f>
        <v>-1</v>
      </c>
      <c r="H140" s="49">
        <f>SUM(D$7:D140)</f>
        <v>10</v>
      </c>
      <c r="I140" s="40">
        <f t="shared" si="17"/>
        <v>9</v>
      </c>
      <c r="K140" s="36">
        <f t="shared" si="18"/>
        <v>2016</v>
      </c>
    </row>
    <row r="141" spans="1:11" ht="13">
      <c r="A141" s="39">
        <f>GewinnDaten!A141</f>
        <v>42382</v>
      </c>
      <c r="B141" s="37">
        <f t="shared" si="14"/>
        <v>4</v>
      </c>
      <c r="C141" s="49">
        <f>GewinnDaten!G141</f>
        <v>0</v>
      </c>
      <c r="D141" s="49">
        <f>GewinnDaten!J141</f>
        <v>0</v>
      </c>
      <c r="E141" s="40">
        <f t="shared" si="15"/>
        <v>0</v>
      </c>
      <c r="F141" s="58">
        <f t="shared" si="16"/>
        <v>42382</v>
      </c>
      <c r="G141" s="49">
        <f>SUM(C$7:C141)</f>
        <v>-1</v>
      </c>
      <c r="H141" s="49">
        <f>SUM(D$7:D141)</f>
        <v>10</v>
      </c>
      <c r="I141" s="40">
        <f t="shared" si="17"/>
        <v>9</v>
      </c>
      <c r="K141" s="36">
        <f t="shared" si="18"/>
        <v>2016</v>
      </c>
    </row>
    <row r="142" spans="1:11" ht="13">
      <c r="A142" s="39">
        <f>GewinnDaten!A142</f>
        <v>42385</v>
      </c>
      <c r="B142" s="37">
        <f t="shared" si="14"/>
        <v>7</v>
      </c>
      <c r="C142" s="49">
        <f>GewinnDaten!G142</f>
        <v>0</v>
      </c>
      <c r="D142" s="49">
        <f>GewinnDaten!J142</f>
        <v>0</v>
      </c>
      <c r="E142" s="40">
        <f t="shared" si="15"/>
        <v>0</v>
      </c>
      <c r="F142" s="58">
        <f t="shared" si="16"/>
        <v>42385</v>
      </c>
      <c r="G142" s="49">
        <f>SUM(C$7:C142)</f>
        <v>-1</v>
      </c>
      <c r="H142" s="49">
        <f>SUM(D$7:D142)</f>
        <v>10</v>
      </c>
      <c r="I142" s="40">
        <f t="shared" si="17"/>
        <v>9</v>
      </c>
      <c r="K142" s="36">
        <f t="shared" si="18"/>
        <v>2016</v>
      </c>
    </row>
    <row r="143" spans="1:11" ht="13">
      <c r="A143" s="39">
        <f>GewinnDaten!A143</f>
        <v>42389</v>
      </c>
      <c r="B143" s="37">
        <f t="shared" si="14"/>
        <v>4</v>
      </c>
      <c r="C143" s="49">
        <f>GewinnDaten!G143</f>
        <v>0</v>
      </c>
      <c r="D143" s="49">
        <f>GewinnDaten!J143</f>
        <v>0</v>
      </c>
      <c r="E143" s="40">
        <f t="shared" si="15"/>
        <v>0</v>
      </c>
      <c r="F143" s="58">
        <f t="shared" si="16"/>
        <v>42389</v>
      </c>
      <c r="G143" s="49">
        <f>SUM(C$7:C143)</f>
        <v>-1</v>
      </c>
      <c r="H143" s="49">
        <f>SUM(D$7:D143)</f>
        <v>10</v>
      </c>
      <c r="I143" s="40">
        <f t="shared" si="17"/>
        <v>9</v>
      </c>
      <c r="K143" s="36">
        <f t="shared" si="18"/>
        <v>2016</v>
      </c>
    </row>
    <row r="144" spans="1:11" ht="13">
      <c r="A144" s="39">
        <f>GewinnDaten!A144</f>
        <v>42392</v>
      </c>
      <c r="B144" s="37">
        <f t="shared" si="14"/>
        <v>7</v>
      </c>
      <c r="C144" s="49">
        <f>GewinnDaten!G144</f>
        <v>0</v>
      </c>
      <c r="D144" s="49">
        <f>GewinnDaten!J144</f>
        <v>0</v>
      </c>
      <c r="E144" s="40">
        <f t="shared" si="15"/>
        <v>0</v>
      </c>
      <c r="F144" s="58">
        <f t="shared" si="16"/>
        <v>42392</v>
      </c>
      <c r="G144" s="49">
        <f>SUM(C$7:C144)</f>
        <v>-1</v>
      </c>
      <c r="H144" s="49">
        <f>SUM(D$7:D144)</f>
        <v>10</v>
      </c>
      <c r="I144" s="40">
        <f t="shared" si="17"/>
        <v>9</v>
      </c>
      <c r="K144" s="36">
        <f t="shared" si="18"/>
        <v>2016</v>
      </c>
    </row>
    <row r="145" spans="1:11" ht="13">
      <c r="A145" s="39">
        <f>GewinnDaten!A145</f>
        <v>42396</v>
      </c>
      <c r="B145" s="37">
        <f t="shared" si="14"/>
        <v>4</v>
      </c>
      <c r="C145" s="49">
        <f>GewinnDaten!G145</f>
        <v>0</v>
      </c>
      <c r="D145" s="49">
        <f>GewinnDaten!J145</f>
        <v>0</v>
      </c>
      <c r="E145" s="40">
        <f t="shared" si="15"/>
        <v>0</v>
      </c>
      <c r="F145" s="58">
        <f t="shared" si="16"/>
        <v>42396</v>
      </c>
      <c r="G145" s="49">
        <f>SUM(C$7:C145)</f>
        <v>-1</v>
      </c>
      <c r="H145" s="49">
        <f>SUM(D$7:D145)</f>
        <v>10</v>
      </c>
      <c r="I145" s="40">
        <f t="shared" si="17"/>
        <v>9</v>
      </c>
      <c r="K145" s="36">
        <f t="shared" si="18"/>
        <v>2016</v>
      </c>
    </row>
    <row r="146" spans="1:11" ht="13">
      <c r="A146" s="39">
        <f>GewinnDaten!A146</f>
        <v>42399</v>
      </c>
      <c r="B146" s="37">
        <f t="shared" si="14"/>
        <v>7</v>
      </c>
      <c r="C146" s="49">
        <f>GewinnDaten!G146</f>
        <v>0</v>
      </c>
      <c r="D146" s="49">
        <f>GewinnDaten!J146</f>
        <v>0</v>
      </c>
      <c r="E146" s="40">
        <f t="shared" si="15"/>
        <v>0</v>
      </c>
      <c r="F146" s="58">
        <f t="shared" si="16"/>
        <v>42399</v>
      </c>
      <c r="G146" s="49">
        <f>SUM(C$7:C146)</f>
        <v>-1</v>
      </c>
      <c r="H146" s="49">
        <f>SUM(D$7:D146)</f>
        <v>10</v>
      </c>
      <c r="I146" s="40">
        <f t="shared" si="17"/>
        <v>9</v>
      </c>
      <c r="K146" s="36">
        <f t="shared" si="18"/>
        <v>2016</v>
      </c>
    </row>
    <row r="147" spans="1:11" ht="13">
      <c r="A147" s="39">
        <f>GewinnDaten!A147</f>
        <v>42403</v>
      </c>
      <c r="B147" s="37">
        <f t="shared" si="14"/>
        <v>4</v>
      </c>
      <c r="C147" s="49">
        <f>GewinnDaten!G147</f>
        <v>0</v>
      </c>
      <c r="D147" s="49">
        <f>GewinnDaten!J147</f>
        <v>0</v>
      </c>
      <c r="E147" s="40">
        <f t="shared" si="15"/>
        <v>0</v>
      </c>
      <c r="F147" s="58">
        <f t="shared" si="16"/>
        <v>42403</v>
      </c>
      <c r="G147" s="49">
        <f>SUM(C$7:C147)</f>
        <v>-1</v>
      </c>
      <c r="H147" s="49">
        <f>SUM(D$7:D147)</f>
        <v>10</v>
      </c>
      <c r="I147" s="40">
        <f t="shared" si="17"/>
        <v>9</v>
      </c>
      <c r="K147" s="36">
        <f t="shared" si="18"/>
        <v>2016</v>
      </c>
    </row>
    <row r="148" spans="1:11" ht="13">
      <c r="A148" s="39">
        <f>GewinnDaten!A148</f>
        <v>42406</v>
      </c>
      <c r="B148" s="37">
        <f t="shared" si="14"/>
        <v>7</v>
      </c>
      <c r="C148" s="49">
        <f>GewinnDaten!G148</f>
        <v>0</v>
      </c>
      <c r="D148" s="49">
        <f>GewinnDaten!J148</f>
        <v>0</v>
      </c>
      <c r="E148" s="40">
        <f t="shared" si="15"/>
        <v>0</v>
      </c>
      <c r="F148" s="58">
        <f t="shared" si="16"/>
        <v>42406</v>
      </c>
      <c r="G148" s="49">
        <f>SUM(C$7:C148)</f>
        <v>-1</v>
      </c>
      <c r="H148" s="49">
        <f>SUM(D$7:D148)</f>
        <v>10</v>
      </c>
      <c r="I148" s="40">
        <f t="shared" si="17"/>
        <v>9</v>
      </c>
      <c r="K148" s="36">
        <f t="shared" si="18"/>
        <v>2016</v>
      </c>
    </row>
    <row r="149" spans="1:11" ht="13">
      <c r="A149" s="39">
        <f>GewinnDaten!A149</f>
        <v>42410</v>
      </c>
      <c r="B149" s="37">
        <f t="shared" si="14"/>
        <v>4</v>
      </c>
      <c r="C149" s="49">
        <f>GewinnDaten!G149</f>
        <v>0</v>
      </c>
      <c r="D149" s="49">
        <f>GewinnDaten!J149</f>
        <v>0</v>
      </c>
      <c r="E149" s="40">
        <f t="shared" si="15"/>
        <v>0</v>
      </c>
      <c r="F149" s="58">
        <f t="shared" si="16"/>
        <v>42410</v>
      </c>
      <c r="G149" s="49">
        <f>SUM(C$7:C149)</f>
        <v>-1</v>
      </c>
      <c r="H149" s="49">
        <f>SUM(D$7:D149)</f>
        <v>10</v>
      </c>
      <c r="I149" s="40">
        <f t="shared" si="17"/>
        <v>9</v>
      </c>
      <c r="K149" s="36">
        <f t="shared" si="18"/>
        <v>2016</v>
      </c>
    </row>
    <row r="150" spans="1:11" ht="13">
      <c r="A150" s="39">
        <f>GewinnDaten!A150</f>
        <v>42413</v>
      </c>
      <c r="B150" s="37">
        <f t="shared" si="14"/>
        <v>7</v>
      </c>
      <c r="C150" s="49">
        <f>GewinnDaten!G150</f>
        <v>0</v>
      </c>
      <c r="D150" s="49">
        <f>GewinnDaten!J150</f>
        <v>0</v>
      </c>
      <c r="E150" s="40">
        <f t="shared" si="15"/>
        <v>0</v>
      </c>
      <c r="F150" s="58">
        <f t="shared" si="16"/>
        <v>42413</v>
      </c>
      <c r="G150" s="49">
        <f>SUM(C$7:C150)</f>
        <v>-1</v>
      </c>
      <c r="H150" s="49">
        <f>SUM(D$7:D150)</f>
        <v>10</v>
      </c>
      <c r="I150" s="40">
        <f t="shared" si="17"/>
        <v>9</v>
      </c>
      <c r="K150" s="36">
        <f t="shared" si="18"/>
        <v>2016</v>
      </c>
    </row>
    <row r="151" spans="1:11" ht="13">
      <c r="A151" s="39">
        <f>GewinnDaten!A151</f>
        <v>42417</v>
      </c>
      <c r="B151" s="37">
        <f t="shared" si="14"/>
        <v>4</v>
      </c>
      <c r="C151" s="49">
        <f>GewinnDaten!G151</f>
        <v>0</v>
      </c>
      <c r="D151" s="49">
        <f>GewinnDaten!J151</f>
        <v>0</v>
      </c>
      <c r="E151" s="40">
        <f t="shared" si="15"/>
        <v>0</v>
      </c>
      <c r="F151" s="58">
        <f t="shared" si="16"/>
        <v>42417</v>
      </c>
      <c r="G151" s="49">
        <f>SUM(C$7:C151)</f>
        <v>-1</v>
      </c>
      <c r="H151" s="49">
        <f>SUM(D$7:D151)</f>
        <v>10</v>
      </c>
      <c r="I151" s="40">
        <f t="shared" si="17"/>
        <v>9</v>
      </c>
      <c r="K151" s="36">
        <f t="shared" si="18"/>
        <v>2016</v>
      </c>
    </row>
    <row r="152" spans="1:11" ht="13">
      <c r="A152" s="39">
        <f>GewinnDaten!A152</f>
        <v>42420</v>
      </c>
      <c r="B152" s="37">
        <f t="shared" si="14"/>
        <v>7</v>
      </c>
      <c r="C152" s="49">
        <f>GewinnDaten!G152</f>
        <v>0</v>
      </c>
      <c r="D152" s="49">
        <f>GewinnDaten!J152</f>
        <v>0</v>
      </c>
      <c r="E152" s="40">
        <f t="shared" si="15"/>
        <v>0</v>
      </c>
      <c r="F152" s="58">
        <f t="shared" si="16"/>
        <v>42420</v>
      </c>
      <c r="G152" s="49">
        <f>SUM(C$7:C152)</f>
        <v>-1</v>
      </c>
      <c r="H152" s="49">
        <f>SUM(D$7:D152)</f>
        <v>10</v>
      </c>
      <c r="I152" s="40">
        <f t="shared" si="17"/>
        <v>9</v>
      </c>
      <c r="K152" s="36">
        <f t="shared" si="18"/>
        <v>2016</v>
      </c>
    </row>
    <row r="153" spans="1:11" ht="13">
      <c r="A153" s="39">
        <f>GewinnDaten!A153</f>
        <v>42424</v>
      </c>
      <c r="B153" s="37">
        <f t="shared" si="14"/>
        <v>4</v>
      </c>
      <c r="C153" s="49">
        <f>GewinnDaten!G153</f>
        <v>0</v>
      </c>
      <c r="D153" s="49">
        <f>GewinnDaten!J153</f>
        <v>0</v>
      </c>
      <c r="E153" s="40">
        <f t="shared" si="15"/>
        <v>0</v>
      </c>
      <c r="F153" s="58">
        <f t="shared" si="16"/>
        <v>42424</v>
      </c>
      <c r="G153" s="49">
        <f>SUM(C$7:C153)</f>
        <v>-1</v>
      </c>
      <c r="H153" s="49">
        <f>SUM(D$7:D153)</f>
        <v>10</v>
      </c>
      <c r="I153" s="40">
        <f t="shared" si="17"/>
        <v>9</v>
      </c>
      <c r="K153" s="36">
        <f t="shared" si="18"/>
        <v>2016</v>
      </c>
    </row>
    <row r="154" spans="1:11" ht="13">
      <c r="A154" s="39">
        <f>GewinnDaten!A154</f>
        <v>42427</v>
      </c>
      <c r="B154" s="37">
        <f t="shared" si="14"/>
        <v>7</v>
      </c>
      <c r="C154" s="49">
        <f>GewinnDaten!G154</f>
        <v>0</v>
      </c>
      <c r="D154" s="49">
        <f>GewinnDaten!J154</f>
        <v>0</v>
      </c>
      <c r="E154" s="40">
        <f t="shared" si="15"/>
        <v>0</v>
      </c>
      <c r="F154" s="58">
        <f t="shared" si="16"/>
        <v>42427</v>
      </c>
      <c r="G154" s="49">
        <f>SUM(C$7:C154)</f>
        <v>-1</v>
      </c>
      <c r="H154" s="49">
        <f>SUM(D$7:D154)</f>
        <v>10</v>
      </c>
      <c r="I154" s="40">
        <f t="shared" si="17"/>
        <v>9</v>
      </c>
      <c r="K154" s="36">
        <f t="shared" si="18"/>
        <v>2016</v>
      </c>
    </row>
    <row r="155" spans="1:11" ht="13">
      <c r="A155" s="39">
        <f>GewinnDaten!A155</f>
        <v>42431</v>
      </c>
      <c r="B155" s="37">
        <f t="shared" si="14"/>
        <v>4</v>
      </c>
      <c r="C155" s="49">
        <f>GewinnDaten!G155</f>
        <v>0</v>
      </c>
      <c r="D155" s="49">
        <f>GewinnDaten!J155</f>
        <v>0</v>
      </c>
      <c r="E155" s="40">
        <f t="shared" si="15"/>
        <v>0</v>
      </c>
      <c r="F155" s="58">
        <f t="shared" si="16"/>
        <v>42431</v>
      </c>
      <c r="G155" s="49">
        <f>SUM(C$7:C155)</f>
        <v>-1</v>
      </c>
      <c r="H155" s="49">
        <f>SUM(D$7:D155)</f>
        <v>10</v>
      </c>
      <c r="I155" s="40">
        <f t="shared" si="17"/>
        <v>9</v>
      </c>
      <c r="K155" s="36">
        <f t="shared" si="18"/>
        <v>2016</v>
      </c>
    </row>
    <row r="156" spans="1:11" ht="13">
      <c r="A156" s="39">
        <f>GewinnDaten!A156</f>
        <v>42434</v>
      </c>
      <c r="B156" s="37">
        <f t="shared" si="14"/>
        <v>7</v>
      </c>
      <c r="C156" s="49">
        <f>GewinnDaten!G156</f>
        <v>0</v>
      </c>
      <c r="D156" s="49">
        <f>GewinnDaten!J156</f>
        <v>0</v>
      </c>
      <c r="E156" s="40">
        <f t="shared" si="15"/>
        <v>0</v>
      </c>
      <c r="F156" s="58">
        <f t="shared" si="16"/>
        <v>42434</v>
      </c>
      <c r="G156" s="49">
        <f>SUM(C$7:C156)</f>
        <v>-1</v>
      </c>
      <c r="H156" s="49">
        <f>SUM(D$7:D156)</f>
        <v>10</v>
      </c>
      <c r="I156" s="40">
        <f t="shared" si="17"/>
        <v>9</v>
      </c>
      <c r="K156" s="36">
        <f t="shared" si="18"/>
        <v>2016</v>
      </c>
    </row>
    <row r="157" spans="1:11" ht="13">
      <c r="A157" s="39">
        <f>GewinnDaten!A157</f>
        <v>42438</v>
      </c>
      <c r="B157" s="37">
        <f t="shared" si="14"/>
        <v>4</v>
      </c>
      <c r="C157" s="49">
        <f>GewinnDaten!G157</f>
        <v>0</v>
      </c>
      <c r="D157" s="49">
        <f>GewinnDaten!J157</f>
        <v>0</v>
      </c>
      <c r="E157" s="40">
        <f t="shared" si="15"/>
        <v>0</v>
      </c>
      <c r="F157" s="58">
        <f t="shared" si="16"/>
        <v>42438</v>
      </c>
      <c r="G157" s="49">
        <f>SUM(C$7:C157)</f>
        <v>-1</v>
      </c>
      <c r="H157" s="49">
        <f>SUM(D$7:D157)</f>
        <v>10</v>
      </c>
      <c r="I157" s="40">
        <f t="shared" si="17"/>
        <v>9</v>
      </c>
      <c r="K157" s="36">
        <f t="shared" si="18"/>
        <v>2016</v>
      </c>
    </row>
    <row r="158" spans="1:11" ht="13">
      <c r="A158" s="39">
        <f>GewinnDaten!A158</f>
        <v>42441</v>
      </c>
      <c r="B158" s="37">
        <f t="shared" si="14"/>
        <v>7</v>
      </c>
      <c r="C158" s="49">
        <f>GewinnDaten!G158</f>
        <v>0</v>
      </c>
      <c r="D158" s="49">
        <f>GewinnDaten!J158</f>
        <v>0</v>
      </c>
      <c r="E158" s="40">
        <f t="shared" si="15"/>
        <v>0</v>
      </c>
      <c r="F158" s="58">
        <f t="shared" si="16"/>
        <v>42441</v>
      </c>
      <c r="G158" s="49">
        <f>SUM(C$7:C158)</f>
        <v>-1</v>
      </c>
      <c r="H158" s="49">
        <f>SUM(D$7:D158)</f>
        <v>10</v>
      </c>
      <c r="I158" s="40">
        <f t="shared" si="17"/>
        <v>9</v>
      </c>
      <c r="K158" s="36">
        <f t="shared" si="18"/>
        <v>2016</v>
      </c>
    </row>
    <row r="159" spans="1:11" ht="13">
      <c r="A159" s="39">
        <f>GewinnDaten!A159</f>
        <v>42445</v>
      </c>
      <c r="B159" s="37">
        <f t="shared" si="14"/>
        <v>4</v>
      </c>
      <c r="C159" s="49">
        <f>GewinnDaten!G159</f>
        <v>0</v>
      </c>
      <c r="D159" s="49">
        <f>GewinnDaten!J159</f>
        <v>0</v>
      </c>
      <c r="E159" s="40">
        <f t="shared" si="15"/>
        <v>0</v>
      </c>
      <c r="F159" s="58">
        <f t="shared" si="16"/>
        <v>42445</v>
      </c>
      <c r="G159" s="49">
        <f>SUM(C$7:C159)</f>
        <v>-1</v>
      </c>
      <c r="H159" s="49">
        <f>SUM(D$7:D159)</f>
        <v>10</v>
      </c>
      <c r="I159" s="40">
        <f t="shared" si="17"/>
        <v>9</v>
      </c>
      <c r="K159" s="36">
        <f t="shared" si="18"/>
        <v>2016</v>
      </c>
    </row>
    <row r="160" spans="1:11" ht="13">
      <c r="A160" s="39">
        <f>GewinnDaten!A160</f>
        <v>42448</v>
      </c>
      <c r="B160" s="37">
        <f t="shared" si="14"/>
        <v>7</v>
      </c>
      <c r="C160" s="49">
        <f>GewinnDaten!G160</f>
        <v>0</v>
      </c>
      <c r="D160" s="49">
        <f>GewinnDaten!J160</f>
        <v>0</v>
      </c>
      <c r="E160" s="40">
        <f t="shared" si="15"/>
        <v>0</v>
      </c>
      <c r="F160" s="58">
        <f t="shared" si="16"/>
        <v>42448</v>
      </c>
      <c r="G160" s="49">
        <f>SUM(C$7:C160)</f>
        <v>-1</v>
      </c>
      <c r="H160" s="49">
        <f>SUM(D$7:D160)</f>
        <v>10</v>
      </c>
      <c r="I160" s="40">
        <f t="shared" si="17"/>
        <v>9</v>
      </c>
      <c r="K160" s="36">
        <f t="shared" si="18"/>
        <v>2016</v>
      </c>
    </row>
    <row r="161" spans="1:11" ht="13">
      <c r="A161" s="39">
        <f>GewinnDaten!A161</f>
        <v>42452</v>
      </c>
      <c r="B161" s="37">
        <f t="shared" si="14"/>
        <v>4</v>
      </c>
      <c r="C161" s="49">
        <f>GewinnDaten!G161</f>
        <v>0</v>
      </c>
      <c r="D161" s="49">
        <f>GewinnDaten!J161</f>
        <v>0</v>
      </c>
      <c r="E161" s="40">
        <f t="shared" si="15"/>
        <v>0</v>
      </c>
      <c r="F161" s="58">
        <f t="shared" si="16"/>
        <v>42452</v>
      </c>
      <c r="G161" s="49">
        <f>SUM(C$7:C161)</f>
        <v>-1</v>
      </c>
      <c r="H161" s="49">
        <f>SUM(D$7:D161)</f>
        <v>10</v>
      </c>
      <c r="I161" s="40">
        <f t="shared" si="17"/>
        <v>9</v>
      </c>
      <c r="K161" s="36">
        <f t="shared" si="18"/>
        <v>2016</v>
      </c>
    </row>
    <row r="162" spans="1:11" ht="13">
      <c r="A162" s="39">
        <f>GewinnDaten!A162</f>
        <v>42455</v>
      </c>
      <c r="B162" s="37">
        <f t="shared" si="14"/>
        <v>7</v>
      </c>
      <c r="C162" s="49">
        <f>GewinnDaten!G162</f>
        <v>0</v>
      </c>
      <c r="D162" s="49">
        <f>GewinnDaten!J162</f>
        <v>0</v>
      </c>
      <c r="E162" s="40">
        <f t="shared" si="15"/>
        <v>0</v>
      </c>
      <c r="F162" s="58">
        <f t="shared" si="16"/>
        <v>42455</v>
      </c>
      <c r="G162" s="49">
        <f>SUM(C$7:C162)</f>
        <v>-1</v>
      </c>
      <c r="H162" s="49">
        <f>SUM(D$7:D162)</f>
        <v>10</v>
      </c>
      <c r="I162" s="40">
        <f t="shared" si="17"/>
        <v>9</v>
      </c>
      <c r="K162" s="36">
        <f t="shared" si="18"/>
        <v>2016</v>
      </c>
    </row>
    <row r="163" spans="1:11" ht="13">
      <c r="A163" s="39">
        <f>GewinnDaten!A163</f>
        <v>42459</v>
      </c>
      <c r="B163" s="37">
        <f t="shared" si="14"/>
        <v>4</v>
      </c>
      <c r="C163" s="49">
        <f>GewinnDaten!G163</f>
        <v>0</v>
      </c>
      <c r="D163" s="49">
        <f>GewinnDaten!J163</f>
        <v>0</v>
      </c>
      <c r="E163" s="40">
        <f t="shared" si="15"/>
        <v>0</v>
      </c>
      <c r="F163" s="58">
        <f t="shared" si="16"/>
        <v>42459</v>
      </c>
      <c r="G163" s="49">
        <f>SUM(C$7:C163)</f>
        <v>-1</v>
      </c>
      <c r="H163" s="49">
        <f>SUM(D$7:D163)</f>
        <v>10</v>
      </c>
      <c r="I163" s="40">
        <f t="shared" si="17"/>
        <v>9</v>
      </c>
      <c r="K163" s="36">
        <f t="shared" si="18"/>
        <v>2016</v>
      </c>
    </row>
    <row r="164" spans="1:11" ht="13">
      <c r="A164" s="39">
        <f>GewinnDaten!A164</f>
        <v>42462</v>
      </c>
      <c r="B164" s="37">
        <f t="shared" si="14"/>
        <v>7</v>
      </c>
      <c r="C164" s="49">
        <f>GewinnDaten!G164</f>
        <v>0</v>
      </c>
      <c r="D164" s="49">
        <f>GewinnDaten!J164</f>
        <v>0</v>
      </c>
      <c r="E164" s="40">
        <f t="shared" si="15"/>
        <v>0</v>
      </c>
      <c r="F164" s="58">
        <f t="shared" si="16"/>
        <v>42462</v>
      </c>
      <c r="G164" s="49">
        <f>SUM(C$7:C164)</f>
        <v>-1</v>
      </c>
      <c r="H164" s="49">
        <f>SUM(D$7:D164)</f>
        <v>10</v>
      </c>
      <c r="I164" s="40">
        <f t="shared" si="17"/>
        <v>9</v>
      </c>
      <c r="K164" s="36">
        <f t="shared" si="18"/>
        <v>2016</v>
      </c>
    </row>
    <row r="165" spans="1:11" ht="13">
      <c r="A165" s="39">
        <f>GewinnDaten!A165</f>
        <v>42466</v>
      </c>
      <c r="B165" s="37">
        <f t="shared" si="14"/>
        <v>4</v>
      </c>
      <c r="C165" s="49">
        <f>GewinnDaten!G165</f>
        <v>0</v>
      </c>
      <c r="D165" s="49">
        <f>GewinnDaten!J165</f>
        <v>0</v>
      </c>
      <c r="E165" s="40">
        <f t="shared" si="15"/>
        <v>0</v>
      </c>
      <c r="F165" s="58">
        <f t="shared" si="16"/>
        <v>42466</v>
      </c>
      <c r="G165" s="49">
        <f>SUM(C$7:C165)</f>
        <v>-1</v>
      </c>
      <c r="H165" s="49">
        <f>SUM(D$7:D165)</f>
        <v>10</v>
      </c>
      <c r="I165" s="40">
        <f t="shared" si="17"/>
        <v>9</v>
      </c>
      <c r="K165" s="36">
        <f t="shared" si="18"/>
        <v>2016</v>
      </c>
    </row>
    <row r="166" spans="1:11" ht="13">
      <c r="A166" s="39">
        <f>GewinnDaten!A166</f>
        <v>42469</v>
      </c>
      <c r="B166" s="37">
        <f t="shared" si="14"/>
        <v>7</v>
      </c>
      <c r="C166" s="49">
        <f>GewinnDaten!G166</f>
        <v>0</v>
      </c>
      <c r="D166" s="49">
        <f>GewinnDaten!J166</f>
        <v>0</v>
      </c>
      <c r="E166" s="40">
        <f t="shared" si="15"/>
        <v>0</v>
      </c>
      <c r="F166" s="58">
        <f t="shared" si="16"/>
        <v>42469</v>
      </c>
      <c r="G166" s="49">
        <f>SUM(C$7:C166)</f>
        <v>-1</v>
      </c>
      <c r="H166" s="49">
        <f>SUM(D$7:D166)</f>
        <v>10</v>
      </c>
      <c r="I166" s="40">
        <f t="shared" si="17"/>
        <v>9</v>
      </c>
      <c r="K166" s="36">
        <f t="shared" si="18"/>
        <v>2016</v>
      </c>
    </row>
    <row r="167" spans="1:11" ht="13">
      <c r="A167" s="39">
        <f>GewinnDaten!A167</f>
        <v>42473</v>
      </c>
      <c r="B167" s="37">
        <f t="shared" si="14"/>
        <v>4</v>
      </c>
      <c r="C167" s="49">
        <f>GewinnDaten!G167</f>
        <v>0</v>
      </c>
      <c r="D167" s="49">
        <f>GewinnDaten!J167</f>
        <v>0</v>
      </c>
      <c r="E167" s="40">
        <f t="shared" si="15"/>
        <v>0</v>
      </c>
      <c r="F167" s="58">
        <f t="shared" si="16"/>
        <v>42473</v>
      </c>
      <c r="G167" s="49">
        <f>SUM(C$7:C167)</f>
        <v>-1</v>
      </c>
      <c r="H167" s="49">
        <f>SUM(D$7:D167)</f>
        <v>10</v>
      </c>
      <c r="I167" s="40">
        <f t="shared" si="17"/>
        <v>9</v>
      </c>
      <c r="K167" s="36">
        <f t="shared" si="18"/>
        <v>2016</v>
      </c>
    </row>
    <row r="168" spans="1:11" ht="13">
      <c r="A168" s="39">
        <f>GewinnDaten!A168</f>
        <v>42476</v>
      </c>
      <c r="B168" s="37">
        <f t="shared" si="14"/>
        <v>7</v>
      </c>
      <c r="C168" s="49">
        <f>GewinnDaten!G168</f>
        <v>0</v>
      </c>
      <c r="D168" s="49">
        <f>GewinnDaten!J168</f>
        <v>0</v>
      </c>
      <c r="E168" s="40">
        <f t="shared" si="15"/>
        <v>0</v>
      </c>
      <c r="F168" s="58">
        <f t="shared" si="16"/>
        <v>42476</v>
      </c>
      <c r="G168" s="49">
        <f>SUM(C$7:C168)</f>
        <v>-1</v>
      </c>
      <c r="H168" s="49">
        <f>SUM(D$7:D168)</f>
        <v>10</v>
      </c>
      <c r="I168" s="40">
        <f t="shared" si="17"/>
        <v>9</v>
      </c>
      <c r="K168" s="36">
        <f t="shared" si="18"/>
        <v>2016</v>
      </c>
    </row>
    <row r="169" spans="1:11" ht="13">
      <c r="A169" s="39">
        <f>GewinnDaten!A169</f>
        <v>42480</v>
      </c>
      <c r="B169" s="37">
        <f t="shared" si="14"/>
        <v>4</v>
      </c>
      <c r="C169" s="49">
        <f>GewinnDaten!G169</f>
        <v>0</v>
      </c>
      <c r="D169" s="49">
        <f>GewinnDaten!J169</f>
        <v>0</v>
      </c>
      <c r="E169" s="40">
        <f t="shared" si="15"/>
        <v>0</v>
      </c>
      <c r="F169" s="58">
        <f t="shared" si="16"/>
        <v>42480</v>
      </c>
      <c r="G169" s="49">
        <f>SUM(C$7:C169)</f>
        <v>-1</v>
      </c>
      <c r="H169" s="49">
        <f>SUM(D$7:D169)</f>
        <v>10</v>
      </c>
      <c r="I169" s="40">
        <f t="shared" si="17"/>
        <v>9</v>
      </c>
      <c r="K169" s="36">
        <f t="shared" si="18"/>
        <v>2016</v>
      </c>
    </row>
    <row r="170" spans="1:11" ht="13">
      <c r="A170" s="39">
        <f>GewinnDaten!A170</f>
        <v>42483</v>
      </c>
      <c r="B170" s="37">
        <f t="shared" si="14"/>
        <v>7</v>
      </c>
      <c r="C170" s="49">
        <f>GewinnDaten!G170</f>
        <v>0</v>
      </c>
      <c r="D170" s="49">
        <f>GewinnDaten!J170</f>
        <v>0</v>
      </c>
      <c r="E170" s="40">
        <f t="shared" si="15"/>
        <v>0</v>
      </c>
      <c r="F170" s="58">
        <f t="shared" si="16"/>
        <v>42483</v>
      </c>
      <c r="G170" s="49">
        <f>SUM(C$7:C170)</f>
        <v>-1</v>
      </c>
      <c r="H170" s="49">
        <f>SUM(D$7:D170)</f>
        <v>10</v>
      </c>
      <c r="I170" s="40">
        <f t="shared" si="17"/>
        <v>9</v>
      </c>
      <c r="K170" s="36">
        <f t="shared" si="18"/>
        <v>2016</v>
      </c>
    </row>
    <row r="171" spans="1:11" ht="13">
      <c r="A171" s="39">
        <f>GewinnDaten!A171</f>
        <v>42487</v>
      </c>
      <c r="B171" s="37">
        <f t="shared" si="14"/>
        <v>4</v>
      </c>
      <c r="C171" s="49">
        <f>GewinnDaten!G171</f>
        <v>0</v>
      </c>
      <c r="D171" s="49">
        <f>GewinnDaten!J171</f>
        <v>0</v>
      </c>
      <c r="E171" s="40">
        <f t="shared" si="15"/>
        <v>0</v>
      </c>
      <c r="F171" s="58">
        <f t="shared" si="16"/>
        <v>42487</v>
      </c>
      <c r="G171" s="49">
        <f>SUM(C$7:C171)</f>
        <v>-1</v>
      </c>
      <c r="H171" s="49">
        <f>SUM(D$7:D171)</f>
        <v>10</v>
      </c>
      <c r="I171" s="40">
        <f t="shared" si="17"/>
        <v>9</v>
      </c>
      <c r="K171" s="36">
        <f t="shared" si="18"/>
        <v>2016</v>
      </c>
    </row>
    <row r="172" spans="1:11" ht="13">
      <c r="A172" s="39">
        <f>GewinnDaten!A172</f>
        <v>42490</v>
      </c>
      <c r="B172" s="37">
        <f t="shared" si="14"/>
        <v>7</v>
      </c>
      <c r="C172" s="49">
        <f>GewinnDaten!G172</f>
        <v>0</v>
      </c>
      <c r="D172" s="49">
        <f>GewinnDaten!J172</f>
        <v>0</v>
      </c>
      <c r="E172" s="40">
        <f t="shared" si="15"/>
        <v>0</v>
      </c>
      <c r="F172" s="58">
        <f t="shared" si="16"/>
        <v>42490</v>
      </c>
      <c r="G172" s="49">
        <f>SUM(C$7:C172)</f>
        <v>-1</v>
      </c>
      <c r="H172" s="49">
        <f>SUM(D$7:D172)</f>
        <v>10</v>
      </c>
      <c r="I172" s="40">
        <f t="shared" si="17"/>
        <v>9</v>
      </c>
      <c r="K172" s="36">
        <f t="shared" si="18"/>
        <v>2016</v>
      </c>
    </row>
    <row r="173" spans="1:11" ht="13">
      <c r="A173" s="39">
        <f>GewinnDaten!A173</f>
        <v>42494</v>
      </c>
      <c r="B173" s="37">
        <f t="shared" si="14"/>
        <v>4</v>
      </c>
      <c r="C173" s="49">
        <f>GewinnDaten!G173</f>
        <v>0</v>
      </c>
      <c r="D173" s="49">
        <f>GewinnDaten!J173</f>
        <v>0</v>
      </c>
      <c r="E173" s="40">
        <f t="shared" si="15"/>
        <v>0</v>
      </c>
      <c r="F173" s="58">
        <f t="shared" si="16"/>
        <v>42494</v>
      </c>
      <c r="G173" s="49">
        <f>SUM(C$7:C173)</f>
        <v>-1</v>
      </c>
      <c r="H173" s="49">
        <f>SUM(D$7:D173)</f>
        <v>10</v>
      </c>
      <c r="I173" s="40">
        <f t="shared" si="17"/>
        <v>9</v>
      </c>
      <c r="K173" s="36">
        <f t="shared" si="18"/>
        <v>2016</v>
      </c>
    </row>
    <row r="174" spans="1:11" ht="13">
      <c r="A174" s="39">
        <f>GewinnDaten!A174</f>
        <v>42497</v>
      </c>
      <c r="B174" s="37">
        <f t="shared" si="14"/>
        <v>7</v>
      </c>
      <c r="C174" s="49">
        <f>GewinnDaten!G174</f>
        <v>0</v>
      </c>
      <c r="D174" s="49">
        <f>GewinnDaten!J174</f>
        <v>0</v>
      </c>
      <c r="E174" s="40">
        <f t="shared" si="15"/>
        <v>0</v>
      </c>
      <c r="F174" s="58">
        <f t="shared" si="16"/>
        <v>42497</v>
      </c>
      <c r="G174" s="49">
        <f>SUM(C$7:C174)</f>
        <v>-1</v>
      </c>
      <c r="H174" s="49">
        <f>SUM(D$7:D174)</f>
        <v>10</v>
      </c>
      <c r="I174" s="40">
        <f t="shared" si="17"/>
        <v>9</v>
      </c>
      <c r="K174" s="36">
        <f t="shared" si="18"/>
        <v>2016</v>
      </c>
    </row>
    <row r="175" spans="1:11" ht="13">
      <c r="A175" s="39">
        <f>GewinnDaten!A175</f>
        <v>42501</v>
      </c>
      <c r="B175" s="37">
        <f t="shared" si="14"/>
        <v>4</v>
      </c>
      <c r="C175" s="49">
        <f>GewinnDaten!G175</f>
        <v>0</v>
      </c>
      <c r="D175" s="49">
        <f>GewinnDaten!J175</f>
        <v>0</v>
      </c>
      <c r="E175" s="40">
        <f t="shared" si="15"/>
        <v>0</v>
      </c>
      <c r="F175" s="58">
        <f t="shared" si="16"/>
        <v>42501</v>
      </c>
      <c r="G175" s="49">
        <f>SUM(C$7:C175)</f>
        <v>-1</v>
      </c>
      <c r="H175" s="49">
        <f>SUM(D$7:D175)</f>
        <v>10</v>
      </c>
      <c r="I175" s="40">
        <f t="shared" si="17"/>
        <v>9</v>
      </c>
      <c r="K175" s="36">
        <f t="shared" si="18"/>
        <v>2016</v>
      </c>
    </row>
    <row r="176" spans="1:11" ht="13">
      <c r="A176" s="39">
        <f>GewinnDaten!A176</f>
        <v>42504</v>
      </c>
      <c r="B176" s="37">
        <f t="shared" si="14"/>
        <v>7</v>
      </c>
      <c r="C176" s="49">
        <f>GewinnDaten!G176</f>
        <v>0</v>
      </c>
      <c r="D176" s="49">
        <f>GewinnDaten!J176</f>
        <v>0</v>
      </c>
      <c r="E176" s="40">
        <f t="shared" si="15"/>
        <v>0</v>
      </c>
      <c r="F176" s="58">
        <f t="shared" si="16"/>
        <v>42504</v>
      </c>
      <c r="G176" s="49">
        <f>SUM(C$7:C176)</f>
        <v>-1</v>
      </c>
      <c r="H176" s="49">
        <f>SUM(D$7:D176)</f>
        <v>10</v>
      </c>
      <c r="I176" s="40">
        <f t="shared" si="17"/>
        <v>9</v>
      </c>
      <c r="K176" s="36">
        <f t="shared" si="18"/>
        <v>2016</v>
      </c>
    </row>
    <row r="177" spans="1:11" ht="13">
      <c r="A177" s="39">
        <f>GewinnDaten!A177</f>
        <v>42508</v>
      </c>
      <c r="B177" s="37">
        <f t="shared" si="14"/>
        <v>4</v>
      </c>
      <c r="C177" s="49">
        <f>GewinnDaten!G177</f>
        <v>0</v>
      </c>
      <c r="D177" s="49">
        <f>GewinnDaten!J177</f>
        <v>0</v>
      </c>
      <c r="E177" s="40">
        <f t="shared" si="15"/>
        <v>0</v>
      </c>
      <c r="F177" s="58">
        <f t="shared" si="16"/>
        <v>42508</v>
      </c>
      <c r="G177" s="49">
        <f>SUM(C$7:C177)</f>
        <v>-1</v>
      </c>
      <c r="H177" s="49">
        <f>SUM(D$7:D177)</f>
        <v>10</v>
      </c>
      <c r="I177" s="40">
        <f t="shared" si="17"/>
        <v>9</v>
      </c>
      <c r="K177" s="36">
        <f t="shared" si="18"/>
        <v>2016</v>
      </c>
    </row>
    <row r="178" spans="1:11" ht="13">
      <c r="A178" s="39">
        <f>GewinnDaten!A178</f>
        <v>42511</v>
      </c>
      <c r="B178" s="37">
        <f t="shared" si="14"/>
        <v>7</v>
      </c>
      <c r="C178" s="49">
        <f>GewinnDaten!G178</f>
        <v>0</v>
      </c>
      <c r="D178" s="49">
        <f>GewinnDaten!J178</f>
        <v>0</v>
      </c>
      <c r="E178" s="40">
        <f t="shared" si="15"/>
        <v>0</v>
      </c>
      <c r="F178" s="58">
        <f t="shared" si="16"/>
        <v>42511</v>
      </c>
      <c r="G178" s="49">
        <f>SUM(C$7:C178)</f>
        <v>-1</v>
      </c>
      <c r="H178" s="49">
        <f>SUM(D$7:D178)</f>
        <v>10</v>
      </c>
      <c r="I178" s="40">
        <f t="shared" si="17"/>
        <v>9</v>
      </c>
      <c r="K178" s="36">
        <f t="shared" si="18"/>
        <v>2016</v>
      </c>
    </row>
    <row r="179" spans="1:11" ht="13">
      <c r="A179" s="39">
        <f>GewinnDaten!A179</f>
        <v>42515</v>
      </c>
      <c r="B179" s="37">
        <f t="shared" si="14"/>
        <v>4</v>
      </c>
      <c r="C179" s="49">
        <f>GewinnDaten!G179</f>
        <v>0</v>
      </c>
      <c r="D179" s="49">
        <f>GewinnDaten!J179</f>
        <v>0</v>
      </c>
      <c r="E179" s="40">
        <f t="shared" si="15"/>
        <v>0</v>
      </c>
      <c r="F179" s="58">
        <f t="shared" si="16"/>
        <v>42515</v>
      </c>
      <c r="G179" s="49">
        <f>SUM(C$7:C179)</f>
        <v>-1</v>
      </c>
      <c r="H179" s="49">
        <f>SUM(D$7:D179)</f>
        <v>10</v>
      </c>
      <c r="I179" s="40">
        <f t="shared" si="17"/>
        <v>9</v>
      </c>
      <c r="K179" s="36">
        <f t="shared" si="18"/>
        <v>2016</v>
      </c>
    </row>
    <row r="180" spans="1:11" ht="13">
      <c r="A180" s="39">
        <f>GewinnDaten!A180</f>
        <v>42518</v>
      </c>
      <c r="B180" s="37">
        <f t="shared" si="14"/>
        <v>7</v>
      </c>
      <c r="C180" s="49">
        <f>GewinnDaten!G180</f>
        <v>0</v>
      </c>
      <c r="D180" s="49">
        <f>GewinnDaten!J180</f>
        <v>0</v>
      </c>
      <c r="E180" s="40">
        <f t="shared" si="15"/>
        <v>0</v>
      </c>
      <c r="F180" s="58">
        <f t="shared" si="16"/>
        <v>42518</v>
      </c>
      <c r="G180" s="49">
        <f>SUM(C$7:C180)</f>
        <v>-1</v>
      </c>
      <c r="H180" s="49">
        <f>SUM(D$7:D180)</f>
        <v>10</v>
      </c>
      <c r="I180" s="40">
        <f t="shared" si="17"/>
        <v>9</v>
      </c>
      <c r="K180" s="36">
        <f t="shared" si="18"/>
        <v>2016</v>
      </c>
    </row>
    <row r="181" spans="1:11" ht="13">
      <c r="A181" s="39">
        <f>GewinnDaten!A181</f>
        <v>42522</v>
      </c>
      <c r="B181" s="37">
        <f t="shared" si="14"/>
        <v>4</v>
      </c>
      <c r="C181" s="49">
        <f>GewinnDaten!G181</f>
        <v>0</v>
      </c>
      <c r="D181" s="49">
        <f>GewinnDaten!J181</f>
        <v>0</v>
      </c>
      <c r="E181" s="40">
        <f t="shared" si="15"/>
        <v>0</v>
      </c>
      <c r="F181" s="58">
        <f t="shared" si="16"/>
        <v>42522</v>
      </c>
      <c r="G181" s="49">
        <f>SUM(C$7:C181)</f>
        <v>-1</v>
      </c>
      <c r="H181" s="49">
        <f>SUM(D$7:D181)</f>
        <v>10</v>
      </c>
      <c r="I181" s="40">
        <f t="shared" si="17"/>
        <v>9</v>
      </c>
      <c r="K181" s="36">
        <f t="shared" si="18"/>
        <v>2016</v>
      </c>
    </row>
    <row r="182" spans="1:11" ht="13">
      <c r="A182" s="39">
        <f>GewinnDaten!A182</f>
        <v>42525</v>
      </c>
      <c r="B182" s="37">
        <f t="shared" si="14"/>
        <v>7</v>
      </c>
      <c r="C182" s="49">
        <f>GewinnDaten!G182</f>
        <v>0</v>
      </c>
      <c r="D182" s="49">
        <f>GewinnDaten!J182</f>
        <v>0</v>
      </c>
      <c r="E182" s="40">
        <f t="shared" si="15"/>
        <v>0</v>
      </c>
      <c r="F182" s="58">
        <f t="shared" si="16"/>
        <v>42525</v>
      </c>
      <c r="G182" s="49">
        <f>SUM(C$7:C182)</f>
        <v>-1</v>
      </c>
      <c r="H182" s="49">
        <f>SUM(D$7:D182)</f>
        <v>10</v>
      </c>
      <c r="I182" s="40">
        <f t="shared" si="17"/>
        <v>9</v>
      </c>
      <c r="K182" s="36">
        <f t="shared" si="18"/>
        <v>2016</v>
      </c>
    </row>
    <row r="183" spans="1:11" ht="13">
      <c r="A183" s="39">
        <f>GewinnDaten!A183</f>
        <v>42529</v>
      </c>
      <c r="B183" s="37">
        <f t="shared" si="14"/>
        <v>4</v>
      </c>
      <c r="C183" s="49">
        <f>GewinnDaten!G183</f>
        <v>0</v>
      </c>
      <c r="D183" s="49">
        <f>GewinnDaten!J183</f>
        <v>0</v>
      </c>
      <c r="E183" s="40">
        <f t="shared" si="15"/>
        <v>0</v>
      </c>
      <c r="F183" s="58">
        <f t="shared" si="16"/>
        <v>42529</v>
      </c>
      <c r="G183" s="49">
        <f>SUM(C$7:C183)</f>
        <v>-1</v>
      </c>
      <c r="H183" s="49">
        <f>SUM(D$7:D183)</f>
        <v>10</v>
      </c>
      <c r="I183" s="40">
        <f t="shared" si="17"/>
        <v>9</v>
      </c>
      <c r="K183" s="36">
        <f t="shared" si="18"/>
        <v>2016</v>
      </c>
    </row>
    <row r="184" spans="1:11" ht="13">
      <c r="A184" s="39">
        <f>GewinnDaten!A184</f>
        <v>42532</v>
      </c>
      <c r="B184" s="37">
        <f t="shared" si="14"/>
        <v>7</v>
      </c>
      <c r="C184" s="49">
        <f>GewinnDaten!G184</f>
        <v>0</v>
      </c>
      <c r="D184" s="49">
        <f>GewinnDaten!J184</f>
        <v>0</v>
      </c>
      <c r="E184" s="40">
        <f t="shared" si="15"/>
        <v>0</v>
      </c>
      <c r="F184" s="58">
        <f t="shared" si="16"/>
        <v>42532</v>
      </c>
      <c r="G184" s="49">
        <f>SUM(C$7:C184)</f>
        <v>-1</v>
      </c>
      <c r="H184" s="49">
        <f>SUM(D$7:D184)</f>
        <v>10</v>
      </c>
      <c r="I184" s="40">
        <f t="shared" si="17"/>
        <v>9</v>
      </c>
      <c r="K184" s="36">
        <f t="shared" si="18"/>
        <v>2016</v>
      </c>
    </row>
    <row r="185" spans="1:11" ht="13">
      <c r="A185" s="39">
        <f>GewinnDaten!A185</f>
        <v>42536</v>
      </c>
      <c r="B185" s="37">
        <f t="shared" si="14"/>
        <v>4</v>
      </c>
      <c r="C185" s="49">
        <f>GewinnDaten!G185</f>
        <v>0</v>
      </c>
      <c r="D185" s="49">
        <f>GewinnDaten!J185</f>
        <v>0</v>
      </c>
      <c r="E185" s="40">
        <f t="shared" si="15"/>
        <v>0</v>
      </c>
      <c r="F185" s="58">
        <f t="shared" si="16"/>
        <v>42536</v>
      </c>
      <c r="G185" s="49">
        <f>SUM(C$7:C185)</f>
        <v>-1</v>
      </c>
      <c r="H185" s="49">
        <f>SUM(D$7:D185)</f>
        <v>10</v>
      </c>
      <c r="I185" s="40">
        <f t="shared" si="17"/>
        <v>9</v>
      </c>
      <c r="K185" s="36">
        <f t="shared" si="18"/>
        <v>2016</v>
      </c>
    </row>
    <row r="186" spans="1:11" ht="13">
      <c r="A186" s="39">
        <f>GewinnDaten!A186</f>
        <v>42539</v>
      </c>
      <c r="B186" s="37">
        <f t="shared" si="14"/>
        <v>7</v>
      </c>
      <c r="C186" s="49">
        <f>GewinnDaten!G186</f>
        <v>0</v>
      </c>
      <c r="D186" s="49">
        <f>GewinnDaten!J186</f>
        <v>0</v>
      </c>
      <c r="E186" s="40">
        <f t="shared" si="15"/>
        <v>0</v>
      </c>
      <c r="F186" s="58">
        <f t="shared" si="16"/>
        <v>42539</v>
      </c>
      <c r="G186" s="49">
        <f>SUM(C$7:C186)</f>
        <v>-1</v>
      </c>
      <c r="H186" s="49">
        <f>SUM(D$7:D186)</f>
        <v>10</v>
      </c>
      <c r="I186" s="40">
        <f t="shared" si="17"/>
        <v>9</v>
      </c>
      <c r="K186" s="36">
        <f t="shared" si="18"/>
        <v>2016</v>
      </c>
    </row>
    <row r="187" spans="1:11" ht="13">
      <c r="A187" s="39">
        <f>GewinnDaten!A187</f>
        <v>42543</v>
      </c>
      <c r="B187" s="37">
        <f t="shared" si="14"/>
        <v>4</v>
      </c>
      <c r="C187" s="49">
        <f>GewinnDaten!G187</f>
        <v>0</v>
      </c>
      <c r="D187" s="49">
        <f>GewinnDaten!J187</f>
        <v>0</v>
      </c>
      <c r="E187" s="40">
        <f t="shared" si="15"/>
        <v>0</v>
      </c>
      <c r="F187" s="58">
        <f t="shared" si="16"/>
        <v>42543</v>
      </c>
      <c r="G187" s="49">
        <f>SUM(C$7:C187)</f>
        <v>-1</v>
      </c>
      <c r="H187" s="49">
        <f>SUM(D$7:D187)</f>
        <v>10</v>
      </c>
      <c r="I187" s="40">
        <f t="shared" si="17"/>
        <v>9</v>
      </c>
      <c r="K187" s="36">
        <f t="shared" si="18"/>
        <v>2016</v>
      </c>
    </row>
    <row r="188" spans="1:11" ht="13">
      <c r="A188" s="39">
        <f>GewinnDaten!A188</f>
        <v>42546</v>
      </c>
      <c r="B188" s="37">
        <f t="shared" si="14"/>
        <v>7</v>
      </c>
      <c r="C188" s="49">
        <f>GewinnDaten!G188</f>
        <v>0</v>
      </c>
      <c r="D188" s="49">
        <f>GewinnDaten!J188</f>
        <v>0</v>
      </c>
      <c r="E188" s="40">
        <f t="shared" si="15"/>
        <v>0</v>
      </c>
      <c r="F188" s="58">
        <f t="shared" si="16"/>
        <v>42546</v>
      </c>
      <c r="G188" s="49">
        <f>SUM(C$7:C188)</f>
        <v>-1</v>
      </c>
      <c r="H188" s="49">
        <f>SUM(D$7:D188)</f>
        <v>10</v>
      </c>
      <c r="I188" s="40">
        <f t="shared" si="17"/>
        <v>9</v>
      </c>
      <c r="K188" s="36">
        <f t="shared" si="18"/>
        <v>2016</v>
      </c>
    </row>
    <row r="189" spans="1:11" ht="13">
      <c r="A189" s="39">
        <f>GewinnDaten!A189</f>
        <v>42550</v>
      </c>
      <c r="B189" s="37">
        <f t="shared" si="14"/>
        <v>4</v>
      </c>
      <c r="C189" s="49">
        <f>GewinnDaten!G189</f>
        <v>0</v>
      </c>
      <c r="D189" s="49">
        <f>GewinnDaten!J189</f>
        <v>0</v>
      </c>
      <c r="E189" s="40">
        <f t="shared" si="15"/>
        <v>0</v>
      </c>
      <c r="F189" s="58">
        <f t="shared" si="16"/>
        <v>42550</v>
      </c>
      <c r="G189" s="49">
        <f>SUM(C$7:C189)</f>
        <v>-1</v>
      </c>
      <c r="H189" s="49">
        <f>SUM(D$7:D189)</f>
        <v>10</v>
      </c>
      <c r="I189" s="40">
        <f t="shared" si="17"/>
        <v>9</v>
      </c>
      <c r="K189" s="36">
        <f t="shared" si="18"/>
        <v>2016</v>
      </c>
    </row>
    <row r="190" spans="1:11" ht="13">
      <c r="A190" s="39">
        <f>GewinnDaten!A190</f>
        <v>42553</v>
      </c>
      <c r="B190" s="37">
        <f t="shared" si="14"/>
        <v>7</v>
      </c>
      <c r="C190" s="49">
        <f>GewinnDaten!G190</f>
        <v>0</v>
      </c>
      <c r="D190" s="49">
        <f>GewinnDaten!J190</f>
        <v>0</v>
      </c>
      <c r="E190" s="40">
        <f t="shared" si="15"/>
        <v>0</v>
      </c>
      <c r="F190" s="58">
        <f t="shared" si="16"/>
        <v>42553</v>
      </c>
      <c r="G190" s="49">
        <f>SUM(C$7:C190)</f>
        <v>-1</v>
      </c>
      <c r="H190" s="49">
        <f>SUM(D$7:D190)</f>
        <v>10</v>
      </c>
      <c r="I190" s="40">
        <f t="shared" si="17"/>
        <v>9</v>
      </c>
      <c r="K190" s="36">
        <f t="shared" si="18"/>
        <v>2016</v>
      </c>
    </row>
    <row r="191" spans="1:11" ht="13">
      <c r="A191" s="39">
        <f>GewinnDaten!A191</f>
        <v>42557</v>
      </c>
      <c r="B191" s="37">
        <f t="shared" si="14"/>
        <v>4</v>
      </c>
      <c r="C191" s="49">
        <f>GewinnDaten!G191</f>
        <v>0</v>
      </c>
      <c r="D191" s="49">
        <f>GewinnDaten!J191</f>
        <v>0</v>
      </c>
      <c r="E191" s="40">
        <f t="shared" si="15"/>
        <v>0</v>
      </c>
      <c r="F191" s="58">
        <f t="shared" si="16"/>
        <v>42557</v>
      </c>
      <c r="G191" s="49">
        <f>SUM(C$7:C191)</f>
        <v>-1</v>
      </c>
      <c r="H191" s="49">
        <f>SUM(D$7:D191)</f>
        <v>10</v>
      </c>
      <c r="I191" s="40">
        <f t="shared" si="17"/>
        <v>9</v>
      </c>
      <c r="K191" s="36">
        <f t="shared" si="18"/>
        <v>2016</v>
      </c>
    </row>
    <row r="192" spans="1:11" ht="13">
      <c r="A192" s="39">
        <f>GewinnDaten!A192</f>
        <v>42560</v>
      </c>
      <c r="B192" s="37">
        <f t="shared" si="14"/>
        <v>7</v>
      </c>
      <c r="C192" s="49">
        <f>GewinnDaten!G192</f>
        <v>0</v>
      </c>
      <c r="D192" s="49">
        <f>GewinnDaten!J192</f>
        <v>0</v>
      </c>
      <c r="E192" s="40">
        <f t="shared" si="15"/>
        <v>0</v>
      </c>
      <c r="F192" s="58">
        <f t="shared" si="16"/>
        <v>42560</v>
      </c>
      <c r="G192" s="49">
        <f>SUM(C$7:C192)</f>
        <v>-1</v>
      </c>
      <c r="H192" s="49">
        <f>SUM(D$7:D192)</f>
        <v>10</v>
      </c>
      <c r="I192" s="40">
        <f t="shared" si="17"/>
        <v>9</v>
      </c>
      <c r="K192" s="36">
        <f t="shared" si="18"/>
        <v>2016</v>
      </c>
    </row>
    <row r="193" spans="1:11" ht="13">
      <c r="A193" s="39">
        <f>GewinnDaten!A193</f>
        <v>42564</v>
      </c>
      <c r="B193" s="37">
        <f t="shared" si="14"/>
        <v>4</v>
      </c>
      <c r="C193" s="49">
        <f>GewinnDaten!G193</f>
        <v>0</v>
      </c>
      <c r="D193" s="49">
        <f>GewinnDaten!J193</f>
        <v>0</v>
      </c>
      <c r="E193" s="40">
        <f t="shared" si="15"/>
        <v>0</v>
      </c>
      <c r="F193" s="58">
        <f t="shared" si="16"/>
        <v>42564</v>
      </c>
      <c r="G193" s="49">
        <f>SUM(C$7:C193)</f>
        <v>-1</v>
      </c>
      <c r="H193" s="49">
        <f>SUM(D$7:D193)</f>
        <v>10</v>
      </c>
      <c r="I193" s="40">
        <f t="shared" si="17"/>
        <v>9</v>
      </c>
      <c r="K193" s="36">
        <f t="shared" si="18"/>
        <v>2016</v>
      </c>
    </row>
    <row r="194" spans="1:11" ht="13">
      <c r="A194" s="39">
        <f>GewinnDaten!A194</f>
        <v>42567</v>
      </c>
      <c r="B194" s="37">
        <f t="shared" si="14"/>
        <v>7</v>
      </c>
      <c r="C194" s="49">
        <f>GewinnDaten!G194</f>
        <v>0</v>
      </c>
      <c r="D194" s="49">
        <f>GewinnDaten!J194</f>
        <v>0</v>
      </c>
      <c r="E194" s="40">
        <f t="shared" si="15"/>
        <v>0</v>
      </c>
      <c r="F194" s="58">
        <f t="shared" si="16"/>
        <v>42567</v>
      </c>
      <c r="G194" s="49">
        <f>SUM(C$7:C194)</f>
        <v>-1</v>
      </c>
      <c r="H194" s="49">
        <f>SUM(D$7:D194)</f>
        <v>10</v>
      </c>
      <c r="I194" s="40">
        <f t="shared" si="17"/>
        <v>9</v>
      </c>
      <c r="K194" s="36">
        <f t="shared" si="18"/>
        <v>2016</v>
      </c>
    </row>
    <row r="195" spans="1:11" ht="13">
      <c r="A195" s="39">
        <f>GewinnDaten!A195</f>
        <v>42571</v>
      </c>
      <c r="B195" s="37">
        <f t="shared" si="14"/>
        <v>4</v>
      </c>
      <c r="C195" s="49">
        <f>GewinnDaten!G195</f>
        <v>0</v>
      </c>
      <c r="D195" s="49">
        <f>GewinnDaten!J195</f>
        <v>0</v>
      </c>
      <c r="E195" s="40">
        <f t="shared" si="15"/>
        <v>0</v>
      </c>
      <c r="F195" s="58">
        <f t="shared" si="16"/>
        <v>42571</v>
      </c>
      <c r="G195" s="49">
        <f>SUM(C$7:C195)</f>
        <v>-1</v>
      </c>
      <c r="H195" s="49">
        <f>SUM(D$7:D195)</f>
        <v>10</v>
      </c>
      <c r="I195" s="40">
        <f t="shared" si="17"/>
        <v>9</v>
      </c>
      <c r="K195" s="36">
        <f t="shared" si="18"/>
        <v>2016</v>
      </c>
    </row>
    <row r="196" spans="1:11" ht="13">
      <c r="A196" s="39">
        <f>GewinnDaten!A196</f>
        <v>42574</v>
      </c>
      <c r="B196" s="37">
        <f t="shared" si="14"/>
        <v>7</v>
      </c>
      <c r="C196" s="49">
        <f>GewinnDaten!G196</f>
        <v>0</v>
      </c>
      <c r="D196" s="49">
        <f>GewinnDaten!J196</f>
        <v>0</v>
      </c>
      <c r="E196" s="40">
        <f t="shared" si="15"/>
        <v>0</v>
      </c>
      <c r="F196" s="58">
        <f t="shared" si="16"/>
        <v>42574</v>
      </c>
      <c r="G196" s="49">
        <f>SUM(C$7:C196)</f>
        <v>-1</v>
      </c>
      <c r="H196" s="49">
        <f>SUM(D$7:D196)</f>
        <v>10</v>
      </c>
      <c r="I196" s="40">
        <f t="shared" si="17"/>
        <v>9</v>
      </c>
      <c r="K196" s="36">
        <f t="shared" si="18"/>
        <v>2016</v>
      </c>
    </row>
    <row r="197" spans="1:11" ht="13">
      <c r="A197" s="39">
        <f>GewinnDaten!A197</f>
        <v>42578</v>
      </c>
      <c r="B197" s="37">
        <f t="shared" si="14"/>
        <v>4</v>
      </c>
      <c r="C197" s="49">
        <f>GewinnDaten!G197</f>
        <v>0</v>
      </c>
      <c r="D197" s="49">
        <f>GewinnDaten!J197</f>
        <v>0</v>
      </c>
      <c r="E197" s="40">
        <f t="shared" si="15"/>
        <v>0</v>
      </c>
      <c r="F197" s="58">
        <f t="shared" si="16"/>
        <v>42578</v>
      </c>
      <c r="G197" s="49">
        <f>SUM(C$7:C197)</f>
        <v>-1</v>
      </c>
      <c r="H197" s="49">
        <f>SUM(D$7:D197)</f>
        <v>10</v>
      </c>
      <c r="I197" s="40">
        <f t="shared" si="17"/>
        <v>9</v>
      </c>
      <c r="K197" s="36">
        <f t="shared" si="18"/>
        <v>2016</v>
      </c>
    </row>
    <row r="198" spans="1:11" ht="13">
      <c r="A198" s="39">
        <f>GewinnDaten!A198</f>
        <v>42581</v>
      </c>
      <c r="B198" s="37">
        <f t="shared" si="14"/>
        <v>7</v>
      </c>
      <c r="C198" s="49">
        <f>GewinnDaten!G198</f>
        <v>0</v>
      </c>
      <c r="D198" s="49">
        <f>GewinnDaten!J198</f>
        <v>0</v>
      </c>
      <c r="E198" s="40">
        <f t="shared" si="15"/>
        <v>0</v>
      </c>
      <c r="F198" s="58">
        <f t="shared" si="16"/>
        <v>42581</v>
      </c>
      <c r="G198" s="49">
        <f>SUM(C$7:C198)</f>
        <v>-1</v>
      </c>
      <c r="H198" s="49">
        <f>SUM(D$7:D198)</f>
        <v>10</v>
      </c>
      <c r="I198" s="40">
        <f t="shared" si="17"/>
        <v>9</v>
      </c>
      <c r="K198" s="36">
        <f t="shared" si="18"/>
        <v>2016</v>
      </c>
    </row>
    <row r="199" spans="1:11" ht="13">
      <c r="A199" s="39">
        <f>GewinnDaten!A199</f>
        <v>42585</v>
      </c>
      <c r="B199" s="37">
        <f t="shared" si="14"/>
        <v>4</v>
      </c>
      <c r="C199" s="49">
        <f>GewinnDaten!G199</f>
        <v>0</v>
      </c>
      <c r="D199" s="49">
        <f>GewinnDaten!J199</f>
        <v>0</v>
      </c>
      <c r="E199" s="40">
        <f t="shared" si="15"/>
        <v>0</v>
      </c>
      <c r="F199" s="58">
        <f t="shared" si="16"/>
        <v>42585</v>
      </c>
      <c r="G199" s="49">
        <f>SUM(C$7:C199)</f>
        <v>-1</v>
      </c>
      <c r="H199" s="49">
        <f>SUM(D$7:D199)</f>
        <v>10</v>
      </c>
      <c r="I199" s="40">
        <f t="shared" si="17"/>
        <v>9</v>
      </c>
      <c r="K199" s="36">
        <f t="shared" si="18"/>
        <v>2016</v>
      </c>
    </row>
    <row r="200" spans="1:11" ht="13">
      <c r="A200" s="39">
        <f>GewinnDaten!A200</f>
        <v>42588</v>
      </c>
      <c r="B200" s="37">
        <f t="shared" ref="B200:B263" si="19">WEEKDAY(A200)</f>
        <v>7</v>
      </c>
      <c r="C200" s="49">
        <f>GewinnDaten!G200</f>
        <v>0</v>
      </c>
      <c r="D200" s="49">
        <f>GewinnDaten!J200</f>
        <v>0</v>
      </c>
      <c r="E200" s="40">
        <f t="shared" ref="E200:E263" si="20">SUM(C200:D200)</f>
        <v>0</v>
      </c>
      <c r="F200" s="58">
        <f t="shared" ref="F200:F263" si="21">A200</f>
        <v>42588</v>
      </c>
      <c r="G200" s="49">
        <f>SUM(C$7:C200)</f>
        <v>-1</v>
      </c>
      <c r="H200" s="49">
        <f>SUM(D$7:D200)</f>
        <v>10</v>
      </c>
      <c r="I200" s="40">
        <f t="shared" ref="I200:I263" si="22">SUM(G200:H200)</f>
        <v>9</v>
      </c>
      <c r="K200" s="36">
        <f t="shared" ref="K200:K263" si="23">YEAR(A200)</f>
        <v>2016</v>
      </c>
    </row>
    <row r="201" spans="1:11" ht="13">
      <c r="A201" s="39">
        <f>GewinnDaten!A201</f>
        <v>42592</v>
      </c>
      <c r="B201" s="37">
        <f t="shared" si="19"/>
        <v>4</v>
      </c>
      <c r="C201" s="49">
        <f>GewinnDaten!G201</f>
        <v>0</v>
      </c>
      <c r="D201" s="49">
        <f>GewinnDaten!J201</f>
        <v>0</v>
      </c>
      <c r="E201" s="40">
        <f t="shared" si="20"/>
        <v>0</v>
      </c>
      <c r="F201" s="58">
        <f t="shared" si="21"/>
        <v>42592</v>
      </c>
      <c r="G201" s="49">
        <f>SUM(C$7:C201)</f>
        <v>-1</v>
      </c>
      <c r="H201" s="49">
        <f>SUM(D$7:D201)</f>
        <v>10</v>
      </c>
      <c r="I201" s="40">
        <f t="shared" si="22"/>
        <v>9</v>
      </c>
      <c r="K201" s="36">
        <f t="shared" si="23"/>
        <v>2016</v>
      </c>
    </row>
    <row r="202" spans="1:11" ht="13">
      <c r="A202" s="39">
        <f>GewinnDaten!A202</f>
        <v>42595</v>
      </c>
      <c r="B202" s="37">
        <f t="shared" si="19"/>
        <v>7</v>
      </c>
      <c r="C202" s="49">
        <f>GewinnDaten!G202</f>
        <v>0</v>
      </c>
      <c r="D202" s="49">
        <f>GewinnDaten!J202</f>
        <v>0</v>
      </c>
      <c r="E202" s="40">
        <f t="shared" si="20"/>
        <v>0</v>
      </c>
      <c r="F202" s="58">
        <f t="shared" si="21"/>
        <v>42595</v>
      </c>
      <c r="G202" s="49">
        <f>SUM(C$7:C202)</f>
        <v>-1</v>
      </c>
      <c r="H202" s="49">
        <f>SUM(D$7:D202)</f>
        <v>10</v>
      </c>
      <c r="I202" s="40">
        <f t="shared" si="22"/>
        <v>9</v>
      </c>
      <c r="K202" s="36">
        <f t="shared" si="23"/>
        <v>2016</v>
      </c>
    </row>
    <row r="203" spans="1:11" ht="13">
      <c r="A203" s="39">
        <f>GewinnDaten!A203</f>
        <v>42599</v>
      </c>
      <c r="B203" s="37">
        <f t="shared" si="19"/>
        <v>4</v>
      </c>
      <c r="C203" s="49">
        <f>GewinnDaten!G203</f>
        <v>0</v>
      </c>
      <c r="D203" s="49">
        <f>GewinnDaten!J203</f>
        <v>0</v>
      </c>
      <c r="E203" s="40">
        <f t="shared" si="20"/>
        <v>0</v>
      </c>
      <c r="F203" s="58">
        <f t="shared" si="21"/>
        <v>42599</v>
      </c>
      <c r="G203" s="49">
        <f>SUM(C$7:C203)</f>
        <v>-1</v>
      </c>
      <c r="H203" s="49">
        <f>SUM(D$7:D203)</f>
        <v>10</v>
      </c>
      <c r="I203" s="40">
        <f t="shared" si="22"/>
        <v>9</v>
      </c>
      <c r="K203" s="36">
        <f t="shared" si="23"/>
        <v>2016</v>
      </c>
    </row>
    <row r="204" spans="1:11" ht="13">
      <c r="A204" s="39">
        <f>GewinnDaten!A204</f>
        <v>42602</v>
      </c>
      <c r="B204" s="37">
        <f t="shared" si="19"/>
        <v>7</v>
      </c>
      <c r="C204" s="49">
        <f>GewinnDaten!G204</f>
        <v>0</v>
      </c>
      <c r="D204" s="49">
        <f>GewinnDaten!J204</f>
        <v>0</v>
      </c>
      <c r="E204" s="40">
        <f t="shared" si="20"/>
        <v>0</v>
      </c>
      <c r="F204" s="58">
        <f t="shared" si="21"/>
        <v>42602</v>
      </c>
      <c r="G204" s="49">
        <f>SUM(C$7:C204)</f>
        <v>-1</v>
      </c>
      <c r="H204" s="49">
        <f>SUM(D$7:D204)</f>
        <v>10</v>
      </c>
      <c r="I204" s="40">
        <f t="shared" si="22"/>
        <v>9</v>
      </c>
      <c r="K204" s="36">
        <f t="shared" si="23"/>
        <v>2016</v>
      </c>
    </row>
    <row r="205" spans="1:11" ht="13">
      <c r="A205" s="39">
        <f>GewinnDaten!A205</f>
        <v>42606</v>
      </c>
      <c r="B205" s="37">
        <f t="shared" si="19"/>
        <v>4</v>
      </c>
      <c r="C205" s="49">
        <f>GewinnDaten!G205</f>
        <v>0</v>
      </c>
      <c r="D205" s="49">
        <f>GewinnDaten!J205</f>
        <v>0</v>
      </c>
      <c r="E205" s="40">
        <f t="shared" si="20"/>
        <v>0</v>
      </c>
      <c r="F205" s="58">
        <f t="shared" si="21"/>
        <v>42606</v>
      </c>
      <c r="G205" s="49">
        <f>SUM(C$7:C205)</f>
        <v>-1</v>
      </c>
      <c r="H205" s="49">
        <f>SUM(D$7:D205)</f>
        <v>10</v>
      </c>
      <c r="I205" s="40">
        <f t="shared" si="22"/>
        <v>9</v>
      </c>
      <c r="K205" s="36">
        <f t="shared" si="23"/>
        <v>2016</v>
      </c>
    </row>
    <row r="206" spans="1:11" ht="13">
      <c r="A206" s="39">
        <f>GewinnDaten!A206</f>
        <v>42609</v>
      </c>
      <c r="B206" s="37">
        <f t="shared" si="19"/>
        <v>7</v>
      </c>
      <c r="C206" s="49">
        <f>GewinnDaten!G206</f>
        <v>0</v>
      </c>
      <c r="D206" s="49">
        <f>GewinnDaten!J206</f>
        <v>0</v>
      </c>
      <c r="E206" s="40">
        <f t="shared" si="20"/>
        <v>0</v>
      </c>
      <c r="F206" s="58">
        <f t="shared" si="21"/>
        <v>42609</v>
      </c>
      <c r="G206" s="49">
        <f>SUM(C$7:C206)</f>
        <v>-1</v>
      </c>
      <c r="H206" s="49">
        <f>SUM(D$7:D206)</f>
        <v>10</v>
      </c>
      <c r="I206" s="40">
        <f t="shared" si="22"/>
        <v>9</v>
      </c>
      <c r="K206" s="36">
        <f t="shared" si="23"/>
        <v>2016</v>
      </c>
    </row>
    <row r="207" spans="1:11" ht="13">
      <c r="A207" s="39">
        <f>GewinnDaten!A207</f>
        <v>42613</v>
      </c>
      <c r="B207" s="37">
        <f t="shared" si="19"/>
        <v>4</v>
      </c>
      <c r="C207" s="49">
        <f>GewinnDaten!G207</f>
        <v>0</v>
      </c>
      <c r="D207" s="49">
        <f>GewinnDaten!J207</f>
        <v>0</v>
      </c>
      <c r="E207" s="40">
        <f t="shared" si="20"/>
        <v>0</v>
      </c>
      <c r="F207" s="58">
        <f t="shared" si="21"/>
        <v>42613</v>
      </c>
      <c r="G207" s="49">
        <f>SUM(C$7:C207)</f>
        <v>-1</v>
      </c>
      <c r="H207" s="49">
        <f>SUM(D$7:D207)</f>
        <v>10</v>
      </c>
      <c r="I207" s="40">
        <f t="shared" si="22"/>
        <v>9</v>
      </c>
      <c r="K207" s="36">
        <f t="shared" si="23"/>
        <v>2016</v>
      </c>
    </row>
    <row r="208" spans="1:11" ht="13">
      <c r="A208" s="39">
        <f>GewinnDaten!A208</f>
        <v>42616</v>
      </c>
      <c r="B208" s="37">
        <f t="shared" si="19"/>
        <v>7</v>
      </c>
      <c r="C208" s="49">
        <f>GewinnDaten!G208</f>
        <v>0</v>
      </c>
      <c r="D208" s="49">
        <f>GewinnDaten!J208</f>
        <v>0</v>
      </c>
      <c r="E208" s="40">
        <f t="shared" si="20"/>
        <v>0</v>
      </c>
      <c r="F208" s="58">
        <f t="shared" si="21"/>
        <v>42616</v>
      </c>
      <c r="G208" s="49">
        <f>SUM(C$7:C208)</f>
        <v>-1</v>
      </c>
      <c r="H208" s="49">
        <f>SUM(D$7:D208)</f>
        <v>10</v>
      </c>
      <c r="I208" s="40">
        <f t="shared" si="22"/>
        <v>9</v>
      </c>
      <c r="K208" s="36">
        <f t="shared" si="23"/>
        <v>2016</v>
      </c>
    </row>
    <row r="209" spans="1:11" ht="13">
      <c r="A209" s="39">
        <f>GewinnDaten!A209</f>
        <v>42620</v>
      </c>
      <c r="B209" s="37">
        <f t="shared" si="19"/>
        <v>4</v>
      </c>
      <c r="C209" s="49">
        <f>GewinnDaten!G209</f>
        <v>0</v>
      </c>
      <c r="D209" s="49">
        <f>GewinnDaten!J209</f>
        <v>0</v>
      </c>
      <c r="E209" s="40">
        <f t="shared" si="20"/>
        <v>0</v>
      </c>
      <c r="F209" s="58">
        <f t="shared" si="21"/>
        <v>42620</v>
      </c>
      <c r="G209" s="49">
        <f>SUM(C$7:C209)</f>
        <v>-1</v>
      </c>
      <c r="H209" s="49">
        <f>SUM(D$7:D209)</f>
        <v>10</v>
      </c>
      <c r="I209" s="40">
        <f t="shared" si="22"/>
        <v>9</v>
      </c>
      <c r="K209" s="36">
        <f t="shared" si="23"/>
        <v>2016</v>
      </c>
    </row>
    <row r="210" spans="1:11" ht="13">
      <c r="A210" s="39">
        <f>GewinnDaten!A210</f>
        <v>42623</v>
      </c>
      <c r="B210" s="37">
        <f t="shared" si="19"/>
        <v>7</v>
      </c>
      <c r="C210" s="49">
        <f>GewinnDaten!G210</f>
        <v>0</v>
      </c>
      <c r="D210" s="49">
        <f>GewinnDaten!J210</f>
        <v>0</v>
      </c>
      <c r="E210" s="40">
        <f t="shared" si="20"/>
        <v>0</v>
      </c>
      <c r="F210" s="58">
        <f t="shared" si="21"/>
        <v>42623</v>
      </c>
      <c r="G210" s="49">
        <f>SUM(C$7:C210)</f>
        <v>-1</v>
      </c>
      <c r="H210" s="49">
        <f>SUM(D$7:D210)</f>
        <v>10</v>
      </c>
      <c r="I210" s="40">
        <f t="shared" si="22"/>
        <v>9</v>
      </c>
      <c r="K210" s="36">
        <f t="shared" si="23"/>
        <v>2016</v>
      </c>
    </row>
    <row r="211" spans="1:11" ht="13">
      <c r="A211" s="39">
        <f>GewinnDaten!A211</f>
        <v>42627</v>
      </c>
      <c r="B211" s="37">
        <f t="shared" si="19"/>
        <v>4</v>
      </c>
      <c r="C211" s="49">
        <f>GewinnDaten!G211</f>
        <v>0</v>
      </c>
      <c r="D211" s="49">
        <f>GewinnDaten!J211</f>
        <v>0</v>
      </c>
      <c r="E211" s="40">
        <f t="shared" si="20"/>
        <v>0</v>
      </c>
      <c r="F211" s="58">
        <f t="shared" si="21"/>
        <v>42627</v>
      </c>
      <c r="G211" s="49">
        <f>SUM(C$7:C211)</f>
        <v>-1</v>
      </c>
      <c r="H211" s="49">
        <f>SUM(D$7:D211)</f>
        <v>10</v>
      </c>
      <c r="I211" s="40">
        <f t="shared" si="22"/>
        <v>9</v>
      </c>
      <c r="K211" s="36">
        <f t="shared" si="23"/>
        <v>2016</v>
      </c>
    </row>
    <row r="212" spans="1:11" ht="13">
      <c r="A212" s="39">
        <f>GewinnDaten!A212</f>
        <v>42630</v>
      </c>
      <c r="B212" s="37">
        <f t="shared" si="19"/>
        <v>7</v>
      </c>
      <c r="C212" s="49">
        <f>GewinnDaten!G212</f>
        <v>0</v>
      </c>
      <c r="D212" s="49">
        <f>GewinnDaten!J212</f>
        <v>0</v>
      </c>
      <c r="E212" s="40">
        <f t="shared" si="20"/>
        <v>0</v>
      </c>
      <c r="F212" s="58">
        <f t="shared" si="21"/>
        <v>42630</v>
      </c>
      <c r="G212" s="49">
        <f>SUM(C$7:C212)</f>
        <v>-1</v>
      </c>
      <c r="H212" s="49">
        <f>SUM(D$7:D212)</f>
        <v>10</v>
      </c>
      <c r="I212" s="40">
        <f t="shared" si="22"/>
        <v>9</v>
      </c>
      <c r="K212" s="36">
        <f t="shared" si="23"/>
        <v>2016</v>
      </c>
    </row>
    <row r="213" spans="1:11" ht="13">
      <c r="A213" s="39">
        <f>GewinnDaten!A213</f>
        <v>42634</v>
      </c>
      <c r="B213" s="37">
        <f t="shared" si="19"/>
        <v>4</v>
      </c>
      <c r="C213" s="49">
        <f>GewinnDaten!G213</f>
        <v>0</v>
      </c>
      <c r="D213" s="49">
        <f>GewinnDaten!J213</f>
        <v>0</v>
      </c>
      <c r="E213" s="40">
        <f t="shared" si="20"/>
        <v>0</v>
      </c>
      <c r="F213" s="58">
        <f t="shared" si="21"/>
        <v>42634</v>
      </c>
      <c r="G213" s="49">
        <f>SUM(C$7:C213)</f>
        <v>-1</v>
      </c>
      <c r="H213" s="49">
        <f>SUM(D$7:D213)</f>
        <v>10</v>
      </c>
      <c r="I213" s="40">
        <f t="shared" si="22"/>
        <v>9</v>
      </c>
      <c r="K213" s="36">
        <f t="shared" si="23"/>
        <v>2016</v>
      </c>
    </row>
    <row r="214" spans="1:11" ht="13">
      <c r="A214" s="39">
        <f>GewinnDaten!A214</f>
        <v>42637</v>
      </c>
      <c r="B214" s="37">
        <f t="shared" si="19"/>
        <v>7</v>
      </c>
      <c r="C214" s="49">
        <f>GewinnDaten!G214</f>
        <v>0</v>
      </c>
      <c r="D214" s="49">
        <f>GewinnDaten!J214</f>
        <v>0</v>
      </c>
      <c r="E214" s="40">
        <f t="shared" si="20"/>
        <v>0</v>
      </c>
      <c r="F214" s="58">
        <f t="shared" si="21"/>
        <v>42637</v>
      </c>
      <c r="G214" s="49">
        <f>SUM(C$7:C214)</f>
        <v>-1</v>
      </c>
      <c r="H214" s="49">
        <f>SUM(D$7:D214)</f>
        <v>10</v>
      </c>
      <c r="I214" s="40">
        <f t="shared" si="22"/>
        <v>9</v>
      </c>
      <c r="K214" s="36">
        <f t="shared" si="23"/>
        <v>2016</v>
      </c>
    </row>
    <row r="215" spans="1:11" ht="13">
      <c r="A215" s="39">
        <f>GewinnDaten!A215</f>
        <v>42641</v>
      </c>
      <c r="B215" s="37">
        <f t="shared" si="19"/>
        <v>4</v>
      </c>
      <c r="C215" s="49">
        <f>GewinnDaten!G215</f>
        <v>0</v>
      </c>
      <c r="D215" s="49">
        <f>GewinnDaten!J215</f>
        <v>0</v>
      </c>
      <c r="E215" s="40">
        <f t="shared" si="20"/>
        <v>0</v>
      </c>
      <c r="F215" s="58">
        <f t="shared" si="21"/>
        <v>42641</v>
      </c>
      <c r="G215" s="49">
        <f>SUM(C$7:C215)</f>
        <v>-1</v>
      </c>
      <c r="H215" s="49">
        <f>SUM(D$7:D215)</f>
        <v>10</v>
      </c>
      <c r="I215" s="40">
        <f t="shared" si="22"/>
        <v>9</v>
      </c>
      <c r="K215" s="36">
        <f t="shared" si="23"/>
        <v>2016</v>
      </c>
    </row>
    <row r="216" spans="1:11" ht="13">
      <c r="A216" s="39">
        <f>GewinnDaten!A216</f>
        <v>42644</v>
      </c>
      <c r="B216" s="37">
        <f t="shared" si="19"/>
        <v>7</v>
      </c>
      <c r="C216" s="49">
        <f>GewinnDaten!G216</f>
        <v>0</v>
      </c>
      <c r="D216" s="49">
        <f>GewinnDaten!J216</f>
        <v>0</v>
      </c>
      <c r="E216" s="40">
        <f t="shared" si="20"/>
        <v>0</v>
      </c>
      <c r="F216" s="58">
        <f t="shared" si="21"/>
        <v>42644</v>
      </c>
      <c r="G216" s="49">
        <f>SUM(C$7:C216)</f>
        <v>-1</v>
      </c>
      <c r="H216" s="49">
        <f>SUM(D$7:D216)</f>
        <v>10</v>
      </c>
      <c r="I216" s="40">
        <f t="shared" si="22"/>
        <v>9</v>
      </c>
      <c r="K216" s="36">
        <f t="shared" si="23"/>
        <v>2016</v>
      </c>
    </row>
    <row r="217" spans="1:11" ht="13">
      <c r="A217" s="39">
        <f>GewinnDaten!A217</f>
        <v>42648</v>
      </c>
      <c r="B217" s="37">
        <f t="shared" si="19"/>
        <v>4</v>
      </c>
      <c r="C217" s="49">
        <f>GewinnDaten!G217</f>
        <v>0</v>
      </c>
      <c r="D217" s="49">
        <f>GewinnDaten!J217</f>
        <v>0</v>
      </c>
      <c r="E217" s="40">
        <f t="shared" si="20"/>
        <v>0</v>
      </c>
      <c r="F217" s="58">
        <f t="shared" si="21"/>
        <v>42648</v>
      </c>
      <c r="G217" s="49">
        <f>SUM(C$7:C217)</f>
        <v>-1</v>
      </c>
      <c r="H217" s="49">
        <f>SUM(D$7:D217)</f>
        <v>10</v>
      </c>
      <c r="I217" s="40">
        <f t="shared" si="22"/>
        <v>9</v>
      </c>
      <c r="K217" s="36">
        <f t="shared" si="23"/>
        <v>2016</v>
      </c>
    </row>
    <row r="218" spans="1:11" ht="13">
      <c r="A218" s="39">
        <f>GewinnDaten!A218</f>
        <v>42651</v>
      </c>
      <c r="B218" s="37">
        <f t="shared" si="19"/>
        <v>7</v>
      </c>
      <c r="C218" s="49">
        <f>GewinnDaten!G218</f>
        <v>0</v>
      </c>
      <c r="D218" s="49">
        <f>GewinnDaten!J218</f>
        <v>0</v>
      </c>
      <c r="E218" s="40">
        <f t="shared" si="20"/>
        <v>0</v>
      </c>
      <c r="F218" s="58">
        <f t="shared" si="21"/>
        <v>42651</v>
      </c>
      <c r="G218" s="49">
        <f>SUM(C$7:C218)</f>
        <v>-1</v>
      </c>
      <c r="H218" s="49">
        <f>SUM(D$7:D218)</f>
        <v>10</v>
      </c>
      <c r="I218" s="40">
        <f t="shared" si="22"/>
        <v>9</v>
      </c>
      <c r="K218" s="36">
        <f t="shared" si="23"/>
        <v>2016</v>
      </c>
    </row>
    <row r="219" spans="1:11" ht="13">
      <c r="A219" s="39">
        <f>GewinnDaten!A219</f>
        <v>42655</v>
      </c>
      <c r="B219" s="37">
        <f t="shared" si="19"/>
        <v>4</v>
      </c>
      <c r="C219" s="49">
        <f>GewinnDaten!G219</f>
        <v>0</v>
      </c>
      <c r="D219" s="49">
        <f>GewinnDaten!J219</f>
        <v>0</v>
      </c>
      <c r="E219" s="40">
        <f t="shared" si="20"/>
        <v>0</v>
      </c>
      <c r="F219" s="58">
        <f t="shared" si="21"/>
        <v>42655</v>
      </c>
      <c r="G219" s="49">
        <f>SUM(C$7:C219)</f>
        <v>-1</v>
      </c>
      <c r="H219" s="49">
        <f>SUM(D$7:D219)</f>
        <v>10</v>
      </c>
      <c r="I219" s="40">
        <f t="shared" si="22"/>
        <v>9</v>
      </c>
      <c r="K219" s="36">
        <f t="shared" si="23"/>
        <v>2016</v>
      </c>
    </row>
    <row r="220" spans="1:11" ht="13">
      <c r="A220" s="39">
        <f>GewinnDaten!A220</f>
        <v>42658</v>
      </c>
      <c r="B220" s="37">
        <f t="shared" si="19"/>
        <v>7</v>
      </c>
      <c r="C220" s="49">
        <f>GewinnDaten!G220</f>
        <v>0</v>
      </c>
      <c r="D220" s="49">
        <f>GewinnDaten!J220</f>
        <v>0</v>
      </c>
      <c r="E220" s="40">
        <f t="shared" si="20"/>
        <v>0</v>
      </c>
      <c r="F220" s="58">
        <f t="shared" si="21"/>
        <v>42658</v>
      </c>
      <c r="G220" s="49">
        <f>SUM(C$7:C220)</f>
        <v>-1</v>
      </c>
      <c r="H220" s="49">
        <f>SUM(D$7:D220)</f>
        <v>10</v>
      </c>
      <c r="I220" s="40">
        <f t="shared" si="22"/>
        <v>9</v>
      </c>
      <c r="K220" s="36">
        <f t="shared" si="23"/>
        <v>2016</v>
      </c>
    </row>
    <row r="221" spans="1:11" ht="13">
      <c r="A221" s="39">
        <f>GewinnDaten!A221</f>
        <v>42662</v>
      </c>
      <c r="B221" s="37">
        <f t="shared" si="19"/>
        <v>4</v>
      </c>
      <c r="C221" s="49">
        <f>GewinnDaten!G221</f>
        <v>0</v>
      </c>
      <c r="D221" s="49">
        <f>GewinnDaten!J221</f>
        <v>0</v>
      </c>
      <c r="E221" s="40">
        <f t="shared" si="20"/>
        <v>0</v>
      </c>
      <c r="F221" s="58">
        <f t="shared" si="21"/>
        <v>42662</v>
      </c>
      <c r="G221" s="49">
        <f>SUM(C$7:C221)</f>
        <v>-1</v>
      </c>
      <c r="H221" s="49">
        <f>SUM(D$7:D221)</f>
        <v>10</v>
      </c>
      <c r="I221" s="40">
        <f t="shared" si="22"/>
        <v>9</v>
      </c>
      <c r="K221" s="36">
        <f t="shared" si="23"/>
        <v>2016</v>
      </c>
    </row>
    <row r="222" spans="1:11" ht="13">
      <c r="A222" s="39">
        <f>GewinnDaten!A222</f>
        <v>42665</v>
      </c>
      <c r="B222" s="37">
        <f t="shared" si="19"/>
        <v>7</v>
      </c>
      <c r="C222" s="49">
        <f>GewinnDaten!G222</f>
        <v>0</v>
      </c>
      <c r="D222" s="49">
        <f>GewinnDaten!J222</f>
        <v>0</v>
      </c>
      <c r="E222" s="40">
        <f t="shared" si="20"/>
        <v>0</v>
      </c>
      <c r="F222" s="58">
        <f t="shared" si="21"/>
        <v>42665</v>
      </c>
      <c r="G222" s="49">
        <f>SUM(C$7:C222)</f>
        <v>-1</v>
      </c>
      <c r="H222" s="49">
        <f>SUM(D$7:D222)</f>
        <v>10</v>
      </c>
      <c r="I222" s="40">
        <f t="shared" si="22"/>
        <v>9</v>
      </c>
      <c r="K222" s="36">
        <f t="shared" si="23"/>
        <v>2016</v>
      </c>
    </row>
    <row r="223" spans="1:11" ht="13">
      <c r="A223" s="39">
        <f>GewinnDaten!A223</f>
        <v>42669</v>
      </c>
      <c r="B223" s="37">
        <f t="shared" si="19"/>
        <v>4</v>
      </c>
      <c r="C223" s="49">
        <f>GewinnDaten!G223</f>
        <v>0</v>
      </c>
      <c r="D223" s="49">
        <f>GewinnDaten!J223</f>
        <v>0</v>
      </c>
      <c r="E223" s="40">
        <f t="shared" si="20"/>
        <v>0</v>
      </c>
      <c r="F223" s="58">
        <f t="shared" si="21"/>
        <v>42669</v>
      </c>
      <c r="G223" s="49">
        <f>SUM(C$7:C223)</f>
        <v>-1</v>
      </c>
      <c r="H223" s="49">
        <f>SUM(D$7:D223)</f>
        <v>10</v>
      </c>
      <c r="I223" s="40">
        <f t="shared" si="22"/>
        <v>9</v>
      </c>
      <c r="K223" s="36">
        <f t="shared" si="23"/>
        <v>2016</v>
      </c>
    </row>
    <row r="224" spans="1:11" ht="13">
      <c r="A224" s="39">
        <f>GewinnDaten!A224</f>
        <v>42672</v>
      </c>
      <c r="B224" s="37">
        <f t="shared" si="19"/>
        <v>7</v>
      </c>
      <c r="C224" s="49">
        <f>GewinnDaten!G224</f>
        <v>0</v>
      </c>
      <c r="D224" s="49">
        <f>GewinnDaten!J224</f>
        <v>0</v>
      </c>
      <c r="E224" s="40">
        <f t="shared" si="20"/>
        <v>0</v>
      </c>
      <c r="F224" s="58">
        <f t="shared" si="21"/>
        <v>42672</v>
      </c>
      <c r="G224" s="49">
        <f>SUM(C$7:C224)</f>
        <v>-1</v>
      </c>
      <c r="H224" s="49">
        <f>SUM(D$7:D224)</f>
        <v>10</v>
      </c>
      <c r="I224" s="40">
        <f t="shared" si="22"/>
        <v>9</v>
      </c>
      <c r="K224" s="36">
        <f t="shared" si="23"/>
        <v>2016</v>
      </c>
    </row>
    <row r="225" spans="1:11" ht="13">
      <c r="A225" s="39">
        <f>GewinnDaten!A225</f>
        <v>42676</v>
      </c>
      <c r="B225" s="37">
        <f t="shared" si="19"/>
        <v>4</v>
      </c>
      <c r="C225" s="49">
        <f>GewinnDaten!G225</f>
        <v>0</v>
      </c>
      <c r="D225" s="49">
        <f>GewinnDaten!J225</f>
        <v>0</v>
      </c>
      <c r="E225" s="40">
        <f t="shared" si="20"/>
        <v>0</v>
      </c>
      <c r="F225" s="58">
        <f t="shared" si="21"/>
        <v>42676</v>
      </c>
      <c r="G225" s="49">
        <f>SUM(C$7:C225)</f>
        <v>-1</v>
      </c>
      <c r="H225" s="49">
        <f>SUM(D$7:D225)</f>
        <v>10</v>
      </c>
      <c r="I225" s="40">
        <f t="shared" si="22"/>
        <v>9</v>
      </c>
      <c r="K225" s="36">
        <f t="shared" si="23"/>
        <v>2016</v>
      </c>
    </row>
    <row r="226" spans="1:11" ht="13">
      <c r="A226" s="39">
        <f>GewinnDaten!A226</f>
        <v>42679</v>
      </c>
      <c r="B226" s="37">
        <f t="shared" si="19"/>
        <v>7</v>
      </c>
      <c r="C226" s="49">
        <f>GewinnDaten!G226</f>
        <v>0</v>
      </c>
      <c r="D226" s="49">
        <f>GewinnDaten!J226</f>
        <v>0</v>
      </c>
      <c r="E226" s="40">
        <f t="shared" si="20"/>
        <v>0</v>
      </c>
      <c r="F226" s="58">
        <f t="shared" si="21"/>
        <v>42679</v>
      </c>
      <c r="G226" s="49">
        <f>SUM(C$7:C226)</f>
        <v>-1</v>
      </c>
      <c r="H226" s="49">
        <f>SUM(D$7:D226)</f>
        <v>10</v>
      </c>
      <c r="I226" s="40">
        <f t="shared" si="22"/>
        <v>9</v>
      </c>
      <c r="K226" s="36">
        <f t="shared" si="23"/>
        <v>2016</v>
      </c>
    </row>
    <row r="227" spans="1:11" ht="13">
      <c r="A227" s="39">
        <f>GewinnDaten!A227</f>
        <v>42683</v>
      </c>
      <c r="B227" s="37">
        <f t="shared" si="19"/>
        <v>4</v>
      </c>
      <c r="C227" s="49">
        <f>GewinnDaten!G227</f>
        <v>0</v>
      </c>
      <c r="D227" s="49">
        <f>GewinnDaten!J227</f>
        <v>0</v>
      </c>
      <c r="E227" s="40">
        <f t="shared" si="20"/>
        <v>0</v>
      </c>
      <c r="F227" s="58">
        <f t="shared" si="21"/>
        <v>42683</v>
      </c>
      <c r="G227" s="49">
        <f>SUM(C$7:C227)</f>
        <v>-1</v>
      </c>
      <c r="H227" s="49">
        <f>SUM(D$7:D227)</f>
        <v>10</v>
      </c>
      <c r="I227" s="40">
        <f t="shared" si="22"/>
        <v>9</v>
      </c>
      <c r="K227" s="36">
        <f t="shared" si="23"/>
        <v>2016</v>
      </c>
    </row>
    <row r="228" spans="1:11" ht="13">
      <c r="A228" s="39">
        <f>GewinnDaten!A228</f>
        <v>42686</v>
      </c>
      <c r="B228" s="37">
        <f t="shared" si="19"/>
        <v>7</v>
      </c>
      <c r="C228" s="49">
        <f>GewinnDaten!G228</f>
        <v>0</v>
      </c>
      <c r="D228" s="49">
        <f>GewinnDaten!J228</f>
        <v>0</v>
      </c>
      <c r="E228" s="40">
        <f t="shared" si="20"/>
        <v>0</v>
      </c>
      <c r="F228" s="58">
        <f t="shared" si="21"/>
        <v>42686</v>
      </c>
      <c r="G228" s="49">
        <f>SUM(C$7:C228)</f>
        <v>-1</v>
      </c>
      <c r="H228" s="49">
        <f>SUM(D$7:D228)</f>
        <v>10</v>
      </c>
      <c r="I228" s="40">
        <f t="shared" si="22"/>
        <v>9</v>
      </c>
      <c r="K228" s="36">
        <f t="shared" si="23"/>
        <v>2016</v>
      </c>
    </row>
    <row r="229" spans="1:11" ht="13">
      <c r="A229" s="39">
        <f>GewinnDaten!A229</f>
        <v>42690</v>
      </c>
      <c r="B229" s="37">
        <f t="shared" si="19"/>
        <v>4</v>
      </c>
      <c r="C229" s="49">
        <f>GewinnDaten!G229</f>
        <v>0</v>
      </c>
      <c r="D229" s="49">
        <f>GewinnDaten!J229</f>
        <v>0</v>
      </c>
      <c r="E229" s="40">
        <f t="shared" si="20"/>
        <v>0</v>
      </c>
      <c r="F229" s="58">
        <f t="shared" si="21"/>
        <v>42690</v>
      </c>
      <c r="G229" s="49">
        <f>SUM(C$7:C229)</f>
        <v>-1</v>
      </c>
      <c r="H229" s="49">
        <f>SUM(D$7:D229)</f>
        <v>10</v>
      </c>
      <c r="I229" s="40">
        <f t="shared" si="22"/>
        <v>9</v>
      </c>
      <c r="K229" s="36">
        <f t="shared" si="23"/>
        <v>2016</v>
      </c>
    </row>
    <row r="230" spans="1:11" ht="13">
      <c r="A230" s="39">
        <f>GewinnDaten!A230</f>
        <v>42693</v>
      </c>
      <c r="B230" s="37">
        <f t="shared" si="19"/>
        <v>7</v>
      </c>
      <c r="C230" s="49">
        <f>GewinnDaten!G230</f>
        <v>0</v>
      </c>
      <c r="D230" s="49">
        <f>GewinnDaten!J230</f>
        <v>0</v>
      </c>
      <c r="E230" s="40">
        <f t="shared" si="20"/>
        <v>0</v>
      </c>
      <c r="F230" s="58">
        <f t="shared" si="21"/>
        <v>42693</v>
      </c>
      <c r="G230" s="49">
        <f>SUM(C$7:C230)</f>
        <v>-1</v>
      </c>
      <c r="H230" s="49">
        <f>SUM(D$7:D230)</f>
        <v>10</v>
      </c>
      <c r="I230" s="40">
        <f t="shared" si="22"/>
        <v>9</v>
      </c>
      <c r="K230" s="36">
        <f t="shared" si="23"/>
        <v>2016</v>
      </c>
    </row>
    <row r="231" spans="1:11" ht="13">
      <c r="A231" s="39">
        <f>GewinnDaten!A231</f>
        <v>42697</v>
      </c>
      <c r="B231" s="37">
        <f t="shared" si="19"/>
        <v>4</v>
      </c>
      <c r="C231" s="49">
        <f>GewinnDaten!G231</f>
        <v>0</v>
      </c>
      <c r="D231" s="49">
        <f>GewinnDaten!J231</f>
        <v>0</v>
      </c>
      <c r="E231" s="40">
        <f t="shared" si="20"/>
        <v>0</v>
      </c>
      <c r="F231" s="58">
        <f t="shared" si="21"/>
        <v>42697</v>
      </c>
      <c r="G231" s="49">
        <f>SUM(C$7:C231)</f>
        <v>-1</v>
      </c>
      <c r="H231" s="49">
        <f>SUM(D$7:D231)</f>
        <v>10</v>
      </c>
      <c r="I231" s="40">
        <f t="shared" si="22"/>
        <v>9</v>
      </c>
      <c r="K231" s="36">
        <f t="shared" si="23"/>
        <v>2016</v>
      </c>
    </row>
    <row r="232" spans="1:11" ht="13">
      <c r="A232" s="39">
        <f>GewinnDaten!A232</f>
        <v>42700</v>
      </c>
      <c r="B232" s="37">
        <f t="shared" si="19"/>
        <v>7</v>
      </c>
      <c r="C232" s="49">
        <f>GewinnDaten!G232</f>
        <v>0</v>
      </c>
      <c r="D232" s="49">
        <f>GewinnDaten!J232</f>
        <v>0</v>
      </c>
      <c r="E232" s="40">
        <f t="shared" si="20"/>
        <v>0</v>
      </c>
      <c r="F232" s="58">
        <f t="shared" si="21"/>
        <v>42700</v>
      </c>
      <c r="G232" s="49">
        <f>SUM(C$7:C232)</f>
        <v>-1</v>
      </c>
      <c r="H232" s="49">
        <f>SUM(D$7:D232)</f>
        <v>10</v>
      </c>
      <c r="I232" s="40">
        <f t="shared" si="22"/>
        <v>9</v>
      </c>
      <c r="K232" s="36">
        <f t="shared" si="23"/>
        <v>2016</v>
      </c>
    </row>
    <row r="233" spans="1:11" ht="13">
      <c r="A233" s="39">
        <f>GewinnDaten!A233</f>
        <v>42704</v>
      </c>
      <c r="B233" s="37">
        <f t="shared" si="19"/>
        <v>4</v>
      </c>
      <c r="C233" s="49">
        <f>GewinnDaten!G233</f>
        <v>0</v>
      </c>
      <c r="D233" s="49">
        <f>GewinnDaten!J233</f>
        <v>0</v>
      </c>
      <c r="E233" s="40">
        <f t="shared" si="20"/>
        <v>0</v>
      </c>
      <c r="F233" s="58">
        <f t="shared" si="21"/>
        <v>42704</v>
      </c>
      <c r="G233" s="49">
        <f>SUM(C$7:C233)</f>
        <v>-1</v>
      </c>
      <c r="H233" s="49">
        <f>SUM(D$7:D233)</f>
        <v>10</v>
      </c>
      <c r="I233" s="40">
        <f t="shared" si="22"/>
        <v>9</v>
      </c>
      <c r="K233" s="36">
        <f t="shared" si="23"/>
        <v>2016</v>
      </c>
    </row>
    <row r="234" spans="1:11" ht="13">
      <c r="A234" s="39">
        <f>GewinnDaten!A234</f>
        <v>42707</v>
      </c>
      <c r="B234" s="37">
        <f t="shared" si="19"/>
        <v>7</v>
      </c>
      <c r="C234" s="49">
        <f>GewinnDaten!G234</f>
        <v>0</v>
      </c>
      <c r="D234" s="49">
        <f>GewinnDaten!J234</f>
        <v>0</v>
      </c>
      <c r="E234" s="40">
        <f t="shared" si="20"/>
        <v>0</v>
      </c>
      <c r="F234" s="58">
        <f t="shared" si="21"/>
        <v>42707</v>
      </c>
      <c r="G234" s="49">
        <f>SUM(C$7:C234)</f>
        <v>-1</v>
      </c>
      <c r="H234" s="49">
        <f>SUM(D$7:D234)</f>
        <v>10</v>
      </c>
      <c r="I234" s="40">
        <f t="shared" si="22"/>
        <v>9</v>
      </c>
      <c r="K234" s="36">
        <f t="shared" si="23"/>
        <v>2016</v>
      </c>
    </row>
    <row r="235" spans="1:11" ht="13">
      <c r="A235" s="39">
        <f>GewinnDaten!A235</f>
        <v>42711</v>
      </c>
      <c r="B235" s="37">
        <f t="shared" si="19"/>
        <v>4</v>
      </c>
      <c r="C235" s="49">
        <f>GewinnDaten!G235</f>
        <v>0</v>
      </c>
      <c r="D235" s="49">
        <f>GewinnDaten!J235</f>
        <v>0</v>
      </c>
      <c r="E235" s="40">
        <f t="shared" si="20"/>
        <v>0</v>
      </c>
      <c r="F235" s="58">
        <f t="shared" si="21"/>
        <v>42711</v>
      </c>
      <c r="G235" s="49">
        <f>SUM(C$7:C235)</f>
        <v>-1</v>
      </c>
      <c r="H235" s="49">
        <f>SUM(D$7:D235)</f>
        <v>10</v>
      </c>
      <c r="I235" s="40">
        <f t="shared" si="22"/>
        <v>9</v>
      </c>
      <c r="K235" s="36">
        <f t="shared" si="23"/>
        <v>2016</v>
      </c>
    </row>
    <row r="236" spans="1:11" ht="13">
      <c r="A236" s="39">
        <f>GewinnDaten!A236</f>
        <v>42714</v>
      </c>
      <c r="B236" s="37">
        <f t="shared" si="19"/>
        <v>7</v>
      </c>
      <c r="C236" s="49">
        <f>GewinnDaten!G236</f>
        <v>0</v>
      </c>
      <c r="D236" s="49">
        <f>GewinnDaten!J236</f>
        <v>0</v>
      </c>
      <c r="E236" s="40">
        <f t="shared" si="20"/>
        <v>0</v>
      </c>
      <c r="F236" s="58">
        <f t="shared" si="21"/>
        <v>42714</v>
      </c>
      <c r="G236" s="49">
        <f>SUM(C$7:C236)</f>
        <v>-1</v>
      </c>
      <c r="H236" s="49">
        <f>SUM(D$7:D236)</f>
        <v>10</v>
      </c>
      <c r="I236" s="40">
        <f t="shared" si="22"/>
        <v>9</v>
      </c>
      <c r="K236" s="36">
        <f t="shared" si="23"/>
        <v>2016</v>
      </c>
    </row>
    <row r="237" spans="1:11" ht="13">
      <c r="A237" s="39">
        <f>GewinnDaten!A237</f>
        <v>42718</v>
      </c>
      <c r="B237" s="37">
        <f t="shared" si="19"/>
        <v>4</v>
      </c>
      <c r="C237" s="49">
        <f>GewinnDaten!G237</f>
        <v>0</v>
      </c>
      <c r="D237" s="49">
        <f>GewinnDaten!J237</f>
        <v>0</v>
      </c>
      <c r="E237" s="40">
        <f t="shared" si="20"/>
        <v>0</v>
      </c>
      <c r="F237" s="58">
        <f t="shared" si="21"/>
        <v>42718</v>
      </c>
      <c r="G237" s="49">
        <f>SUM(C$7:C237)</f>
        <v>-1</v>
      </c>
      <c r="H237" s="49">
        <f>SUM(D$7:D237)</f>
        <v>10</v>
      </c>
      <c r="I237" s="40">
        <f t="shared" si="22"/>
        <v>9</v>
      </c>
      <c r="K237" s="36">
        <f t="shared" si="23"/>
        <v>2016</v>
      </c>
    </row>
    <row r="238" spans="1:11" ht="13">
      <c r="A238" s="39">
        <f>GewinnDaten!A238</f>
        <v>42721</v>
      </c>
      <c r="B238" s="37">
        <f t="shared" si="19"/>
        <v>7</v>
      </c>
      <c r="C238" s="49">
        <f>GewinnDaten!G238</f>
        <v>0</v>
      </c>
      <c r="D238" s="49">
        <f>GewinnDaten!J238</f>
        <v>0</v>
      </c>
      <c r="E238" s="40">
        <f t="shared" si="20"/>
        <v>0</v>
      </c>
      <c r="F238" s="58">
        <f t="shared" si="21"/>
        <v>42721</v>
      </c>
      <c r="G238" s="49">
        <f>SUM(C$7:C238)</f>
        <v>-1</v>
      </c>
      <c r="H238" s="49">
        <f>SUM(D$7:D238)</f>
        <v>10</v>
      </c>
      <c r="I238" s="40">
        <f t="shared" si="22"/>
        <v>9</v>
      </c>
      <c r="K238" s="36">
        <f t="shared" si="23"/>
        <v>2016</v>
      </c>
    </row>
    <row r="239" spans="1:11" ht="13">
      <c r="A239" s="39">
        <f>GewinnDaten!A239</f>
        <v>42725</v>
      </c>
      <c r="B239" s="37">
        <f t="shared" si="19"/>
        <v>4</v>
      </c>
      <c r="C239" s="49">
        <f>GewinnDaten!G239</f>
        <v>0</v>
      </c>
      <c r="D239" s="49">
        <f>GewinnDaten!J239</f>
        <v>0</v>
      </c>
      <c r="E239" s="40">
        <f t="shared" si="20"/>
        <v>0</v>
      </c>
      <c r="F239" s="58">
        <f t="shared" si="21"/>
        <v>42725</v>
      </c>
      <c r="G239" s="49">
        <f>SUM(C$7:C239)</f>
        <v>-1</v>
      </c>
      <c r="H239" s="49">
        <f>SUM(D$7:D239)</f>
        <v>10</v>
      </c>
      <c r="I239" s="40">
        <f t="shared" si="22"/>
        <v>9</v>
      </c>
      <c r="K239" s="36">
        <f t="shared" si="23"/>
        <v>2016</v>
      </c>
    </row>
    <row r="240" spans="1:11" ht="13">
      <c r="A240" s="39">
        <f>GewinnDaten!A240</f>
        <v>42728</v>
      </c>
      <c r="B240" s="37">
        <f t="shared" si="19"/>
        <v>7</v>
      </c>
      <c r="C240" s="49">
        <f>GewinnDaten!G240</f>
        <v>0</v>
      </c>
      <c r="D240" s="49">
        <f>GewinnDaten!J240</f>
        <v>0</v>
      </c>
      <c r="E240" s="40">
        <f t="shared" si="20"/>
        <v>0</v>
      </c>
      <c r="F240" s="58">
        <f t="shared" si="21"/>
        <v>42728</v>
      </c>
      <c r="G240" s="49">
        <f>SUM(C$7:C240)</f>
        <v>-1</v>
      </c>
      <c r="H240" s="49">
        <f>SUM(D$7:D240)</f>
        <v>10</v>
      </c>
      <c r="I240" s="40">
        <f t="shared" si="22"/>
        <v>9</v>
      </c>
      <c r="K240" s="36">
        <f t="shared" si="23"/>
        <v>2016</v>
      </c>
    </row>
    <row r="241" spans="1:11" ht="13">
      <c r="A241" s="39">
        <f>GewinnDaten!A241</f>
        <v>42732</v>
      </c>
      <c r="B241" s="37">
        <f t="shared" si="19"/>
        <v>4</v>
      </c>
      <c r="C241" s="49">
        <f>GewinnDaten!G241</f>
        <v>0</v>
      </c>
      <c r="D241" s="49">
        <f>GewinnDaten!J241</f>
        <v>0</v>
      </c>
      <c r="E241" s="40">
        <f t="shared" si="20"/>
        <v>0</v>
      </c>
      <c r="F241" s="58">
        <f t="shared" si="21"/>
        <v>42732</v>
      </c>
      <c r="G241" s="49">
        <f>SUM(C$7:C241)</f>
        <v>-1</v>
      </c>
      <c r="H241" s="49">
        <f>SUM(D$7:D241)</f>
        <v>10</v>
      </c>
      <c r="I241" s="40">
        <f t="shared" si="22"/>
        <v>9</v>
      </c>
      <c r="K241" s="36">
        <f t="shared" si="23"/>
        <v>2016</v>
      </c>
    </row>
    <row r="242" spans="1:11" ht="13">
      <c r="A242" s="39">
        <f>GewinnDaten!A242</f>
        <v>42735</v>
      </c>
      <c r="B242" s="37">
        <f t="shared" si="19"/>
        <v>7</v>
      </c>
      <c r="C242" s="49">
        <f>GewinnDaten!G242</f>
        <v>0</v>
      </c>
      <c r="D242" s="49">
        <f>GewinnDaten!J242</f>
        <v>0</v>
      </c>
      <c r="E242" s="40">
        <f t="shared" si="20"/>
        <v>0</v>
      </c>
      <c r="F242" s="58">
        <f t="shared" si="21"/>
        <v>42735</v>
      </c>
      <c r="G242" s="49">
        <f>SUM(C$7:C242)</f>
        <v>-1</v>
      </c>
      <c r="H242" s="49">
        <f>SUM(D$7:D242)</f>
        <v>10</v>
      </c>
      <c r="I242" s="40">
        <f t="shared" si="22"/>
        <v>9</v>
      </c>
      <c r="K242" s="36">
        <f t="shared" si="23"/>
        <v>2016</v>
      </c>
    </row>
    <row r="243" spans="1:11" ht="13">
      <c r="A243" s="39">
        <f>GewinnDaten!A243</f>
        <v>42739</v>
      </c>
      <c r="B243" s="37">
        <f t="shared" si="19"/>
        <v>4</v>
      </c>
      <c r="C243" s="49">
        <f>GewinnDaten!G243</f>
        <v>0</v>
      </c>
      <c r="D243" s="49">
        <f>GewinnDaten!J243</f>
        <v>0</v>
      </c>
      <c r="E243" s="40">
        <f t="shared" si="20"/>
        <v>0</v>
      </c>
      <c r="F243" s="58">
        <f t="shared" si="21"/>
        <v>42739</v>
      </c>
      <c r="G243" s="49">
        <f>SUM(C$7:C243)</f>
        <v>-1</v>
      </c>
      <c r="H243" s="49">
        <f>SUM(D$7:D243)</f>
        <v>10</v>
      </c>
      <c r="I243" s="40">
        <f t="shared" si="22"/>
        <v>9</v>
      </c>
      <c r="K243" s="36">
        <f t="shared" si="23"/>
        <v>2017</v>
      </c>
    </row>
    <row r="244" spans="1:11" ht="13">
      <c r="A244" s="39">
        <f>GewinnDaten!A244</f>
        <v>42742</v>
      </c>
      <c r="B244" s="37">
        <f t="shared" si="19"/>
        <v>7</v>
      </c>
      <c r="C244" s="49">
        <f>GewinnDaten!G244</f>
        <v>0</v>
      </c>
      <c r="D244" s="49">
        <f>GewinnDaten!J244</f>
        <v>0</v>
      </c>
      <c r="E244" s="40">
        <f t="shared" si="20"/>
        <v>0</v>
      </c>
      <c r="F244" s="58">
        <f t="shared" si="21"/>
        <v>42742</v>
      </c>
      <c r="G244" s="49">
        <f>SUM(C$7:C244)</f>
        <v>-1</v>
      </c>
      <c r="H244" s="49">
        <f>SUM(D$7:D244)</f>
        <v>10</v>
      </c>
      <c r="I244" s="40">
        <f t="shared" si="22"/>
        <v>9</v>
      </c>
      <c r="K244" s="36">
        <f t="shared" si="23"/>
        <v>2017</v>
      </c>
    </row>
    <row r="245" spans="1:11" ht="13">
      <c r="A245" s="39">
        <f>GewinnDaten!A245</f>
        <v>42746</v>
      </c>
      <c r="B245" s="37">
        <f t="shared" si="19"/>
        <v>4</v>
      </c>
      <c r="C245" s="49">
        <f>GewinnDaten!G245</f>
        <v>0</v>
      </c>
      <c r="D245" s="49">
        <f>GewinnDaten!J245</f>
        <v>0</v>
      </c>
      <c r="E245" s="40">
        <f t="shared" si="20"/>
        <v>0</v>
      </c>
      <c r="F245" s="58">
        <f t="shared" si="21"/>
        <v>42746</v>
      </c>
      <c r="G245" s="49">
        <f>SUM(C$7:C245)</f>
        <v>-1</v>
      </c>
      <c r="H245" s="49">
        <f>SUM(D$7:D245)</f>
        <v>10</v>
      </c>
      <c r="I245" s="40">
        <f t="shared" si="22"/>
        <v>9</v>
      </c>
      <c r="K245" s="36">
        <f t="shared" si="23"/>
        <v>2017</v>
      </c>
    </row>
    <row r="246" spans="1:11" ht="13">
      <c r="A246" s="39">
        <f>GewinnDaten!A246</f>
        <v>42749</v>
      </c>
      <c r="B246" s="37">
        <f t="shared" si="19"/>
        <v>7</v>
      </c>
      <c r="C246" s="49">
        <f>GewinnDaten!G246</f>
        <v>0</v>
      </c>
      <c r="D246" s="49">
        <f>GewinnDaten!J246</f>
        <v>0</v>
      </c>
      <c r="E246" s="40">
        <f t="shared" si="20"/>
        <v>0</v>
      </c>
      <c r="F246" s="58">
        <f t="shared" si="21"/>
        <v>42749</v>
      </c>
      <c r="G246" s="49">
        <f>SUM(C$7:C246)</f>
        <v>-1</v>
      </c>
      <c r="H246" s="49">
        <f>SUM(D$7:D246)</f>
        <v>10</v>
      </c>
      <c r="I246" s="40">
        <f t="shared" si="22"/>
        <v>9</v>
      </c>
      <c r="K246" s="36">
        <f t="shared" si="23"/>
        <v>2017</v>
      </c>
    </row>
    <row r="247" spans="1:11" ht="13">
      <c r="A247" s="39">
        <f>GewinnDaten!A247</f>
        <v>42753</v>
      </c>
      <c r="B247" s="37">
        <f t="shared" si="19"/>
        <v>4</v>
      </c>
      <c r="C247" s="49">
        <f>GewinnDaten!G247</f>
        <v>0</v>
      </c>
      <c r="D247" s="49">
        <f>GewinnDaten!J247</f>
        <v>0</v>
      </c>
      <c r="E247" s="40">
        <f t="shared" si="20"/>
        <v>0</v>
      </c>
      <c r="F247" s="58">
        <f t="shared" si="21"/>
        <v>42753</v>
      </c>
      <c r="G247" s="49">
        <f>SUM(C$7:C247)</f>
        <v>-1</v>
      </c>
      <c r="H247" s="49">
        <f>SUM(D$7:D247)</f>
        <v>10</v>
      </c>
      <c r="I247" s="40">
        <f t="shared" si="22"/>
        <v>9</v>
      </c>
      <c r="K247" s="36">
        <f t="shared" si="23"/>
        <v>2017</v>
      </c>
    </row>
    <row r="248" spans="1:11" ht="13">
      <c r="A248" s="39">
        <f>GewinnDaten!A248</f>
        <v>42756</v>
      </c>
      <c r="B248" s="37">
        <f t="shared" si="19"/>
        <v>7</v>
      </c>
      <c r="C248" s="49">
        <f>GewinnDaten!G248</f>
        <v>0</v>
      </c>
      <c r="D248" s="49">
        <f>GewinnDaten!J248</f>
        <v>0</v>
      </c>
      <c r="E248" s="40">
        <f t="shared" si="20"/>
        <v>0</v>
      </c>
      <c r="F248" s="58">
        <f t="shared" si="21"/>
        <v>42756</v>
      </c>
      <c r="G248" s="49">
        <f>SUM(C$7:C248)</f>
        <v>-1</v>
      </c>
      <c r="H248" s="49">
        <f>SUM(D$7:D248)</f>
        <v>10</v>
      </c>
      <c r="I248" s="40">
        <f t="shared" si="22"/>
        <v>9</v>
      </c>
      <c r="K248" s="36">
        <f t="shared" si="23"/>
        <v>2017</v>
      </c>
    </row>
    <row r="249" spans="1:11" ht="13">
      <c r="A249" s="39">
        <f>GewinnDaten!A249</f>
        <v>42760</v>
      </c>
      <c r="B249" s="37">
        <f t="shared" si="19"/>
        <v>4</v>
      </c>
      <c r="C249" s="49">
        <f>GewinnDaten!G249</f>
        <v>0</v>
      </c>
      <c r="D249" s="49">
        <f>GewinnDaten!J249</f>
        <v>0</v>
      </c>
      <c r="E249" s="40">
        <f t="shared" si="20"/>
        <v>0</v>
      </c>
      <c r="F249" s="58">
        <f t="shared" si="21"/>
        <v>42760</v>
      </c>
      <c r="G249" s="49">
        <f>SUM(C$7:C249)</f>
        <v>-1</v>
      </c>
      <c r="H249" s="49">
        <f>SUM(D$7:D249)</f>
        <v>10</v>
      </c>
      <c r="I249" s="40">
        <f t="shared" si="22"/>
        <v>9</v>
      </c>
      <c r="K249" s="36">
        <f t="shared" si="23"/>
        <v>2017</v>
      </c>
    </row>
    <row r="250" spans="1:11" ht="13">
      <c r="A250" s="39">
        <f>GewinnDaten!A250</f>
        <v>42763</v>
      </c>
      <c r="B250" s="37">
        <f t="shared" si="19"/>
        <v>7</v>
      </c>
      <c r="C250" s="49">
        <f>GewinnDaten!G250</f>
        <v>0</v>
      </c>
      <c r="D250" s="49">
        <f>GewinnDaten!J250</f>
        <v>0</v>
      </c>
      <c r="E250" s="40">
        <f t="shared" si="20"/>
        <v>0</v>
      </c>
      <c r="F250" s="58">
        <f t="shared" si="21"/>
        <v>42763</v>
      </c>
      <c r="G250" s="49">
        <f>SUM(C$7:C250)</f>
        <v>-1</v>
      </c>
      <c r="H250" s="49">
        <f>SUM(D$7:D250)</f>
        <v>10</v>
      </c>
      <c r="I250" s="40">
        <f t="shared" si="22"/>
        <v>9</v>
      </c>
      <c r="K250" s="36">
        <f t="shared" si="23"/>
        <v>2017</v>
      </c>
    </row>
    <row r="251" spans="1:11" ht="13">
      <c r="A251" s="39">
        <f>GewinnDaten!A251</f>
        <v>42767</v>
      </c>
      <c r="B251" s="37">
        <f t="shared" si="19"/>
        <v>4</v>
      </c>
      <c r="C251" s="49">
        <f>GewinnDaten!G251</f>
        <v>0</v>
      </c>
      <c r="D251" s="49">
        <f>GewinnDaten!J251</f>
        <v>0</v>
      </c>
      <c r="E251" s="40">
        <f t="shared" si="20"/>
        <v>0</v>
      </c>
      <c r="F251" s="58">
        <f t="shared" si="21"/>
        <v>42767</v>
      </c>
      <c r="G251" s="49">
        <f>SUM(C$7:C251)</f>
        <v>-1</v>
      </c>
      <c r="H251" s="49">
        <f>SUM(D$7:D251)</f>
        <v>10</v>
      </c>
      <c r="I251" s="40">
        <f t="shared" si="22"/>
        <v>9</v>
      </c>
      <c r="K251" s="36">
        <f t="shared" si="23"/>
        <v>2017</v>
      </c>
    </row>
    <row r="252" spans="1:11" ht="13">
      <c r="A252" s="39">
        <f>GewinnDaten!A252</f>
        <v>42770</v>
      </c>
      <c r="B252" s="37">
        <f t="shared" si="19"/>
        <v>7</v>
      </c>
      <c r="C252" s="49">
        <f>GewinnDaten!G252</f>
        <v>0</v>
      </c>
      <c r="D252" s="49">
        <f>GewinnDaten!J252</f>
        <v>0</v>
      </c>
      <c r="E252" s="40">
        <f t="shared" si="20"/>
        <v>0</v>
      </c>
      <c r="F252" s="58">
        <f t="shared" si="21"/>
        <v>42770</v>
      </c>
      <c r="G252" s="49">
        <f>SUM(C$7:C252)</f>
        <v>-1</v>
      </c>
      <c r="H252" s="49">
        <f>SUM(D$7:D252)</f>
        <v>10</v>
      </c>
      <c r="I252" s="40">
        <f t="shared" si="22"/>
        <v>9</v>
      </c>
      <c r="K252" s="36">
        <f t="shared" si="23"/>
        <v>2017</v>
      </c>
    </row>
    <row r="253" spans="1:11" ht="13">
      <c r="A253" s="39">
        <f>GewinnDaten!A253</f>
        <v>42774</v>
      </c>
      <c r="B253" s="37">
        <f t="shared" si="19"/>
        <v>4</v>
      </c>
      <c r="C253" s="49">
        <f>GewinnDaten!G253</f>
        <v>0</v>
      </c>
      <c r="D253" s="49">
        <f>GewinnDaten!J253</f>
        <v>0</v>
      </c>
      <c r="E253" s="40">
        <f t="shared" si="20"/>
        <v>0</v>
      </c>
      <c r="F253" s="58">
        <f t="shared" si="21"/>
        <v>42774</v>
      </c>
      <c r="G253" s="49">
        <f>SUM(C$7:C253)</f>
        <v>-1</v>
      </c>
      <c r="H253" s="49">
        <f>SUM(D$7:D253)</f>
        <v>10</v>
      </c>
      <c r="I253" s="40">
        <f t="shared" si="22"/>
        <v>9</v>
      </c>
      <c r="K253" s="36">
        <f t="shared" si="23"/>
        <v>2017</v>
      </c>
    </row>
    <row r="254" spans="1:11" ht="13">
      <c r="A254" s="39">
        <f>GewinnDaten!A254</f>
        <v>42777</v>
      </c>
      <c r="B254" s="37">
        <f t="shared" si="19"/>
        <v>7</v>
      </c>
      <c r="C254" s="49">
        <f>GewinnDaten!G254</f>
        <v>0</v>
      </c>
      <c r="D254" s="49">
        <f>GewinnDaten!J254</f>
        <v>0</v>
      </c>
      <c r="E254" s="40">
        <f t="shared" si="20"/>
        <v>0</v>
      </c>
      <c r="F254" s="58">
        <f t="shared" si="21"/>
        <v>42777</v>
      </c>
      <c r="G254" s="49">
        <f>SUM(C$7:C254)</f>
        <v>-1</v>
      </c>
      <c r="H254" s="49">
        <f>SUM(D$7:D254)</f>
        <v>10</v>
      </c>
      <c r="I254" s="40">
        <f t="shared" si="22"/>
        <v>9</v>
      </c>
      <c r="K254" s="36">
        <f t="shared" si="23"/>
        <v>2017</v>
      </c>
    </row>
    <row r="255" spans="1:11" ht="13">
      <c r="A255" s="39">
        <f>GewinnDaten!A255</f>
        <v>42781</v>
      </c>
      <c r="B255" s="37">
        <f t="shared" si="19"/>
        <v>4</v>
      </c>
      <c r="C255" s="49">
        <f>GewinnDaten!G255</f>
        <v>0</v>
      </c>
      <c r="D255" s="49">
        <f>GewinnDaten!J255</f>
        <v>0</v>
      </c>
      <c r="E255" s="40">
        <f t="shared" si="20"/>
        <v>0</v>
      </c>
      <c r="F255" s="58">
        <f t="shared" si="21"/>
        <v>42781</v>
      </c>
      <c r="G255" s="49">
        <f>SUM(C$7:C255)</f>
        <v>-1</v>
      </c>
      <c r="H255" s="49">
        <f>SUM(D$7:D255)</f>
        <v>10</v>
      </c>
      <c r="I255" s="40">
        <f t="shared" si="22"/>
        <v>9</v>
      </c>
      <c r="K255" s="36">
        <f t="shared" si="23"/>
        <v>2017</v>
      </c>
    </row>
    <row r="256" spans="1:11" ht="13">
      <c r="A256" s="39">
        <f>GewinnDaten!A256</f>
        <v>42784</v>
      </c>
      <c r="B256" s="37">
        <f t="shared" si="19"/>
        <v>7</v>
      </c>
      <c r="C256" s="49">
        <f>GewinnDaten!G256</f>
        <v>0</v>
      </c>
      <c r="D256" s="49">
        <f>GewinnDaten!J256</f>
        <v>0</v>
      </c>
      <c r="E256" s="40">
        <f t="shared" si="20"/>
        <v>0</v>
      </c>
      <c r="F256" s="58">
        <f t="shared" si="21"/>
        <v>42784</v>
      </c>
      <c r="G256" s="49">
        <f>SUM(C$7:C256)</f>
        <v>-1</v>
      </c>
      <c r="H256" s="49">
        <f>SUM(D$7:D256)</f>
        <v>10</v>
      </c>
      <c r="I256" s="40">
        <f t="shared" si="22"/>
        <v>9</v>
      </c>
      <c r="K256" s="36">
        <f t="shared" si="23"/>
        <v>2017</v>
      </c>
    </row>
    <row r="257" spans="1:11" ht="13">
      <c r="A257" s="39">
        <f>GewinnDaten!A257</f>
        <v>42788</v>
      </c>
      <c r="B257" s="37">
        <f t="shared" si="19"/>
        <v>4</v>
      </c>
      <c r="C257" s="49">
        <f>GewinnDaten!G257</f>
        <v>0</v>
      </c>
      <c r="D257" s="49">
        <f>GewinnDaten!J257</f>
        <v>0</v>
      </c>
      <c r="E257" s="40">
        <f t="shared" si="20"/>
        <v>0</v>
      </c>
      <c r="F257" s="58">
        <f t="shared" si="21"/>
        <v>42788</v>
      </c>
      <c r="G257" s="49">
        <f>SUM(C$7:C257)</f>
        <v>-1</v>
      </c>
      <c r="H257" s="49">
        <f>SUM(D$7:D257)</f>
        <v>10</v>
      </c>
      <c r="I257" s="40">
        <f t="shared" si="22"/>
        <v>9</v>
      </c>
      <c r="K257" s="36">
        <f t="shared" si="23"/>
        <v>2017</v>
      </c>
    </row>
    <row r="258" spans="1:11" ht="13">
      <c r="A258" s="39">
        <f>GewinnDaten!A258</f>
        <v>42791</v>
      </c>
      <c r="B258" s="37">
        <f t="shared" si="19"/>
        <v>7</v>
      </c>
      <c r="C258" s="49">
        <f>GewinnDaten!G258</f>
        <v>0</v>
      </c>
      <c r="D258" s="49">
        <f>GewinnDaten!J258</f>
        <v>0</v>
      </c>
      <c r="E258" s="40">
        <f t="shared" si="20"/>
        <v>0</v>
      </c>
      <c r="F258" s="58">
        <f t="shared" si="21"/>
        <v>42791</v>
      </c>
      <c r="G258" s="49">
        <f>SUM(C$7:C258)</f>
        <v>-1</v>
      </c>
      <c r="H258" s="49">
        <f>SUM(D$7:D258)</f>
        <v>10</v>
      </c>
      <c r="I258" s="40">
        <f t="shared" si="22"/>
        <v>9</v>
      </c>
      <c r="K258" s="36">
        <f t="shared" si="23"/>
        <v>2017</v>
      </c>
    </row>
    <row r="259" spans="1:11" ht="13">
      <c r="A259" s="39">
        <f>GewinnDaten!A259</f>
        <v>42795</v>
      </c>
      <c r="B259" s="37">
        <f t="shared" si="19"/>
        <v>4</v>
      </c>
      <c r="C259" s="49">
        <f>GewinnDaten!G259</f>
        <v>0</v>
      </c>
      <c r="D259" s="49">
        <f>GewinnDaten!J259</f>
        <v>0</v>
      </c>
      <c r="E259" s="40">
        <f t="shared" si="20"/>
        <v>0</v>
      </c>
      <c r="F259" s="58">
        <f t="shared" si="21"/>
        <v>42795</v>
      </c>
      <c r="G259" s="49">
        <f>SUM(C$7:C259)</f>
        <v>-1</v>
      </c>
      <c r="H259" s="49">
        <f>SUM(D$7:D259)</f>
        <v>10</v>
      </c>
      <c r="I259" s="40">
        <f t="shared" si="22"/>
        <v>9</v>
      </c>
      <c r="K259" s="36">
        <f t="shared" si="23"/>
        <v>2017</v>
      </c>
    </row>
    <row r="260" spans="1:11" ht="13">
      <c r="A260" s="39">
        <f>GewinnDaten!A260</f>
        <v>42798</v>
      </c>
      <c r="B260" s="37">
        <f t="shared" si="19"/>
        <v>7</v>
      </c>
      <c r="C260" s="49">
        <f>GewinnDaten!G260</f>
        <v>0</v>
      </c>
      <c r="D260" s="49">
        <f>GewinnDaten!J260</f>
        <v>0</v>
      </c>
      <c r="E260" s="40">
        <f t="shared" si="20"/>
        <v>0</v>
      </c>
      <c r="F260" s="58">
        <f t="shared" si="21"/>
        <v>42798</v>
      </c>
      <c r="G260" s="49">
        <f>SUM(C$7:C260)</f>
        <v>-1</v>
      </c>
      <c r="H260" s="49">
        <f>SUM(D$7:D260)</f>
        <v>10</v>
      </c>
      <c r="I260" s="40">
        <f t="shared" si="22"/>
        <v>9</v>
      </c>
      <c r="K260" s="36">
        <f t="shared" si="23"/>
        <v>2017</v>
      </c>
    </row>
    <row r="261" spans="1:11" ht="13">
      <c r="A261" s="39">
        <f>GewinnDaten!A261</f>
        <v>42802</v>
      </c>
      <c r="B261" s="37">
        <f t="shared" si="19"/>
        <v>4</v>
      </c>
      <c r="C261" s="49">
        <f>GewinnDaten!G261</f>
        <v>0</v>
      </c>
      <c r="D261" s="49">
        <f>GewinnDaten!J261</f>
        <v>0</v>
      </c>
      <c r="E261" s="40">
        <f t="shared" si="20"/>
        <v>0</v>
      </c>
      <c r="F261" s="58">
        <f t="shared" si="21"/>
        <v>42802</v>
      </c>
      <c r="G261" s="49">
        <f>SUM(C$7:C261)</f>
        <v>-1</v>
      </c>
      <c r="H261" s="49">
        <f>SUM(D$7:D261)</f>
        <v>10</v>
      </c>
      <c r="I261" s="40">
        <f t="shared" si="22"/>
        <v>9</v>
      </c>
      <c r="K261" s="36">
        <f t="shared" si="23"/>
        <v>2017</v>
      </c>
    </row>
    <row r="262" spans="1:11" ht="13">
      <c r="A262" s="39">
        <f>GewinnDaten!A262</f>
        <v>42805</v>
      </c>
      <c r="B262" s="37">
        <f t="shared" si="19"/>
        <v>7</v>
      </c>
      <c r="C262" s="49">
        <f>GewinnDaten!G262</f>
        <v>0</v>
      </c>
      <c r="D262" s="49">
        <f>GewinnDaten!J262</f>
        <v>0</v>
      </c>
      <c r="E262" s="40">
        <f t="shared" si="20"/>
        <v>0</v>
      </c>
      <c r="F262" s="58">
        <f t="shared" si="21"/>
        <v>42805</v>
      </c>
      <c r="G262" s="49">
        <f>SUM(C$7:C262)</f>
        <v>-1</v>
      </c>
      <c r="H262" s="49">
        <f>SUM(D$7:D262)</f>
        <v>10</v>
      </c>
      <c r="I262" s="40">
        <f t="shared" si="22"/>
        <v>9</v>
      </c>
      <c r="K262" s="36">
        <f t="shared" si="23"/>
        <v>2017</v>
      </c>
    </row>
    <row r="263" spans="1:11" ht="13">
      <c r="A263" s="39">
        <f>GewinnDaten!A263</f>
        <v>42809</v>
      </c>
      <c r="B263" s="37">
        <f t="shared" si="19"/>
        <v>4</v>
      </c>
      <c r="C263" s="49">
        <f>GewinnDaten!G263</f>
        <v>0</v>
      </c>
      <c r="D263" s="49">
        <f>GewinnDaten!J263</f>
        <v>0</v>
      </c>
      <c r="E263" s="40">
        <f t="shared" si="20"/>
        <v>0</v>
      </c>
      <c r="F263" s="58">
        <f t="shared" si="21"/>
        <v>42809</v>
      </c>
      <c r="G263" s="49">
        <f>SUM(C$7:C263)</f>
        <v>-1</v>
      </c>
      <c r="H263" s="49">
        <f>SUM(D$7:D263)</f>
        <v>10</v>
      </c>
      <c r="I263" s="40">
        <f t="shared" si="22"/>
        <v>9</v>
      </c>
      <c r="K263" s="36">
        <f t="shared" si="23"/>
        <v>2017</v>
      </c>
    </row>
    <row r="264" spans="1:11" ht="13">
      <c r="A264" s="39">
        <f>GewinnDaten!A264</f>
        <v>42812</v>
      </c>
      <c r="B264" s="37">
        <f t="shared" ref="B264:B327" si="24">WEEKDAY(A264)</f>
        <v>7</v>
      </c>
      <c r="C264" s="49">
        <f>GewinnDaten!G264</f>
        <v>0</v>
      </c>
      <c r="D264" s="49">
        <f>GewinnDaten!J264</f>
        <v>0</v>
      </c>
      <c r="E264" s="40">
        <f t="shared" ref="E264:E327" si="25">SUM(C264:D264)</f>
        <v>0</v>
      </c>
      <c r="F264" s="58">
        <f t="shared" ref="F264:F327" si="26">A264</f>
        <v>42812</v>
      </c>
      <c r="G264" s="49">
        <f>SUM(C$7:C264)</f>
        <v>-1</v>
      </c>
      <c r="H264" s="49">
        <f>SUM(D$7:D264)</f>
        <v>10</v>
      </c>
      <c r="I264" s="40">
        <f t="shared" ref="I264:I327" si="27">SUM(G264:H264)</f>
        <v>9</v>
      </c>
      <c r="K264" s="36">
        <f t="shared" ref="K264:K327" si="28">YEAR(A264)</f>
        <v>2017</v>
      </c>
    </row>
    <row r="265" spans="1:11" ht="13">
      <c r="A265" s="39">
        <f>GewinnDaten!A265</f>
        <v>42816</v>
      </c>
      <c r="B265" s="37">
        <f t="shared" si="24"/>
        <v>4</v>
      </c>
      <c r="C265" s="49">
        <f>GewinnDaten!G265</f>
        <v>0</v>
      </c>
      <c r="D265" s="49">
        <f>GewinnDaten!J265</f>
        <v>0</v>
      </c>
      <c r="E265" s="40">
        <f t="shared" si="25"/>
        <v>0</v>
      </c>
      <c r="F265" s="58">
        <f t="shared" si="26"/>
        <v>42816</v>
      </c>
      <c r="G265" s="49">
        <f>SUM(C$7:C265)</f>
        <v>-1</v>
      </c>
      <c r="H265" s="49">
        <f>SUM(D$7:D265)</f>
        <v>10</v>
      </c>
      <c r="I265" s="40">
        <f t="shared" si="27"/>
        <v>9</v>
      </c>
      <c r="K265" s="36">
        <f t="shared" si="28"/>
        <v>2017</v>
      </c>
    </row>
    <row r="266" spans="1:11" ht="13">
      <c r="A266" s="39">
        <f>GewinnDaten!A266</f>
        <v>42819</v>
      </c>
      <c r="B266" s="37">
        <f t="shared" si="24"/>
        <v>7</v>
      </c>
      <c r="C266" s="49">
        <f>GewinnDaten!G266</f>
        <v>0</v>
      </c>
      <c r="D266" s="49">
        <f>GewinnDaten!J266</f>
        <v>0</v>
      </c>
      <c r="E266" s="40">
        <f t="shared" si="25"/>
        <v>0</v>
      </c>
      <c r="F266" s="58">
        <f t="shared" si="26"/>
        <v>42819</v>
      </c>
      <c r="G266" s="49">
        <f>SUM(C$7:C266)</f>
        <v>-1</v>
      </c>
      <c r="H266" s="49">
        <f>SUM(D$7:D266)</f>
        <v>10</v>
      </c>
      <c r="I266" s="40">
        <f t="shared" si="27"/>
        <v>9</v>
      </c>
      <c r="K266" s="36">
        <f t="shared" si="28"/>
        <v>2017</v>
      </c>
    </row>
    <row r="267" spans="1:11" ht="13">
      <c r="A267" s="39">
        <f>GewinnDaten!A267</f>
        <v>42823</v>
      </c>
      <c r="B267" s="37">
        <f t="shared" si="24"/>
        <v>4</v>
      </c>
      <c r="C267" s="49">
        <f>GewinnDaten!G267</f>
        <v>0</v>
      </c>
      <c r="D267" s="49">
        <f>GewinnDaten!J267</f>
        <v>0</v>
      </c>
      <c r="E267" s="40">
        <f t="shared" si="25"/>
        <v>0</v>
      </c>
      <c r="F267" s="58">
        <f t="shared" si="26"/>
        <v>42823</v>
      </c>
      <c r="G267" s="49">
        <f>SUM(C$7:C267)</f>
        <v>-1</v>
      </c>
      <c r="H267" s="49">
        <f>SUM(D$7:D267)</f>
        <v>10</v>
      </c>
      <c r="I267" s="40">
        <f t="shared" si="27"/>
        <v>9</v>
      </c>
      <c r="K267" s="36">
        <f t="shared" si="28"/>
        <v>2017</v>
      </c>
    </row>
    <row r="268" spans="1:11" ht="13">
      <c r="A268" s="39">
        <f>GewinnDaten!A268</f>
        <v>42826</v>
      </c>
      <c r="B268" s="37">
        <f t="shared" si="24"/>
        <v>7</v>
      </c>
      <c r="C268" s="49">
        <f>GewinnDaten!G268</f>
        <v>0</v>
      </c>
      <c r="D268" s="49">
        <f>GewinnDaten!J268</f>
        <v>0</v>
      </c>
      <c r="E268" s="40">
        <f t="shared" si="25"/>
        <v>0</v>
      </c>
      <c r="F268" s="58">
        <f t="shared" si="26"/>
        <v>42826</v>
      </c>
      <c r="G268" s="49">
        <f>SUM(C$7:C268)</f>
        <v>-1</v>
      </c>
      <c r="H268" s="49">
        <f>SUM(D$7:D268)</f>
        <v>10</v>
      </c>
      <c r="I268" s="40">
        <f t="shared" si="27"/>
        <v>9</v>
      </c>
      <c r="K268" s="36">
        <f t="shared" si="28"/>
        <v>2017</v>
      </c>
    </row>
    <row r="269" spans="1:11" ht="13">
      <c r="A269" s="39">
        <f>GewinnDaten!A269</f>
        <v>42830</v>
      </c>
      <c r="B269" s="37">
        <f t="shared" si="24"/>
        <v>4</v>
      </c>
      <c r="C269" s="49">
        <f>GewinnDaten!G269</f>
        <v>0</v>
      </c>
      <c r="D269" s="49">
        <f>GewinnDaten!J269</f>
        <v>0</v>
      </c>
      <c r="E269" s="40">
        <f t="shared" si="25"/>
        <v>0</v>
      </c>
      <c r="F269" s="58">
        <f t="shared" si="26"/>
        <v>42830</v>
      </c>
      <c r="G269" s="49">
        <f>SUM(C$7:C269)</f>
        <v>-1</v>
      </c>
      <c r="H269" s="49">
        <f>SUM(D$7:D269)</f>
        <v>10</v>
      </c>
      <c r="I269" s="40">
        <f t="shared" si="27"/>
        <v>9</v>
      </c>
      <c r="K269" s="36">
        <f t="shared" si="28"/>
        <v>2017</v>
      </c>
    </row>
    <row r="270" spans="1:11" ht="13">
      <c r="A270" s="39">
        <f>GewinnDaten!A270</f>
        <v>42833</v>
      </c>
      <c r="B270" s="37">
        <f t="shared" si="24"/>
        <v>7</v>
      </c>
      <c r="C270" s="49">
        <f>GewinnDaten!G270</f>
        <v>0</v>
      </c>
      <c r="D270" s="49">
        <f>GewinnDaten!J270</f>
        <v>0</v>
      </c>
      <c r="E270" s="40">
        <f t="shared" si="25"/>
        <v>0</v>
      </c>
      <c r="F270" s="58">
        <f t="shared" si="26"/>
        <v>42833</v>
      </c>
      <c r="G270" s="49">
        <f>SUM(C$7:C270)</f>
        <v>-1</v>
      </c>
      <c r="H270" s="49">
        <f>SUM(D$7:D270)</f>
        <v>10</v>
      </c>
      <c r="I270" s="40">
        <f t="shared" si="27"/>
        <v>9</v>
      </c>
      <c r="K270" s="36">
        <f t="shared" si="28"/>
        <v>2017</v>
      </c>
    </row>
    <row r="271" spans="1:11" ht="13">
      <c r="A271" s="39">
        <f>GewinnDaten!A271</f>
        <v>42837</v>
      </c>
      <c r="B271" s="37">
        <f t="shared" si="24"/>
        <v>4</v>
      </c>
      <c r="C271" s="49">
        <f>GewinnDaten!G271</f>
        <v>0</v>
      </c>
      <c r="D271" s="49">
        <f>GewinnDaten!J271</f>
        <v>0</v>
      </c>
      <c r="E271" s="40">
        <f t="shared" si="25"/>
        <v>0</v>
      </c>
      <c r="F271" s="58">
        <f t="shared" si="26"/>
        <v>42837</v>
      </c>
      <c r="G271" s="49">
        <f>SUM(C$7:C271)</f>
        <v>-1</v>
      </c>
      <c r="H271" s="49">
        <f>SUM(D$7:D271)</f>
        <v>10</v>
      </c>
      <c r="I271" s="40">
        <f t="shared" si="27"/>
        <v>9</v>
      </c>
      <c r="K271" s="36">
        <f t="shared" si="28"/>
        <v>2017</v>
      </c>
    </row>
    <row r="272" spans="1:11" ht="13">
      <c r="A272" s="39">
        <f>GewinnDaten!A272</f>
        <v>42840</v>
      </c>
      <c r="B272" s="37">
        <f t="shared" si="24"/>
        <v>7</v>
      </c>
      <c r="C272" s="49">
        <f>GewinnDaten!G272</f>
        <v>0</v>
      </c>
      <c r="D272" s="49">
        <f>GewinnDaten!J272</f>
        <v>0</v>
      </c>
      <c r="E272" s="40">
        <f t="shared" si="25"/>
        <v>0</v>
      </c>
      <c r="F272" s="58">
        <f t="shared" si="26"/>
        <v>42840</v>
      </c>
      <c r="G272" s="49">
        <f>SUM(C$7:C272)</f>
        <v>-1</v>
      </c>
      <c r="H272" s="49">
        <f>SUM(D$7:D272)</f>
        <v>10</v>
      </c>
      <c r="I272" s="40">
        <f t="shared" si="27"/>
        <v>9</v>
      </c>
      <c r="K272" s="36">
        <f t="shared" si="28"/>
        <v>2017</v>
      </c>
    </row>
    <row r="273" spans="1:11" ht="13">
      <c r="A273" s="39">
        <f>GewinnDaten!A273</f>
        <v>42844</v>
      </c>
      <c r="B273" s="37">
        <f t="shared" si="24"/>
        <v>4</v>
      </c>
      <c r="C273" s="49">
        <f>GewinnDaten!G273</f>
        <v>0</v>
      </c>
      <c r="D273" s="49">
        <f>GewinnDaten!J273</f>
        <v>0</v>
      </c>
      <c r="E273" s="40">
        <f t="shared" si="25"/>
        <v>0</v>
      </c>
      <c r="F273" s="58">
        <f t="shared" si="26"/>
        <v>42844</v>
      </c>
      <c r="G273" s="49">
        <f>SUM(C$7:C273)</f>
        <v>-1</v>
      </c>
      <c r="H273" s="49">
        <f>SUM(D$7:D273)</f>
        <v>10</v>
      </c>
      <c r="I273" s="40">
        <f t="shared" si="27"/>
        <v>9</v>
      </c>
      <c r="K273" s="36">
        <f t="shared" si="28"/>
        <v>2017</v>
      </c>
    </row>
    <row r="274" spans="1:11" ht="13">
      <c r="A274" s="39">
        <f>GewinnDaten!A274</f>
        <v>42847</v>
      </c>
      <c r="B274" s="37">
        <f t="shared" si="24"/>
        <v>7</v>
      </c>
      <c r="C274" s="49">
        <f>GewinnDaten!G274</f>
        <v>0</v>
      </c>
      <c r="D274" s="49">
        <f>GewinnDaten!J274</f>
        <v>0</v>
      </c>
      <c r="E274" s="40">
        <f t="shared" si="25"/>
        <v>0</v>
      </c>
      <c r="F274" s="58">
        <f t="shared" si="26"/>
        <v>42847</v>
      </c>
      <c r="G274" s="49">
        <f>SUM(C$7:C274)</f>
        <v>-1</v>
      </c>
      <c r="H274" s="49">
        <f>SUM(D$7:D274)</f>
        <v>10</v>
      </c>
      <c r="I274" s="40">
        <f t="shared" si="27"/>
        <v>9</v>
      </c>
      <c r="K274" s="36">
        <f t="shared" si="28"/>
        <v>2017</v>
      </c>
    </row>
    <row r="275" spans="1:11" ht="13">
      <c r="A275" s="39">
        <f>GewinnDaten!A275</f>
        <v>42851</v>
      </c>
      <c r="B275" s="37">
        <f t="shared" si="24"/>
        <v>4</v>
      </c>
      <c r="C275" s="49">
        <f>GewinnDaten!G275</f>
        <v>0</v>
      </c>
      <c r="D275" s="49">
        <f>GewinnDaten!J275</f>
        <v>0</v>
      </c>
      <c r="E275" s="40">
        <f t="shared" si="25"/>
        <v>0</v>
      </c>
      <c r="F275" s="58">
        <f t="shared" si="26"/>
        <v>42851</v>
      </c>
      <c r="G275" s="49">
        <f>SUM(C$7:C275)</f>
        <v>-1</v>
      </c>
      <c r="H275" s="49">
        <f>SUM(D$7:D275)</f>
        <v>10</v>
      </c>
      <c r="I275" s="40">
        <f t="shared" si="27"/>
        <v>9</v>
      </c>
      <c r="K275" s="36">
        <f t="shared" si="28"/>
        <v>2017</v>
      </c>
    </row>
    <row r="276" spans="1:11" ht="13">
      <c r="A276" s="39">
        <f>GewinnDaten!A276</f>
        <v>42854</v>
      </c>
      <c r="B276" s="37">
        <f t="shared" si="24"/>
        <v>7</v>
      </c>
      <c r="C276" s="49">
        <f>GewinnDaten!G276</f>
        <v>0</v>
      </c>
      <c r="D276" s="49">
        <f>GewinnDaten!J276</f>
        <v>0</v>
      </c>
      <c r="E276" s="40">
        <f t="shared" si="25"/>
        <v>0</v>
      </c>
      <c r="F276" s="58">
        <f t="shared" si="26"/>
        <v>42854</v>
      </c>
      <c r="G276" s="49">
        <f>SUM(C$7:C276)</f>
        <v>-1</v>
      </c>
      <c r="H276" s="49">
        <f>SUM(D$7:D276)</f>
        <v>10</v>
      </c>
      <c r="I276" s="40">
        <f t="shared" si="27"/>
        <v>9</v>
      </c>
      <c r="K276" s="36">
        <f t="shared" si="28"/>
        <v>2017</v>
      </c>
    </row>
    <row r="277" spans="1:11" ht="13">
      <c r="A277" s="39">
        <f>GewinnDaten!A277</f>
        <v>42858</v>
      </c>
      <c r="B277" s="37">
        <f t="shared" si="24"/>
        <v>4</v>
      </c>
      <c r="C277" s="49">
        <f>GewinnDaten!G277</f>
        <v>0</v>
      </c>
      <c r="D277" s="49">
        <f>GewinnDaten!J277</f>
        <v>0</v>
      </c>
      <c r="E277" s="40">
        <f t="shared" si="25"/>
        <v>0</v>
      </c>
      <c r="F277" s="58">
        <f t="shared" si="26"/>
        <v>42858</v>
      </c>
      <c r="G277" s="49">
        <f>SUM(C$7:C277)</f>
        <v>-1</v>
      </c>
      <c r="H277" s="49">
        <f>SUM(D$7:D277)</f>
        <v>10</v>
      </c>
      <c r="I277" s="40">
        <f t="shared" si="27"/>
        <v>9</v>
      </c>
      <c r="K277" s="36">
        <f t="shared" si="28"/>
        <v>2017</v>
      </c>
    </row>
    <row r="278" spans="1:11" ht="13">
      <c r="A278" s="39">
        <f>GewinnDaten!A278</f>
        <v>42861</v>
      </c>
      <c r="B278" s="37">
        <f t="shared" si="24"/>
        <v>7</v>
      </c>
      <c r="C278" s="49">
        <f>GewinnDaten!G278</f>
        <v>0</v>
      </c>
      <c r="D278" s="49">
        <f>GewinnDaten!J278</f>
        <v>0</v>
      </c>
      <c r="E278" s="40">
        <f t="shared" si="25"/>
        <v>0</v>
      </c>
      <c r="F278" s="58">
        <f t="shared" si="26"/>
        <v>42861</v>
      </c>
      <c r="G278" s="49">
        <f>SUM(C$7:C278)</f>
        <v>-1</v>
      </c>
      <c r="H278" s="49">
        <f>SUM(D$7:D278)</f>
        <v>10</v>
      </c>
      <c r="I278" s="40">
        <f t="shared" si="27"/>
        <v>9</v>
      </c>
      <c r="K278" s="36">
        <f t="shared" si="28"/>
        <v>2017</v>
      </c>
    </row>
    <row r="279" spans="1:11" ht="13">
      <c r="A279" s="39">
        <f>GewinnDaten!A279</f>
        <v>42865</v>
      </c>
      <c r="B279" s="37">
        <f t="shared" si="24"/>
        <v>4</v>
      </c>
      <c r="C279" s="49">
        <f>GewinnDaten!G279</f>
        <v>0</v>
      </c>
      <c r="D279" s="49">
        <f>GewinnDaten!J279</f>
        <v>0</v>
      </c>
      <c r="E279" s="40">
        <f t="shared" si="25"/>
        <v>0</v>
      </c>
      <c r="F279" s="58">
        <f t="shared" si="26"/>
        <v>42865</v>
      </c>
      <c r="G279" s="49">
        <f>SUM(C$7:C279)</f>
        <v>-1</v>
      </c>
      <c r="H279" s="49">
        <f>SUM(D$7:D279)</f>
        <v>10</v>
      </c>
      <c r="I279" s="40">
        <f t="shared" si="27"/>
        <v>9</v>
      </c>
      <c r="K279" s="36">
        <f t="shared" si="28"/>
        <v>2017</v>
      </c>
    </row>
    <row r="280" spans="1:11" ht="13">
      <c r="A280" s="39">
        <f>GewinnDaten!A280</f>
        <v>42868</v>
      </c>
      <c r="B280" s="37">
        <f t="shared" si="24"/>
        <v>7</v>
      </c>
      <c r="C280" s="49">
        <f>GewinnDaten!G280</f>
        <v>0</v>
      </c>
      <c r="D280" s="49">
        <f>GewinnDaten!J280</f>
        <v>0</v>
      </c>
      <c r="E280" s="40">
        <f t="shared" si="25"/>
        <v>0</v>
      </c>
      <c r="F280" s="58">
        <f t="shared" si="26"/>
        <v>42868</v>
      </c>
      <c r="G280" s="49">
        <f>SUM(C$7:C280)</f>
        <v>-1</v>
      </c>
      <c r="H280" s="49">
        <f>SUM(D$7:D280)</f>
        <v>10</v>
      </c>
      <c r="I280" s="40">
        <f t="shared" si="27"/>
        <v>9</v>
      </c>
      <c r="K280" s="36">
        <f t="shared" si="28"/>
        <v>2017</v>
      </c>
    </row>
    <row r="281" spans="1:11" ht="13">
      <c r="A281" s="39">
        <f>GewinnDaten!A281</f>
        <v>42872</v>
      </c>
      <c r="B281" s="37">
        <f t="shared" si="24"/>
        <v>4</v>
      </c>
      <c r="C281" s="49">
        <f>GewinnDaten!G281</f>
        <v>0</v>
      </c>
      <c r="D281" s="49">
        <f>GewinnDaten!J281</f>
        <v>0</v>
      </c>
      <c r="E281" s="40">
        <f t="shared" si="25"/>
        <v>0</v>
      </c>
      <c r="F281" s="58">
        <f t="shared" si="26"/>
        <v>42872</v>
      </c>
      <c r="G281" s="49">
        <f>SUM(C$7:C281)</f>
        <v>-1</v>
      </c>
      <c r="H281" s="49">
        <f>SUM(D$7:D281)</f>
        <v>10</v>
      </c>
      <c r="I281" s="40">
        <f t="shared" si="27"/>
        <v>9</v>
      </c>
      <c r="K281" s="36">
        <f t="shared" si="28"/>
        <v>2017</v>
      </c>
    </row>
    <row r="282" spans="1:11" ht="13">
      <c r="A282" s="39">
        <f>GewinnDaten!A282</f>
        <v>42875</v>
      </c>
      <c r="B282" s="37">
        <f t="shared" si="24"/>
        <v>7</v>
      </c>
      <c r="C282" s="49">
        <f>GewinnDaten!G282</f>
        <v>0</v>
      </c>
      <c r="D282" s="49">
        <f>GewinnDaten!J282</f>
        <v>0</v>
      </c>
      <c r="E282" s="40">
        <f t="shared" si="25"/>
        <v>0</v>
      </c>
      <c r="F282" s="58">
        <f t="shared" si="26"/>
        <v>42875</v>
      </c>
      <c r="G282" s="49">
        <f>SUM(C$7:C282)</f>
        <v>-1</v>
      </c>
      <c r="H282" s="49">
        <f>SUM(D$7:D282)</f>
        <v>10</v>
      </c>
      <c r="I282" s="40">
        <f t="shared" si="27"/>
        <v>9</v>
      </c>
      <c r="K282" s="36">
        <f t="shared" si="28"/>
        <v>2017</v>
      </c>
    </row>
    <row r="283" spans="1:11" ht="13">
      <c r="A283" s="39">
        <f>GewinnDaten!A283</f>
        <v>42879</v>
      </c>
      <c r="B283" s="37">
        <f t="shared" si="24"/>
        <v>4</v>
      </c>
      <c r="C283" s="49">
        <f>GewinnDaten!G283</f>
        <v>0</v>
      </c>
      <c r="D283" s="49">
        <f>GewinnDaten!J283</f>
        <v>0</v>
      </c>
      <c r="E283" s="40">
        <f t="shared" si="25"/>
        <v>0</v>
      </c>
      <c r="F283" s="58">
        <f t="shared" si="26"/>
        <v>42879</v>
      </c>
      <c r="G283" s="49">
        <f>SUM(C$7:C283)</f>
        <v>-1</v>
      </c>
      <c r="H283" s="49">
        <f>SUM(D$7:D283)</f>
        <v>10</v>
      </c>
      <c r="I283" s="40">
        <f t="shared" si="27"/>
        <v>9</v>
      </c>
      <c r="K283" s="36">
        <f t="shared" si="28"/>
        <v>2017</v>
      </c>
    </row>
    <row r="284" spans="1:11" ht="13">
      <c r="A284" s="39">
        <f>GewinnDaten!A284</f>
        <v>42882</v>
      </c>
      <c r="B284" s="37">
        <f t="shared" si="24"/>
        <v>7</v>
      </c>
      <c r="C284" s="49">
        <f>GewinnDaten!G284</f>
        <v>0</v>
      </c>
      <c r="D284" s="49">
        <f>GewinnDaten!J284</f>
        <v>0</v>
      </c>
      <c r="E284" s="40">
        <f t="shared" si="25"/>
        <v>0</v>
      </c>
      <c r="F284" s="58">
        <f t="shared" si="26"/>
        <v>42882</v>
      </c>
      <c r="G284" s="49">
        <f>SUM(C$7:C284)</f>
        <v>-1</v>
      </c>
      <c r="H284" s="49">
        <f>SUM(D$7:D284)</f>
        <v>10</v>
      </c>
      <c r="I284" s="40">
        <f t="shared" si="27"/>
        <v>9</v>
      </c>
      <c r="K284" s="36">
        <f t="shared" si="28"/>
        <v>2017</v>
      </c>
    </row>
    <row r="285" spans="1:11" ht="13">
      <c r="A285" s="39">
        <f>GewinnDaten!A285</f>
        <v>42886</v>
      </c>
      <c r="B285" s="37">
        <f t="shared" si="24"/>
        <v>4</v>
      </c>
      <c r="C285" s="49">
        <f>GewinnDaten!G285</f>
        <v>0</v>
      </c>
      <c r="D285" s="49">
        <f>GewinnDaten!J285</f>
        <v>0</v>
      </c>
      <c r="E285" s="40">
        <f t="shared" si="25"/>
        <v>0</v>
      </c>
      <c r="F285" s="58">
        <f t="shared" si="26"/>
        <v>42886</v>
      </c>
      <c r="G285" s="49">
        <f>SUM(C$7:C285)</f>
        <v>-1</v>
      </c>
      <c r="H285" s="49">
        <f>SUM(D$7:D285)</f>
        <v>10</v>
      </c>
      <c r="I285" s="40">
        <f t="shared" si="27"/>
        <v>9</v>
      </c>
      <c r="K285" s="36">
        <f t="shared" si="28"/>
        <v>2017</v>
      </c>
    </row>
    <row r="286" spans="1:11" ht="13">
      <c r="A286" s="39">
        <f>GewinnDaten!A286</f>
        <v>42889</v>
      </c>
      <c r="B286" s="37">
        <f t="shared" si="24"/>
        <v>7</v>
      </c>
      <c r="C286" s="49">
        <f>GewinnDaten!G286</f>
        <v>0</v>
      </c>
      <c r="D286" s="49">
        <f>GewinnDaten!J286</f>
        <v>0</v>
      </c>
      <c r="E286" s="40">
        <f t="shared" si="25"/>
        <v>0</v>
      </c>
      <c r="F286" s="58">
        <f t="shared" si="26"/>
        <v>42889</v>
      </c>
      <c r="G286" s="49">
        <f>SUM(C$7:C286)</f>
        <v>-1</v>
      </c>
      <c r="H286" s="49">
        <f>SUM(D$7:D286)</f>
        <v>10</v>
      </c>
      <c r="I286" s="40">
        <f t="shared" si="27"/>
        <v>9</v>
      </c>
      <c r="K286" s="36">
        <f t="shared" si="28"/>
        <v>2017</v>
      </c>
    </row>
    <row r="287" spans="1:11" ht="13">
      <c r="A287" s="39">
        <f>GewinnDaten!A287</f>
        <v>42893</v>
      </c>
      <c r="B287" s="37">
        <f t="shared" si="24"/>
        <v>4</v>
      </c>
      <c r="C287" s="49">
        <f>GewinnDaten!G287</f>
        <v>0</v>
      </c>
      <c r="D287" s="49">
        <f>GewinnDaten!J287</f>
        <v>0</v>
      </c>
      <c r="E287" s="40">
        <f t="shared" si="25"/>
        <v>0</v>
      </c>
      <c r="F287" s="58">
        <f t="shared" si="26"/>
        <v>42893</v>
      </c>
      <c r="G287" s="49">
        <f>SUM(C$7:C287)</f>
        <v>-1</v>
      </c>
      <c r="H287" s="49">
        <f>SUM(D$7:D287)</f>
        <v>10</v>
      </c>
      <c r="I287" s="40">
        <f t="shared" si="27"/>
        <v>9</v>
      </c>
      <c r="K287" s="36">
        <f t="shared" si="28"/>
        <v>2017</v>
      </c>
    </row>
    <row r="288" spans="1:11" ht="13">
      <c r="A288" s="39">
        <f>GewinnDaten!A288</f>
        <v>42896</v>
      </c>
      <c r="B288" s="37">
        <f t="shared" si="24"/>
        <v>7</v>
      </c>
      <c r="C288" s="49">
        <f>GewinnDaten!G288</f>
        <v>0</v>
      </c>
      <c r="D288" s="49">
        <f>GewinnDaten!J288</f>
        <v>0</v>
      </c>
      <c r="E288" s="40">
        <f t="shared" si="25"/>
        <v>0</v>
      </c>
      <c r="F288" s="58">
        <f t="shared" si="26"/>
        <v>42896</v>
      </c>
      <c r="G288" s="49">
        <f>SUM(C$7:C288)</f>
        <v>-1</v>
      </c>
      <c r="H288" s="49">
        <f>SUM(D$7:D288)</f>
        <v>10</v>
      </c>
      <c r="I288" s="40">
        <f t="shared" si="27"/>
        <v>9</v>
      </c>
      <c r="K288" s="36">
        <f t="shared" si="28"/>
        <v>2017</v>
      </c>
    </row>
    <row r="289" spans="1:11" ht="13">
      <c r="A289" s="39">
        <f>GewinnDaten!A289</f>
        <v>42900</v>
      </c>
      <c r="B289" s="37">
        <f t="shared" si="24"/>
        <v>4</v>
      </c>
      <c r="C289" s="49">
        <f>GewinnDaten!G289</f>
        <v>0</v>
      </c>
      <c r="D289" s="49">
        <f>GewinnDaten!J289</f>
        <v>0</v>
      </c>
      <c r="E289" s="40">
        <f t="shared" si="25"/>
        <v>0</v>
      </c>
      <c r="F289" s="58">
        <f t="shared" si="26"/>
        <v>42900</v>
      </c>
      <c r="G289" s="49">
        <f>SUM(C$7:C289)</f>
        <v>-1</v>
      </c>
      <c r="H289" s="49">
        <f>SUM(D$7:D289)</f>
        <v>10</v>
      </c>
      <c r="I289" s="40">
        <f t="shared" si="27"/>
        <v>9</v>
      </c>
      <c r="K289" s="36">
        <f t="shared" si="28"/>
        <v>2017</v>
      </c>
    </row>
    <row r="290" spans="1:11" ht="13">
      <c r="A290" s="39">
        <f>GewinnDaten!A290</f>
        <v>42903</v>
      </c>
      <c r="B290" s="37">
        <f t="shared" si="24"/>
        <v>7</v>
      </c>
      <c r="C290" s="49">
        <f>GewinnDaten!G290</f>
        <v>0</v>
      </c>
      <c r="D290" s="49">
        <f>GewinnDaten!J290</f>
        <v>0</v>
      </c>
      <c r="E290" s="40">
        <f t="shared" si="25"/>
        <v>0</v>
      </c>
      <c r="F290" s="58">
        <f t="shared" si="26"/>
        <v>42903</v>
      </c>
      <c r="G290" s="49">
        <f>SUM(C$7:C290)</f>
        <v>-1</v>
      </c>
      <c r="H290" s="49">
        <f>SUM(D$7:D290)</f>
        <v>10</v>
      </c>
      <c r="I290" s="40">
        <f t="shared" si="27"/>
        <v>9</v>
      </c>
      <c r="K290" s="36">
        <f t="shared" si="28"/>
        <v>2017</v>
      </c>
    </row>
    <row r="291" spans="1:11" ht="13">
      <c r="A291" s="39">
        <f>GewinnDaten!A291</f>
        <v>42907</v>
      </c>
      <c r="B291" s="37">
        <f t="shared" si="24"/>
        <v>4</v>
      </c>
      <c r="C291" s="49">
        <f>GewinnDaten!G291</f>
        <v>0</v>
      </c>
      <c r="D291" s="49">
        <f>GewinnDaten!J291</f>
        <v>0</v>
      </c>
      <c r="E291" s="40">
        <f t="shared" si="25"/>
        <v>0</v>
      </c>
      <c r="F291" s="58">
        <f t="shared" si="26"/>
        <v>42907</v>
      </c>
      <c r="G291" s="49">
        <f>SUM(C$7:C291)</f>
        <v>-1</v>
      </c>
      <c r="H291" s="49">
        <f>SUM(D$7:D291)</f>
        <v>10</v>
      </c>
      <c r="I291" s="40">
        <f t="shared" si="27"/>
        <v>9</v>
      </c>
      <c r="K291" s="36">
        <f t="shared" si="28"/>
        <v>2017</v>
      </c>
    </row>
    <row r="292" spans="1:11" ht="13">
      <c r="A292" s="39">
        <f>GewinnDaten!A292</f>
        <v>42910</v>
      </c>
      <c r="B292" s="37">
        <f t="shared" si="24"/>
        <v>7</v>
      </c>
      <c r="C292" s="49">
        <f>GewinnDaten!G292</f>
        <v>0</v>
      </c>
      <c r="D292" s="49">
        <f>GewinnDaten!J292</f>
        <v>0</v>
      </c>
      <c r="E292" s="40">
        <f t="shared" si="25"/>
        <v>0</v>
      </c>
      <c r="F292" s="58">
        <f t="shared" si="26"/>
        <v>42910</v>
      </c>
      <c r="G292" s="49">
        <f>SUM(C$7:C292)</f>
        <v>-1</v>
      </c>
      <c r="H292" s="49">
        <f>SUM(D$7:D292)</f>
        <v>10</v>
      </c>
      <c r="I292" s="40">
        <f t="shared" si="27"/>
        <v>9</v>
      </c>
      <c r="K292" s="36">
        <f t="shared" si="28"/>
        <v>2017</v>
      </c>
    </row>
    <row r="293" spans="1:11" ht="13">
      <c r="A293" s="39">
        <f>GewinnDaten!A293</f>
        <v>42914</v>
      </c>
      <c r="B293" s="37">
        <f t="shared" si="24"/>
        <v>4</v>
      </c>
      <c r="C293" s="49">
        <f>GewinnDaten!G293</f>
        <v>0</v>
      </c>
      <c r="D293" s="49">
        <f>GewinnDaten!J293</f>
        <v>0</v>
      </c>
      <c r="E293" s="40">
        <f t="shared" si="25"/>
        <v>0</v>
      </c>
      <c r="F293" s="58">
        <f t="shared" si="26"/>
        <v>42914</v>
      </c>
      <c r="G293" s="49">
        <f>SUM(C$7:C293)</f>
        <v>-1</v>
      </c>
      <c r="H293" s="49">
        <f>SUM(D$7:D293)</f>
        <v>10</v>
      </c>
      <c r="I293" s="40">
        <f t="shared" si="27"/>
        <v>9</v>
      </c>
      <c r="K293" s="36">
        <f t="shared" si="28"/>
        <v>2017</v>
      </c>
    </row>
    <row r="294" spans="1:11" ht="13">
      <c r="A294" s="39">
        <f>GewinnDaten!A294</f>
        <v>42917</v>
      </c>
      <c r="B294" s="37">
        <f t="shared" si="24"/>
        <v>7</v>
      </c>
      <c r="C294" s="49">
        <f>GewinnDaten!G294</f>
        <v>0</v>
      </c>
      <c r="D294" s="49">
        <f>GewinnDaten!J294</f>
        <v>0</v>
      </c>
      <c r="E294" s="40">
        <f t="shared" si="25"/>
        <v>0</v>
      </c>
      <c r="F294" s="58">
        <f t="shared" si="26"/>
        <v>42917</v>
      </c>
      <c r="G294" s="49">
        <f>SUM(C$7:C294)</f>
        <v>-1</v>
      </c>
      <c r="H294" s="49">
        <f>SUM(D$7:D294)</f>
        <v>10</v>
      </c>
      <c r="I294" s="40">
        <f t="shared" si="27"/>
        <v>9</v>
      </c>
      <c r="K294" s="36">
        <f t="shared" si="28"/>
        <v>2017</v>
      </c>
    </row>
    <row r="295" spans="1:11" ht="13">
      <c r="A295" s="39">
        <f>GewinnDaten!A295</f>
        <v>42921</v>
      </c>
      <c r="B295" s="37">
        <f t="shared" si="24"/>
        <v>4</v>
      </c>
      <c r="C295" s="49">
        <f>GewinnDaten!G295</f>
        <v>0</v>
      </c>
      <c r="D295" s="49">
        <f>GewinnDaten!J295</f>
        <v>0</v>
      </c>
      <c r="E295" s="40">
        <f t="shared" si="25"/>
        <v>0</v>
      </c>
      <c r="F295" s="58">
        <f t="shared" si="26"/>
        <v>42921</v>
      </c>
      <c r="G295" s="49">
        <f>SUM(C$7:C295)</f>
        <v>-1</v>
      </c>
      <c r="H295" s="49">
        <f>SUM(D$7:D295)</f>
        <v>10</v>
      </c>
      <c r="I295" s="40">
        <f t="shared" si="27"/>
        <v>9</v>
      </c>
      <c r="K295" s="36">
        <f t="shared" si="28"/>
        <v>2017</v>
      </c>
    </row>
    <row r="296" spans="1:11" ht="13">
      <c r="A296" s="39">
        <f>GewinnDaten!A296</f>
        <v>42924</v>
      </c>
      <c r="B296" s="37">
        <f t="shared" si="24"/>
        <v>7</v>
      </c>
      <c r="C296" s="49">
        <f>GewinnDaten!G296</f>
        <v>0</v>
      </c>
      <c r="D296" s="49">
        <f>GewinnDaten!J296</f>
        <v>0</v>
      </c>
      <c r="E296" s="40">
        <f t="shared" si="25"/>
        <v>0</v>
      </c>
      <c r="F296" s="58">
        <f t="shared" si="26"/>
        <v>42924</v>
      </c>
      <c r="G296" s="49">
        <f>SUM(C$7:C296)</f>
        <v>-1</v>
      </c>
      <c r="H296" s="49">
        <f>SUM(D$7:D296)</f>
        <v>10</v>
      </c>
      <c r="I296" s="40">
        <f t="shared" si="27"/>
        <v>9</v>
      </c>
      <c r="K296" s="36">
        <f t="shared" si="28"/>
        <v>2017</v>
      </c>
    </row>
    <row r="297" spans="1:11" ht="13">
      <c r="A297" s="39">
        <f>GewinnDaten!A297</f>
        <v>42928</v>
      </c>
      <c r="B297" s="37">
        <f t="shared" si="24"/>
        <v>4</v>
      </c>
      <c r="C297" s="49">
        <f>GewinnDaten!G297</f>
        <v>0</v>
      </c>
      <c r="D297" s="49">
        <f>GewinnDaten!J297</f>
        <v>0</v>
      </c>
      <c r="E297" s="40">
        <f t="shared" si="25"/>
        <v>0</v>
      </c>
      <c r="F297" s="58">
        <f t="shared" si="26"/>
        <v>42928</v>
      </c>
      <c r="G297" s="49">
        <f>SUM(C$7:C297)</f>
        <v>-1</v>
      </c>
      <c r="H297" s="49">
        <f>SUM(D$7:D297)</f>
        <v>10</v>
      </c>
      <c r="I297" s="40">
        <f t="shared" si="27"/>
        <v>9</v>
      </c>
      <c r="K297" s="36">
        <f t="shared" si="28"/>
        <v>2017</v>
      </c>
    </row>
    <row r="298" spans="1:11" ht="13">
      <c r="A298" s="39">
        <f>GewinnDaten!A298</f>
        <v>42931</v>
      </c>
      <c r="B298" s="37">
        <f t="shared" si="24"/>
        <v>7</v>
      </c>
      <c r="C298" s="49">
        <f>GewinnDaten!G298</f>
        <v>0</v>
      </c>
      <c r="D298" s="49">
        <f>GewinnDaten!J298</f>
        <v>0</v>
      </c>
      <c r="E298" s="40">
        <f t="shared" si="25"/>
        <v>0</v>
      </c>
      <c r="F298" s="58">
        <f t="shared" si="26"/>
        <v>42931</v>
      </c>
      <c r="G298" s="49">
        <f>SUM(C$7:C298)</f>
        <v>-1</v>
      </c>
      <c r="H298" s="49">
        <f>SUM(D$7:D298)</f>
        <v>10</v>
      </c>
      <c r="I298" s="40">
        <f t="shared" si="27"/>
        <v>9</v>
      </c>
      <c r="K298" s="36">
        <f t="shared" si="28"/>
        <v>2017</v>
      </c>
    </row>
    <row r="299" spans="1:11" ht="13">
      <c r="A299" s="39">
        <f>GewinnDaten!A299</f>
        <v>42935</v>
      </c>
      <c r="B299" s="37">
        <f t="shared" si="24"/>
        <v>4</v>
      </c>
      <c r="C299" s="49">
        <f>GewinnDaten!G299</f>
        <v>0</v>
      </c>
      <c r="D299" s="49">
        <f>GewinnDaten!J299</f>
        <v>0</v>
      </c>
      <c r="E299" s="40">
        <f t="shared" si="25"/>
        <v>0</v>
      </c>
      <c r="F299" s="58">
        <f t="shared" si="26"/>
        <v>42935</v>
      </c>
      <c r="G299" s="49">
        <f>SUM(C$7:C299)</f>
        <v>-1</v>
      </c>
      <c r="H299" s="49">
        <f>SUM(D$7:D299)</f>
        <v>10</v>
      </c>
      <c r="I299" s="40">
        <f t="shared" si="27"/>
        <v>9</v>
      </c>
      <c r="K299" s="36">
        <f t="shared" si="28"/>
        <v>2017</v>
      </c>
    </row>
    <row r="300" spans="1:11" ht="13">
      <c r="A300" s="39">
        <f>GewinnDaten!A300</f>
        <v>42938</v>
      </c>
      <c r="B300" s="37">
        <f t="shared" si="24"/>
        <v>7</v>
      </c>
      <c r="C300" s="49">
        <f>GewinnDaten!G300</f>
        <v>0</v>
      </c>
      <c r="D300" s="49">
        <f>GewinnDaten!J300</f>
        <v>0</v>
      </c>
      <c r="E300" s="40">
        <f t="shared" si="25"/>
        <v>0</v>
      </c>
      <c r="F300" s="58">
        <f t="shared" si="26"/>
        <v>42938</v>
      </c>
      <c r="G300" s="49">
        <f>SUM(C$7:C300)</f>
        <v>-1</v>
      </c>
      <c r="H300" s="49">
        <f>SUM(D$7:D300)</f>
        <v>10</v>
      </c>
      <c r="I300" s="40">
        <f t="shared" si="27"/>
        <v>9</v>
      </c>
      <c r="K300" s="36">
        <f t="shared" si="28"/>
        <v>2017</v>
      </c>
    </row>
    <row r="301" spans="1:11" ht="13">
      <c r="A301" s="39">
        <f>GewinnDaten!A301</f>
        <v>42942</v>
      </c>
      <c r="B301" s="37">
        <f t="shared" si="24"/>
        <v>4</v>
      </c>
      <c r="C301" s="49">
        <f>GewinnDaten!G301</f>
        <v>0</v>
      </c>
      <c r="D301" s="49">
        <f>GewinnDaten!J301</f>
        <v>0</v>
      </c>
      <c r="E301" s="40">
        <f t="shared" si="25"/>
        <v>0</v>
      </c>
      <c r="F301" s="58">
        <f t="shared" si="26"/>
        <v>42942</v>
      </c>
      <c r="G301" s="49">
        <f>SUM(C$7:C301)</f>
        <v>-1</v>
      </c>
      <c r="H301" s="49">
        <f>SUM(D$7:D301)</f>
        <v>10</v>
      </c>
      <c r="I301" s="40">
        <f t="shared" si="27"/>
        <v>9</v>
      </c>
      <c r="K301" s="36">
        <f t="shared" si="28"/>
        <v>2017</v>
      </c>
    </row>
    <row r="302" spans="1:11" ht="13">
      <c r="A302" s="39">
        <f>GewinnDaten!A302</f>
        <v>42945</v>
      </c>
      <c r="B302" s="37">
        <f t="shared" si="24"/>
        <v>7</v>
      </c>
      <c r="C302" s="49">
        <f>GewinnDaten!G302</f>
        <v>0</v>
      </c>
      <c r="D302" s="49">
        <f>GewinnDaten!J302</f>
        <v>0</v>
      </c>
      <c r="E302" s="40">
        <f t="shared" si="25"/>
        <v>0</v>
      </c>
      <c r="F302" s="58">
        <f t="shared" si="26"/>
        <v>42945</v>
      </c>
      <c r="G302" s="49">
        <f>SUM(C$7:C302)</f>
        <v>-1</v>
      </c>
      <c r="H302" s="49">
        <f>SUM(D$7:D302)</f>
        <v>10</v>
      </c>
      <c r="I302" s="40">
        <f t="shared" si="27"/>
        <v>9</v>
      </c>
      <c r="K302" s="36">
        <f t="shared" si="28"/>
        <v>2017</v>
      </c>
    </row>
    <row r="303" spans="1:11" ht="13">
      <c r="A303" s="39">
        <f>GewinnDaten!A303</f>
        <v>42949</v>
      </c>
      <c r="B303" s="37">
        <f t="shared" si="24"/>
        <v>4</v>
      </c>
      <c r="C303" s="49">
        <f>GewinnDaten!G303</f>
        <v>0</v>
      </c>
      <c r="D303" s="49">
        <f>GewinnDaten!J303</f>
        <v>0</v>
      </c>
      <c r="E303" s="40">
        <f t="shared" si="25"/>
        <v>0</v>
      </c>
      <c r="F303" s="58">
        <f t="shared" si="26"/>
        <v>42949</v>
      </c>
      <c r="G303" s="49">
        <f>SUM(C$7:C303)</f>
        <v>-1</v>
      </c>
      <c r="H303" s="49">
        <f>SUM(D$7:D303)</f>
        <v>10</v>
      </c>
      <c r="I303" s="40">
        <f t="shared" si="27"/>
        <v>9</v>
      </c>
      <c r="K303" s="36">
        <f t="shared" si="28"/>
        <v>2017</v>
      </c>
    </row>
    <row r="304" spans="1:11" ht="13">
      <c r="A304" s="39">
        <f>GewinnDaten!A304</f>
        <v>42952</v>
      </c>
      <c r="B304" s="37">
        <f t="shared" si="24"/>
        <v>7</v>
      </c>
      <c r="C304" s="49">
        <f>GewinnDaten!G304</f>
        <v>0</v>
      </c>
      <c r="D304" s="49">
        <f>GewinnDaten!J304</f>
        <v>0</v>
      </c>
      <c r="E304" s="40">
        <f t="shared" si="25"/>
        <v>0</v>
      </c>
      <c r="F304" s="58">
        <f t="shared" si="26"/>
        <v>42952</v>
      </c>
      <c r="G304" s="49">
        <f>SUM(C$7:C304)</f>
        <v>-1</v>
      </c>
      <c r="H304" s="49">
        <f>SUM(D$7:D304)</f>
        <v>10</v>
      </c>
      <c r="I304" s="40">
        <f t="shared" si="27"/>
        <v>9</v>
      </c>
      <c r="K304" s="36">
        <f t="shared" si="28"/>
        <v>2017</v>
      </c>
    </row>
    <row r="305" spans="1:11" ht="13">
      <c r="A305" s="39">
        <f>GewinnDaten!A305</f>
        <v>42956</v>
      </c>
      <c r="B305" s="37">
        <f t="shared" si="24"/>
        <v>4</v>
      </c>
      <c r="C305" s="49">
        <f>GewinnDaten!G305</f>
        <v>0</v>
      </c>
      <c r="D305" s="49">
        <f>GewinnDaten!J305</f>
        <v>0</v>
      </c>
      <c r="E305" s="40">
        <f t="shared" si="25"/>
        <v>0</v>
      </c>
      <c r="F305" s="58">
        <f t="shared" si="26"/>
        <v>42956</v>
      </c>
      <c r="G305" s="49">
        <f>SUM(C$7:C305)</f>
        <v>-1</v>
      </c>
      <c r="H305" s="49">
        <f>SUM(D$7:D305)</f>
        <v>10</v>
      </c>
      <c r="I305" s="40">
        <f t="shared" si="27"/>
        <v>9</v>
      </c>
      <c r="K305" s="36">
        <f t="shared" si="28"/>
        <v>2017</v>
      </c>
    </row>
    <row r="306" spans="1:11" ht="13">
      <c r="A306" s="39">
        <f>GewinnDaten!A306</f>
        <v>42959</v>
      </c>
      <c r="B306" s="37">
        <f t="shared" si="24"/>
        <v>7</v>
      </c>
      <c r="C306" s="49">
        <f>GewinnDaten!G306</f>
        <v>0</v>
      </c>
      <c r="D306" s="49">
        <f>GewinnDaten!J306</f>
        <v>0</v>
      </c>
      <c r="E306" s="40">
        <f t="shared" si="25"/>
        <v>0</v>
      </c>
      <c r="F306" s="58">
        <f t="shared" si="26"/>
        <v>42959</v>
      </c>
      <c r="G306" s="49">
        <f>SUM(C$7:C306)</f>
        <v>-1</v>
      </c>
      <c r="H306" s="49">
        <f>SUM(D$7:D306)</f>
        <v>10</v>
      </c>
      <c r="I306" s="40">
        <f t="shared" si="27"/>
        <v>9</v>
      </c>
      <c r="K306" s="36">
        <f t="shared" si="28"/>
        <v>2017</v>
      </c>
    </row>
    <row r="307" spans="1:11" ht="13">
      <c r="A307" s="39">
        <f>GewinnDaten!A307</f>
        <v>42963</v>
      </c>
      <c r="B307" s="37">
        <f t="shared" si="24"/>
        <v>4</v>
      </c>
      <c r="C307" s="49">
        <f>GewinnDaten!G307</f>
        <v>0</v>
      </c>
      <c r="D307" s="49">
        <f>GewinnDaten!J307</f>
        <v>0</v>
      </c>
      <c r="E307" s="40">
        <f t="shared" si="25"/>
        <v>0</v>
      </c>
      <c r="F307" s="58">
        <f t="shared" si="26"/>
        <v>42963</v>
      </c>
      <c r="G307" s="49">
        <f>SUM(C$7:C307)</f>
        <v>-1</v>
      </c>
      <c r="H307" s="49">
        <f>SUM(D$7:D307)</f>
        <v>10</v>
      </c>
      <c r="I307" s="40">
        <f t="shared" si="27"/>
        <v>9</v>
      </c>
      <c r="K307" s="36">
        <f t="shared" si="28"/>
        <v>2017</v>
      </c>
    </row>
    <row r="308" spans="1:11" ht="13">
      <c r="A308" s="39">
        <f>GewinnDaten!A308</f>
        <v>42966</v>
      </c>
      <c r="B308" s="37">
        <f t="shared" si="24"/>
        <v>7</v>
      </c>
      <c r="C308" s="49">
        <f>GewinnDaten!G308</f>
        <v>0</v>
      </c>
      <c r="D308" s="49">
        <f>GewinnDaten!J308</f>
        <v>0</v>
      </c>
      <c r="E308" s="40">
        <f t="shared" si="25"/>
        <v>0</v>
      </c>
      <c r="F308" s="58">
        <f t="shared" si="26"/>
        <v>42966</v>
      </c>
      <c r="G308" s="49">
        <f>SUM(C$7:C308)</f>
        <v>-1</v>
      </c>
      <c r="H308" s="49">
        <f>SUM(D$7:D308)</f>
        <v>10</v>
      </c>
      <c r="I308" s="40">
        <f t="shared" si="27"/>
        <v>9</v>
      </c>
      <c r="K308" s="36">
        <f t="shared" si="28"/>
        <v>2017</v>
      </c>
    </row>
    <row r="309" spans="1:11" ht="13">
      <c r="A309" s="39">
        <f>GewinnDaten!A309</f>
        <v>42970</v>
      </c>
      <c r="B309" s="37">
        <f t="shared" si="24"/>
        <v>4</v>
      </c>
      <c r="C309" s="49">
        <f>GewinnDaten!G309</f>
        <v>0</v>
      </c>
      <c r="D309" s="49">
        <f>GewinnDaten!J309</f>
        <v>0</v>
      </c>
      <c r="E309" s="40">
        <f t="shared" si="25"/>
        <v>0</v>
      </c>
      <c r="F309" s="58">
        <f t="shared" si="26"/>
        <v>42970</v>
      </c>
      <c r="G309" s="49">
        <f>SUM(C$7:C309)</f>
        <v>-1</v>
      </c>
      <c r="H309" s="49">
        <f>SUM(D$7:D309)</f>
        <v>10</v>
      </c>
      <c r="I309" s="40">
        <f t="shared" si="27"/>
        <v>9</v>
      </c>
      <c r="K309" s="36">
        <f t="shared" si="28"/>
        <v>2017</v>
      </c>
    </row>
    <row r="310" spans="1:11" ht="13">
      <c r="A310" s="39">
        <f>GewinnDaten!A310</f>
        <v>42973</v>
      </c>
      <c r="B310" s="37">
        <f t="shared" si="24"/>
        <v>7</v>
      </c>
      <c r="C310" s="49">
        <f>GewinnDaten!G310</f>
        <v>0</v>
      </c>
      <c r="D310" s="49">
        <f>GewinnDaten!J310</f>
        <v>0</v>
      </c>
      <c r="E310" s="40">
        <f t="shared" si="25"/>
        <v>0</v>
      </c>
      <c r="F310" s="58">
        <f t="shared" si="26"/>
        <v>42973</v>
      </c>
      <c r="G310" s="49">
        <f>SUM(C$7:C310)</f>
        <v>-1</v>
      </c>
      <c r="H310" s="49">
        <f>SUM(D$7:D310)</f>
        <v>10</v>
      </c>
      <c r="I310" s="40">
        <f t="shared" si="27"/>
        <v>9</v>
      </c>
      <c r="K310" s="36">
        <f t="shared" si="28"/>
        <v>2017</v>
      </c>
    </row>
    <row r="311" spans="1:11" ht="13">
      <c r="A311" s="39">
        <f>GewinnDaten!A311</f>
        <v>42977</v>
      </c>
      <c r="B311" s="37">
        <f t="shared" si="24"/>
        <v>4</v>
      </c>
      <c r="C311" s="49">
        <f>GewinnDaten!G311</f>
        <v>0</v>
      </c>
      <c r="D311" s="49">
        <f>GewinnDaten!J311</f>
        <v>0</v>
      </c>
      <c r="E311" s="40">
        <f t="shared" si="25"/>
        <v>0</v>
      </c>
      <c r="F311" s="58">
        <f t="shared" si="26"/>
        <v>42977</v>
      </c>
      <c r="G311" s="49">
        <f>SUM(C$7:C311)</f>
        <v>-1</v>
      </c>
      <c r="H311" s="49">
        <f>SUM(D$7:D311)</f>
        <v>10</v>
      </c>
      <c r="I311" s="40">
        <f t="shared" si="27"/>
        <v>9</v>
      </c>
      <c r="K311" s="36">
        <f t="shared" si="28"/>
        <v>2017</v>
      </c>
    </row>
    <row r="312" spans="1:11" ht="13">
      <c r="A312" s="39">
        <f>GewinnDaten!A312</f>
        <v>42980</v>
      </c>
      <c r="B312" s="37">
        <f t="shared" si="24"/>
        <v>7</v>
      </c>
      <c r="C312" s="49">
        <f>GewinnDaten!G312</f>
        <v>0</v>
      </c>
      <c r="D312" s="49">
        <f>GewinnDaten!J312</f>
        <v>0</v>
      </c>
      <c r="E312" s="40">
        <f t="shared" si="25"/>
        <v>0</v>
      </c>
      <c r="F312" s="58">
        <f t="shared" si="26"/>
        <v>42980</v>
      </c>
      <c r="G312" s="49">
        <f>SUM(C$7:C312)</f>
        <v>-1</v>
      </c>
      <c r="H312" s="49">
        <f>SUM(D$7:D312)</f>
        <v>10</v>
      </c>
      <c r="I312" s="40">
        <f t="shared" si="27"/>
        <v>9</v>
      </c>
      <c r="K312" s="36">
        <f t="shared" si="28"/>
        <v>2017</v>
      </c>
    </row>
    <row r="313" spans="1:11" ht="13">
      <c r="A313" s="39">
        <f>GewinnDaten!A313</f>
        <v>42984</v>
      </c>
      <c r="B313" s="37">
        <f t="shared" si="24"/>
        <v>4</v>
      </c>
      <c r="C313" s="49">
        <f>GewinnDaten!G313</f>
        <v>0</v>
      </c>
      <c r="D313" s="49">
        <f>GewinnDaten!J313</f>
        <v>0</v>
      </c>
      <c r="E313" s="40">
        <f t="shared" si="25"/>
        <v>0</v>
      </c>
      <c r="F313" s="58">
        <f t="shared" si="26"/>
        <v>42984</v>
      </c>
      <c r="G313" s="49">
        <f>SUM(C$7:C313)</f>
        <v>-1</v>
      </c>
      <c r="H313" s="49">
        <f>SUM(D$7:D313)</f>
        <v>10</v>
      </c>
      <c r="I313" s="40">
        <f t="shared" si="27"/>
        <v>9</v>
      </c>
      <c r="K313" s="36">
        <f t="shared" si="28"/>
        <v>2017</v>
      </c>
    </row>
    <row r="314" spans="1:11" ht="13">
      <c r="A314" s="39">
        <f>GewinnDaten!A314</f>
        <v>42987</v>
      </c>
      <c r="B314" s="37">
        <f t="shared" si="24"/>
        <v>7</v>
      </c>
      <c r="C314" s="49">
        <f>GewinnDaten!G314</f>
        <v>0</v>
      </c>
      <c r="D314" s="49">
        <f>GewinnDaten!J314</f>
        <v>0</v>
      </c>
      <c r="E314" s="40">
        <f t="shared" si="25"/>
        <v>0</v>
      </c>
      <c r="F314" s="58">
        <f t="shared" si="26"/>
        <v>42987</v>
      </c>
      <c r="G314" s="49">
        <f>SUM(C$7:C314)</f>
        <v>-1</v>
      </c>
      <c r="H314" s="49">
        <f>SUM(D$7:D314)</f>
        <v>10</v>
      </c>
      <c r="I314" s="40">
        <f t="shared" si="27"/>
        <v>9</v>
      </c>
      <c r="K314" s="36">
        <f t="shared" si="28"/>
        <v>2017</v>
      </c>
    </row>
    <row r="315" spans="1:11" ht="13">
      <c r="A315" s="39">
        <f>GewinnDaten!A315</f>
        <v>42991</v>
      </c>
      <c r="B315" s="37">
        <f t="shared" si="24"/>
        <v>4</v>
      </c>
      <c r="C315" s="49">
        <f>GewinnDaten!G315</f>
        <v>0</v>
      </c>
      <c r="D315" s="49">
        <f>GewinnDaten!J315</f>
        <v>0</v>
      </c>
      <c r="E315" s="40">
        <f t="shared" si="25"/>
        <v>0</v>
      </c>
      <c r="F315" s="58">
        <f t="shared" si="26"/>
        <v>42991</v>
      </c>
      <c r="G315" s="49">
        <f>SUM(C$7:C315)</f>
        <v>-1</v>
      </c>
      <c r="H315" s="49">
        <f>SUM(D$7:D315)</f>
        <v>10</v>
      </c>
      <c r="I315" s="40">
        <f t="shared" si="27"/>
        <v>9</v>
      </c>
      <c r="K315" s="36">
        <f t="shared" si="28"/>
        <v>2017</v>
      </c>
    </row>
    <row r="316" spans="1:11" ht="13">
      <c r="A316" s="39">
        <f>GewinnDaten!A316</f>
        <v>42994</v>
      </c>
      <c r="B316" s="37">
        <f t="shared" si="24"/>
        <v>7</v>
      </c>
      <c r="C316" s="49">
        <f>GewinnDaten!G316</f>
        <v>0</v>
      </c>
      <c r="D316" s="49">
        <f>GewinnDaten!J316</f>
        <v>0</v>
      </c>
      <c r="E316" s="40">
        <f t="shared" si="25"/>
        <v>0</v>
      </c>
      <c r="F316" s="58">
        <f t="shared" si="26"/>
        <v>42994</v>
      </c>
      <c r="G316" s="49">
        <f>SUM(C$7:C316)</f>
        <v>-1</v>
      </c>
      <c r="H316" s="49">
        <f>SUM(D$7:D316)</f>
        <v>10</v>
      </c>
      <c r="I316" s="40">
        <f t="shared" si="27"/>
        <v>9</v>
      </c>
      <c r="K316" s="36">
        <f t="shared" si="28"/>
        <v>2017</v>
      </c>
    </row>
    <row r="317" spans="1:11" ht="13">
      <c r="A317" s="39">
        <f>GewinnDaten!A317</f>
        <v>42998</v>
      </c>
      <c r="B317" s="37">
        <f t="shared" si="24"/>
        <v>4</v>
      </c>
      <c r="C317" s="49">
        <f>GewinnDaten!G317</f>
        <v>0</v>
      </c>
      <c r="D317" s="49">
        <f>GewinnDaten!J317</f>
        <v>0</v>
      </c>
      <c r="E317" s="40">
        <f t="shared" si="25"/>
        <v>0</v>
      </c>
      <c r="F317" s="58">
        <f t="shared" si="26"/>
        <v>42998</v>
      </c>
      <c r="G317" s="49">
        <f>SUM(C$7:C317)</f>
        <v>-1</v>
      </c>
      <c r="H317" s="49">
        <f>SUM(D$7:D317)</f>
        <v>10</v>
      </c>
      <c r="I317" s="40">
        <f t="shared" si="27"/>
        <v>9</v>
      </c>
      <c r="K317" s="36">
        <f t="shared" si="28"/>
        <v>2017</v>
      </c>
    </row>
    <row r="318" spans="1:11" ht="13">
      <c r="A318" s="39">
        <f>GewinnDaten!A318</f>
        <v>43001</v>
      </c>
      <c r="B318" s="37">
        <f t="shared" si="24"/>
        <v>7</v>
      </c>
      <c r="C318" s="49">
        <f>GewinnDaten!G318</f>
        <v>0</v>
      </c>
      <c r="D318" s="49">
        <f>GewinnDaten!J318</f>
        <v>0</v>
      </c>
      <c r="E318" s="40">
        <f t="shared" si="25"/>
        <v>0</v>
      </c>
      <c r="F318" s="58">
        <f t="shared" si="26"/>
        <v>43001</v>
      </c>
      <c r="G318" s="49">
        <f>SUM(C$7:C318)</f>
        <v>-1</v>
      </c>
      <c r="H318" s="49">
        <f>SUM(D$7:D318)</f>
        <v>10</v>
      </c>
      <c r="I318" s="40">
        <f t="shared" si="27"/>
        <v>9</v>
      </c>
      <c r="K318" s="36">
        <f t="shared" si="28"/>
        <v>2017</v>
      </c>
    </row>
    <row r="319" spans="1:11" ht="13">
      <c r="A319" s="39">
        <f>GewinnDaten!A319</f>
        <v>43005</v>
      </c>
      <c r="B319" s="37">
        <f t="shared" si="24"/>
        <v>4</v>
      </c>
      <c r="C319" s="49">
        <f>GewinnDaten!G319</f>
        <v>0</v>
      </c>
      <c r="D319" s="49">
        <f>GewinnDaten!J319</f>
        <v>0</v>
      </c>
      <c r="E319" s="40">
        <f t="shared" si="25"/>
        <v>0</v>
      </c>
      <c r="F319" s="58">
        <f t="shared" si="26"/>
        <v>43005</v>
      </c>
      <c r="G319" s="49">
        <f>SUM(C$7:C319)</f>
        <v>-1</v>
      </c>
      <c r="H319" s="49">
        <f>SUM(D$7:D319)</f>
        <v>10</v>
      </c>
      <c r="I319" s="40">
        <f t="shared" si="27"/>
        <v>9</v>
      </c>
      <c r="K319" s="36">
        <f t="shared" si="28"/>
        <v>2017</v>
      </c>
    </row>
    <row r="320" spans="1:11" ht="13">
      <c r="A320" s="39">
        <f>GewinnDaten!A320</f>
        <v>43008</v>
      </c>
      <c r="B320" s="37">
        <f t="shared" si="24"/>
        <v>7</v>
      </c>
      <c r="C320" s="49">
        <f>GewinnDaten!G320</f>
        <v>0</v>
      </c>
      <c r="D320" s="49">
        <f>GewinnDaten!J320</f>
        <v>0</v>
      </c>
      <c r="E320" s="40">
        <f t="shared" si="25"/>
        <v>0</v>
      </c>
      <c r="F320" s="58">
        <f t="shared" si="26"/>
        <v>43008</v>
      </c>
      <c r="G320" s="49">
        <f>SUM(C$7:C320)</f>
        <v>-1</v>
      </c>
      <c r="H320" s="49">
        <f>SUM(D$7:D320)</f>
        <v>10</v>
      </c>
      <c r="I320" s="40">
        <f t="shared" si="27"/>
        <v>9</v>
      </c>
      <c r="K320" s="36">
        <f t="shared" si="28"/>
        <v>2017</v>
      </c>
    </row>
    <row r="321" spans="1:11" ht="13">
      <c r="A321" s="39">
        <f>GewinnDaten!A321</f>
        <v>43012</v>
      </c>
      <c r="B321" s="37">
        <f t="shared" si="24"/>
        <v>4</v>
      </c>
      <c r="C321" s="49">
        <f>GewinnDaten!G321</f>
        <v>0</v>
      </c>
      <c r="D321" s="49">
        <f>GewinnDaten!J321</f>
        <v>0</v>
      </c>
      <c r="E321" s="40">
        <f t="shared" si="25"/>
        <v>0</v>
      </c>
      <c r="F321" s="58">
        <f t="shared" si="26"/>
        <v>43012</v>
      </c>
      <c r="G321" s="49">
        <f>SUM(C$7:C321)</f>
        <v>-1</v>
      </c>
      <c r="H321" s="49">
        <f>SUM(D$7:D321)</f>
        <v>10</v>
      </c>
      <c r="I321" s="40">
        <f t="shared" si="27"/>
        <v>9</v>
      </c>
      <c r="K321" s="36">
        <f t="shared" si="28"/>
        <v>2017</v>
      </c>
    </row>
    <row r="322" spans="1:11" ht="13">
      <c r="A322" s="39">
        <f>GewinnDaten!A322</f>
        <v>43015</v>
      </c>
      <c r="B322" s="37">
        <f t="shared" si="24"/>
        <v>7</v>
      </c>
      <c r="C322" s="49">
        <f>GewinnDaten!G322</f>
        <v>0</v>
      </c>
      <c r="D322" s="49">
        <f>GewinnDaten!J322</f>
        <v>0</v>
      </c>
      <c r="E322" s="40">
        <f t="shared" si="25"/>
        <v>0</v>
      </c>
      <c r="F322" s="58">
        <f t="shared" si="26"/>
        <v>43015</v>
      </c>
      <c r="G322" s="49">
        <f>SUM(C$7:C322)</f>
        <v>-1</v>
      </c>
      <c r="H322" s="49">
        <f>SUM(D$7:D322)</f>
        <v>10</v>
      </c>
      <c r="I322" s="40">
        <f t="shared" si="27"/>
        <v>9</v>
      </c>
      <c r="K322" s="36">
        <f t="shared" si="28"/>
        <v>2017</v>
      </c>
    </row>
    <row r="323" spans="1:11" ht="13">
      <c r="A323" s="39">
        <f>GewinnDaten!A323</f>
        <v>43019</v>
      </c>
      <c r="B323" s="37">
        <f t="shared" si="24"/>
        <v>4</v>
      </c>
      <c r="C323" s="49">
        <f>GewinnDaten!G323</f>
        <v>0</v>
      </c>
      <c r="D323" s="49">
        <f>GewinnDaten!J323</f>
        <v>0</v>
      </c>
      <c r="E323" s="40">
        <f t="shared" si="25"/>
        <v>0</v>
      </c>
      <c r="F323" s="58">
        <f t="shared" si="26"/>
        <v>43019</v>
      </c>
      <c r="G323" s="49">
        <f>SUM(C$7:C323)</f>
        <v>-1</v>
      </c>
      <c r="H323" s="49">
        <f>SUM(D$7:D323)</f>
        <v>10</v>
      </c>
      <c r="I323" s="40">
        <f t="shared" si="27"/>
        <v>9</v>
      </c>
      <c r="K323" s="36">
        <f t="shared" si="28"/>
        <v>2017</v>
      </c>
    </row>
    <row r="324" spans="1:11" ht="13">
      <c r="A324" s="39">
        <f>GewinnDaten!A324</f>
        <v>43022</v>
      </c>
      <c r="B324" s="37">
        <f t="shared" si="24"/>
        <v>7</v>
      </c>
      <c r="C324" s="49">
        <f>GewinnDaten!G324</f>
        <v>0</v>
      </c>
      <c r="D324" s="49">
        <f>GewinnDaten!J324</f>
        <v>0</v>
      </c>
      <c r="E324" s="40">
        <f t="shared" si="25"/>
        <v>0</v>
      </c>
      <c r="F324" s="58">
        <f t="shared" si="26"/>
        <v>43022</v>
      </c>
      <c r="G324" s="49">
        <f>SUM(C$7:C324)</f>
        <v>-1</v>
      </c>
      <c r="H324" s="49">
        <f>SUM(D$7:D324)</f>
        <v>10</v>
      </c>
      <c r="I324" s="40">
        <f t="shared" si="27"/>
        <v>9</v>
      </c>
      <c r="K324" s="36">
        <f t="shared" si="28"/>
        <v>2017</v>
      </c>
    </row>
    <row r="325" spans="1:11" ht="13">
      <c r="A325" s="39">
        <f>GewinnDaten!A325</f>
        <v>43026</v>
      </c>
      <c r="B325" s="37">
        <f t="shared" si="24"/>
        <v>4</v>
      </c>
      <c r="C325" s="49">
        <f>GewinnDaten!G325</f>
        <v>0</v>
      </c>
      <c r="D325" s="49">
        <f>GewinnDaten!J325</f>
        <v>0</v>
      </c>
      <c r="E325" s="40">
        <f t="shared" si="25"/>
        <v>0</v>
      </c>
      <c r="F325" s="58">
        <f t="shared" si="26"/>
        <v>43026</v>
      </c>
      <c r="G325" s="49">
        <f>SUM(C$7:C325)</f>
        <v>-1</v>
      </c>
      <c r="H325" s="49">
        <f>SUM(D$7:D325)</f>
        <v>10</v>
      </c>
      <c r="I325" s="40">
        <f t="shared" si="27"/>
        <v>9</v>
      </c>
      <c r="K325" s="36">
        <f t="shared" si="28"/>
        <v>2017</v>
      </c>
    </row>
    <row r="326" spans="1:11" ht="13">
      <c r="A326" s="39">
        <f>GewinnDaten!A326</f>
        <v>43029</v>
      </c>
      <c r="B326" s="37">
        <f t="shared" si="24"/>
        <v>7</v>
      </c>
      <c r="C326" s="49">
        <f>GewinnDaten!G326</f>
        <v>0</v>
      </c>
      <c r="D326" s="49">
        <f>GewinnDaten!J326</f>
        <v>0</v>
      </c>
      <c r="E326" s="40">
        <f t="shared" si="25"/>
        <v>0</v>
      </c>
      <c r="F326" s="58">
        <f t="shared" si="26"/>
        <v>43029</v>
      </c>
      <c r="G326" s="49">
        <f>SUM(C$7:C326)</f>
        <v>-1</v>
      </c>
      <c r="H326" s="49">
        <f>SUM(D$7:D326)</f>
        <v>10</v>
      </c>
      <c r="I326" s="40">
        <f t="shared" si="27"/>
        <v>9</v>
      </c>
      <c r="K326" s="36">
        <f t="shared" si="28"/>
        <v>2017</v>
      </c>
    </row>
    <row r="327" spans="1:11" ht="13">
      <c r="A327" s="39">
        <f>GewinnDaten!A327</f>
        <v>43033</v>
      </c>
      <c r="B327" s="37">
        <f t="shared" si="24"/>
        <v>4</v>
      </c>
      <c r="C327" s="49">
        <f>GewinnDaten!G327</f>
        <v>0</v>
      </c>
      <c r="D327" s="49">
        <f>GewinnDaten!J327</f>
        <v>0</v>
      </c>
      <c r="E327" s="40">
        <f t="shared" si="25"/>
        <v>0</v>
      </c>
      <c r="F327" s="58">
        <f t="shared" si="26"/>
        <v>43033</v>
      </c>
      <c r="G327" s="49">
        <f>SUM(C$7:C327)</f>
        <v>-1</v>
      </c>
      <c r="H327" s="49">
        <f>SUM(D$7:D327)</f>
        <v>10</v>
      </c>
      <c r="I327" s="40">
        <f t="shared" si="27"/>
        <v>9</v>
      </c>
      <c r="K327" s="36">
        <f t="shared" si="28"/>
        <v>2017</v>
      </c>
    </row>
    <row r="328" spans="1:11" ht="13">
      <c r="A328" s="39">
        <f>GewinnDaten!A328</f>
        <v>43036</v>
      </c>
      <c r="B328" s="37">
        <f t="shared" ref="B328:B391" si="29">WEEKDAY(A328)</f>
        <v>7</v>
      </c>
      <c r="C328" s="49">
        <f>GewinnDaten!G328</f>
        <v>0</v>
      </c>
      <c r="D328" s="49">
        <f>GewinnDaten!J328</f>
        <v>0</v>
      </c>
      <c r="E328" s="40">
        <f t="shared" ref="E328:E391" si="30">SUM(C328:D328)</f>
        <v>0</v>
      </c>
      <c r="F328" s="58">
        <f t="shared" ref="F328:F391" si="31">A328</f>
        <v>43036</v>
      </c>
      <c r="G328" s="49">
        <f>SUM(C$7:C328)</f>
        <v>-1</v>
      </c>
      <c r="H328" s="49">
        <f>SUM(D$7:D328)</f>
        <v>10</v>
      </c>
      <c r="I328" s="40">
        <f t="shared" ref="I328:I391" si="32">SUM(G328:H328)</f>
        <v>9</v>
      </c>
      <c r="K328" s="36">
        <f t="shared" ref="K328:K391" si="33">YEAR(A328)</f>
        <v>2017</v>
      </c>
    </row>
    <row r="329" spans="1:11" ht="13">
      <c r="A329" s="39">
        <f>GewinnDaten!A329</f>
        <v>43040</v>
      </c>
      <c r="B329" s="37">
        <f t="shared" si="29"/>
        <v>4</v>
      </c>
      <c r="C329" s="49">
        <f>GewinnDaten!G329</f>
        <v>0</v>
      </c>
      <c r="D329" s="49">
        <f>GewinnDaten!J329</f>
        <v>0</v>
      </c>
      <c r="E329" s="40">
        <f t="shared" si="30"/>
        <v>0</v>
      </c>
      <c r="F329" s="58">
        <f t="shared" si="31"/>
        <v>43040</v>
      </c>
      <c r="G329" s="49">
        <f>SUM(C$7:C329)</f>
        <v>-1</v>
      </c>
      <c r="H329" s="49">
        <f>SUM(D$7:D329)</f>
        <v>10</v>
      </c>
      <c r="I329" s="40">
        <f t="shared" si="32"/>
        <v>9</v>
      </c>
      <c r="K329" s="36">
        <f t="shared" si="33"/>
        <v>2017</v>
      </c>
    </row>
    <row r="330" spans="1:11" ht="13">
      <c r="A330" s="39">
        <f>GewinnDaten!A330</f>
        <v>43043</v>
      </c>
      <c r="B330" s="37">
        <f t="shared" si="29"/>
        <v>7</v>
      </c>
      <c r="C330" s="49">
        <f>GewinnDaten!G330</f>
        <v>0</v>
      </c>
      <c r="D330" s="49">
        <f>GewinnDaten!J330</f>
        <v>0</v>
      </c>
      <c r="E330" s="40">
        <f t="shared" si="30"/>
        <v>0</v>
      </c>
      <c r="F330" s="58">
        <f t="shared" si="31"/>
        <v>43043</v>
      </c>
      <c r="G330" s="49">
        <f>SUM(C$7:C330)</f>
        <v>-1</v>
      </c>
      <c r="H330" s="49">
        <f>SUM(D$7:D330)</f>
        <v>10</v>
      </c>
      <c r="I330" s="40">
        <f t="shared" si="32"/>
        <v>9</v>
      </c>
      <c r="K330" s="36">
        <f t="shared" si="33"/>
        <v>2017</v>
      </c>
    </row>
    <row r="331" spans="1:11" ht="13">
      <c r="A331" s="39">
        <f>GewinnDaten!A331</f>
        <v>43047</v>
      </c>
      <c r="B331" s="37">
        <f t="shared" si="29"/>
        <v>4</v>
      </c>
      <c r="C331" s="49">
        <f>GewinnDaten!G331</f>
        <v>0</v>
      </c>
      <c r="D331" s="49">
        <f>GewinnDaten!J331</f>
        <v>0</v>
      </c>
      <c r="E331" s="40">
        <f t="shared" si="30"/>
        <v>0</v>
      </c>
      <c r="F331" s="58">
        <f t="shared" si="31"/>
        <v>43047</v>
      </c>
      <c r="G331" s="49">
        <f>SUM(C$7:C331)</f>
        <v>-1</v>
      </c>
      <c r="H331" s="49">
        <f>SUM(D$7:D331)</f>
        <v>10</v>
      </c>
      <c r="I331" s="40">
        <f t="shared" si="32"/>
        <v>9</v>
      </c>
      <c r="K331" s="36">
        <f t="shared" si="33"/>
        <v>2017</v>
      </c>
    </row>
    <row r="332" spans="1:11" ht="13">
      <c r="A332" s="39">
        <f>GewinnDaten!A332</f>
        <v>43050</v>
      </c>
      <c r="B332" s="37">
        <f t="shared" si="29"/>
        <v>7</v>
      </c>
      <c r="C332" s="49">
        <f>GewinnDaten!G332</f>
        <v>0</v>
      </c>
      <c r="D332" s="49">
        <f>GewinnDaten!J332</f>
        <v>0</v>
      </c>
      <c r="E332" s="40">
        <f t="shared" si="30"/>
        <v>0</v>
      </c>
      <c r="F332" s="58">
        <f t="shared" si="31"/>
        <v>43050</v>
      </c>
      <c r="G332" s="49">
        <f>SUM(C$7:C332)</f>
        <v>-1</v>
      </c>
      <c r="H332" s="49">
        <f>SUM(D$7:D332)</f>
        <v>10</v>
      </c>
      <c r="I332" s="40">
        <f t="shared" si="32"/>
        <v>9</v>
      </c>
      <c r="K332" s="36">
        <f t="shared" si="33"/>
        <v>2017</v>
      </c>
    </row>
    <row r="333" spans="1:11" ht="13">
      <c r="A333" s="39">
        <f>GewinnDaten!A333</f>
        <v>43054</v>
      </c>
      <c r="B333" s="37">
        <f t="shared" si="29"/>
        <v>4</v>
      </c>
      <c r="C333" s="49">
        <f>GewinnDaten!G333</f>
        <v>0</v>
      </c>
      <c r="D333" s="49">
        <f>GewinnDaten!J333</f>
        <v>0</v>
      </c>
      <c r="E333" s="40">
        <f t="shared" si="30"/>
        <v>0</v>
      </c>
      <c r="F333" s="58">
        <f t="shared" si="31"/>
        <v>43054</v>
      </c>
      <c r="G333" s="49">
        <f>SUM(C$7:C333)</f>
        <v>-1</v>
      </c>
      <c r="H333" s="49">
        <f>SUM(D$7:D333)</f>
        <v>10</v>
      </c>
      <c r="I333" s="40">
        <f t="shared" si="32"/>
        <v>9</v>
      </c>
      <c r="K333" s="36">
        <f t="shared" si="33"/>
        <v>2017</v>
      </c>
    </row>
    <row r="334" spans="1:11" ht="13">
      <c r="A334" s="39">
        <f>GewinnDaten!A334</f>
        <v>43057</v>
      </c>
      <c r="B334" s="37">
        <f t="shared" si="29"/>
        <v>7</v>
      </c>
      <c r="C334" s="49">
        <f>GewinnDaten!G334</f>
        <v>0</v>
      </c>
      <c r="D334" s="49">
        <f>GewinnDaten!J334</f>
        <v>0</v>
      </c>
      <c r="E334" s="40">
        <f t="shared" si="30"/>
        <v>0</v>
      </c>
      <c r="F334" s="58">
        <f t="shared" si="31"/>
        <v>43057</v>
      </c>
      <c r="G334" s="49">
        <f>SUM(C$7:C334)</f>
        <v>-1</v>
      </c>
      <c r="H334" s="49">
        <f>SUM(D$7:D334)</f>
        <v>10</v>
      </c>
      <c r="I334" s="40">
        <f t="shared" si="32"/>
        <v>9</v>
      </c>
      <c r="K334" s="36">
        <f t="shared" si="33"/>
        <v>2017</v>
      </c>
    </row>
    <row r="335" spans="1:11" ht="13">
      <c r="A335" s="39">
        <f>GewinnDaten!A335</f>
        <v>43061</v>
      </c>
      <c r="B335" s="37">
        <f t="shared" si="29"/>
        <v>4</v>
      </c>
      <c r="C335" s="49">
        <f>GewinnDaten!G335</f>
        <v>0</v>
      </c>
      <c r="D335" s="49">
        <f>GewinnDaten!J335</f>
        <v>0</v>
      </c>
      <c r="E335" s="40">
        <f t="shared" si="30"/>
        <v>0</v>
      </c>
      <c r="F335" s="58">
        <f t="shared" si="31"/>
        <v>43061</v>
      </c>
      <c r="G335" s="49">
        <f>SUM(C$7:C335)</f>
        <v>-1</v>
      </c>
      <c r="H335" s="49">
        <f>SUM(D$7:D335)</f>
        <v>10</v>
      </c>
      <c r="I335" s="40">
        <f t="shared" si="32"/>
        <v>9</v>
      </c>
      <c r="K335" s="36">
        <f t="shared" si="33"/>
        <v>2017</v>
      </c>
    </row>
    <row r="336" spans="1:11" ht="13">
      <c r="A336" s="39">
        <f>GewinnDaten!A336</f>
        <v>43064</v>
      </c>
      <c r="B336" s="37">
        <f t="shared" si="29"/>
        <v>7</v>
      </c>
      <c r="C336" s="49">
        <f>GewinnDaten!G336</f>
        <v>0</v>
      </c>
      <c r="D336" s="49">
        <f>GewinnDaten!J336</f>
        <v>0</v>
      </c>
      <c r="E336" s="40">
        <f t="shared" si="30"/>
        <v>0</v>
      </c>
      <c r="F336" s="58">
        <f t="shared" si="31"/>
        <v>43064</v>
      </c>
      <c r="G336" s="49">
        <f>SUM(C$7:C336)</f>
        <v>-1</v>
      </c>
      <c r="H336" s="49">
        <f>SUM(D$7:D336)</f>
        <v>10</v>
      </c>
      <c r="I336" s="40">
        <f t="shared" si="32"/>
        <v>9</v>
      </c>
      <c r="K336" s="36">
        <f t="shared" si="33"/>
        <v>2017</v>
      </c>
    </row>
    <row r="337" spans="1:11" ht="13">
      <c r="A337" s="39">
        <f>GewinnDaten!A337</f>
        <v>43068</v>
      </c>
      <c r="B337" s="37">
        <f t="shared" si="29"/>
        <v>4</v>
      </c>
      <c r="C337" s="49">
        <f>GewinnDaten!G337</f>
        <v>0</v>
      </c>
      <c r="D337" s="49">
        <f>GewinnDaten!J337</f>
        <v>0</v>
      </c>
      <c r="E337" s="40">
        <f t="shared" si="30"/>
        <v>0</v>
      </c>
      <c r="F337" s="58">
        <f t="shared" si="31"/>
        <v>43068</v>
      </c>
      <c r="G337" s="49">
        <f>SUM(C$7:C337)</f>
        <v>-1</v>
      </c>
      <c r="H337" s="49">
        <f>SUM(D$7:D337)</f>
        <v>10</v>
      </c>
      <c r="I337" s="40">
        <f t="shared" si="32"/>
        <v>9</v>
      </c>
      <c r="K337" s="36">
        <f t="shared" si="33"/>
        <v>2017</v>
      </c>
    </row>
    <row r="338" spans="1:11" ht="13">
      <c r="A338" s="39">
        <f>GewinnDaten!A338</f>
        <v>43071</v>
      </c>
      <c r="B338" s="37">
        <f t="shared" si="29"/>
        <v>7</v>
      </c>
      <c r="C338" s="49">
        <f>GewinnDaten!G338</f>
        <v>0</v>
      </c>
      <c r="D338" s="49">
        <f>GewinnDaten!J338</f>
        <v>0</v>
      </c>
      <c r="E338" s="40">
        <f t="shared" si="30"/>
        <v>0</v>
      </c>
      <c r="F338" s="58">
        <f t="shared" si="31"/>
        <v>43071</v>
      </c>
      <c r="G338" s="49">
        <f>SUM(C$7:C338)</f>
        <v>-1</v>
      </c>
      <c r="H338" s="49">
        <f>SUM(D$7:D338)</f>
        <v>10</v>
      </c>
      <c r="I338" s="40">
        <f t="shared" si="32"/>
        <v>9</v>
      </c>
      <c r="K338" s="36">
        <f t="shared" si="33"/>
        <v>2017</v>
      </c>
    </row>
    <row r="339" spans="1:11" ht="13">
      <c r="A339" s="39">
        <f>GewinnDaten!A339</f>
        <v>43075</v>
      </c>
      <c r="B339" s="37">
        <f t="shared" si="29"/>
        <v>4</v>
      </c>
      <c r="C339" s="49">
        <f>GewinnDaten!G339</f>
        <v>0</v>
      </c>
      <c r="D339" s="49">
        <f>GewinnDaten!J339</f>
        <v>0</v>
      </c>
      <c r="E339" s="40">
        <f t="shared" si="30"/>
        <v>0</v>
      </c>
      <c r="F339" s="58">
        <f t="shared" si="31"/>
        <v>43075</v>
      </c>
      <c r="G339" s="49">
        <f>SUM(C$7:C339)</f>
        <v>-1</v>
      </c>
      <c r="H339" s="49">
        <f>SUM(D$7:D339)</f>
        <v>10</v>
      </c>
      <c r="I339" s="40">
        <f t="shared" si="32"/>
        <v>9</v>
      </c>
      <c r="K339" s="36">
        <f t="shared" si="33"/>
        <v>2017</v>
      </c>
    </row>
    <row r="340" spans="1:11" ht="13">
      <c r="A340" s="39">
        <f>GewinnDaten!A340</f>
        <v>43078</v>
      </c>
      <c r="B340" s="37">
        <f t="shared" si="29"/>
        <v>7</v>
      </c>
      <c r="C340" s="49">
        <f>GewinnDaten!G340</f>
        <v>0</v>
      </c>
      <c r="D340" s="49">
        <f>GewinnDaten!J340</f>
        <v>0</v>
      </c>
      <c r="E340" s="40">
        <f t="shared" si="30"/>
        <v>0</v>
      </c>
      <c r="F340" s="58">
        <f t="shared" si="31"/>
        <v>43078</v>
      </c>
      <c r="G340" s="49">
        <f>SUM(C$7:C340)</f>
        <v>-1</v>
      </c>
      <c r="H340" s="49">
        <f>SUM(D$7:D340)</f>
        <v>10</v>
      </c>
      <c r="I340" s="40">
        <f t="shared" si="32"/>
        <v>9</v>
      </c>
      <c r="K340" s="36">
        <f t="shared" si="33"/>
        <v>2017</v>
      </c>
    </row>
    <row r="341" spans="1:11" ht="13">
      <c r="A341" s="39">
        <f>GewinnDaten!A341</f>
        <v>43082</v>
      </c>
      <c r="B341" s="37">
        <f t="shared" si="29"/>
        <v>4</v>
      </c>
      <c r="C341" s="49">
        <f>GewinnDaten!G341</f>
        <v>0</v>
      </c>
      <c r="D341" s="49">
        <f>GewinnDaten!J341</f>
        <v>0</v>
      </c>
      <c r="E341" s="40">
        <f t="shared" si="30"/>
        <v>0</v>
      </c>
      <c r="F341" s="58">
        <f t="shared" si="31"/>
        <v>43082</v>
      </c>
      <c r="G341" s="49">
        <f>SUM(C$7:C341)</f>
        <v>-1</v>
      </c>
      <c r="H341" s="49">
        <f>SUM(D$7:D341)</f>
        <v>10</v>
      </c>
      <c r="I341" s="40">
        <f t="shared" si="32"/>
        <v>9</v>
      </c>
      <c r="K341" s="36">
        <f t="shared" si="33"/>
        <v>2017</v>
      </c>
    </row>
    <row r="342" spans="1:11" ht="13">
      <c r="A342" s="39">
        <f>GewinnDaten!A342</f>
        <v>43085</v>
      </c>
      <c r="B342" s="37">
        <f t="shared" si="29"/>
        <v>7</v>
      </c>
      <c r="C342" s="49">
        <f>GewinnDaten!G342</f>
        <v>0</v>
      </c>
      <c r="D342" s="49">
        <f>GewinnDaten!J342</f>
        <v>0</v>
      </c>
      <c r="E342" s="40">
        <f t="shared" si="30"/>
        <v>0</v>
      </c>
      <c r="F342" s="58">
        <f t="shared" si="31"/>
        <v>43085</v>
      </c>
      <c r="G342" s="49">
        <f>SUM(C$7:C342)</f>
        <v>-1</v>
      </c>
      <c r="H342" s="49">
        <f>SUM(D$7:D342)</f>
        <v>10</v>
      </c>
      <c r="I342" s="40">
        <f t="shared" si="32"/>
        <v>9</v>
      </c>
      <c r="K342" s="36">
        <f t="shared" si="33"/>
        <v>2017</v>
      </c>
    </row>
    <row r="343" spans="1:11" ht="13">
      <c r="A343" s="39">
        <f>GewinnDaten!A343</f>
        <v>43089</v>
      </c>
      <c r="B343" s="37">
        <f t="shared" si="29"/>
        <v>4</v>
      </c>
      <c r="C343" s="49">
        <f>GewinnDaten!G343</f>
        <v>0</v>
      </c>
      <c r="D343" s="49">
        <f>GewinnDaten!J343</f>
        <v>0</v>
      </c>
      <c r="E343" s="40">
        <f t="shared" si="30"/>
        <v>0</v>
      </c>
      <c r="F343" s="58">
        <f t="shared" si="31"/>
        <v>43089</v>
      </c>
      <c r="G343" s="49">
        <f>SUM(C$7:C343)</f>
        <v>-1</v>
      </c>
      <c r="H343" s="49">
        <f>SUM(D$7:D343)</f>
        <v>10</v>
      </c>
      <c r="I343" s="40">
        <f t="shared" si="32"/>
        <v>9</v>
      </c>
      <c r="K343" s="36">
        <f t="shared" si="33"/>
        <v>2017</v>
      </c>
    </row>
    <row r="344" spans="1:11" ht="13">
      <c r="A344" s="39">
        <f>GewinnDaten!A344</f>
        <v>43092</v>
      </c>
      <c r="B344" s="37">
        <f t="shared" si="29"/>
        <v>7</v>
      </c>
      <c r="C344" s="49">
        <f>GewinnDaten!G344</f>
        <v>0</v>
      </c>
      <c r="D344" s="49">
        <f>GewinnDaten!J344</f>
        <v>0</v>
      </c>
      <c r="E344" s="40">
        <f t="shared" si="30"/>
        <v>0</v>
      </c>
      <c r="F344" s="58">
        <f t="shared" si="31"/>
        <v>43092</v>
      </c>
      <c r="G344" s="49">
        <f>SUM(C$7:C344)</f>
        <v>-1</v>
      </c>
      <c r="H344" s="49">
        <f>SUM(D$7:D344)</f>
        <v>10</v>
      </c>
      <c r="I344" s="40">
        <f t="shared" si="32"/>
        <v>9</v>
      </c>
      <c r="K344" s="36">
        <f t="shared" si="33"/>
        <v>2017</v>
      </c>
    </row>
    <row r="345" spans="1:11" ht="13">
      <c r="A345" s="39">
        <f>GewinnDaten!A345</f>
        <v>43096</v>
      </c>
      <c r="B345" s="37">
        <f t="shared" si="29"/>
        <v>4</v>
      </c>
      <c r="C345" s="49">
        <f>GewinnDaten!G345</f>
        <v>0</v>
      </c>
      <c r="D345" s="49">
        <f>GewinnDaten!J345</f>
        <v>0</v>
      </c>
      <c r="E345" s="40">
        <f t="shared" si="30"/>
        <v>0</v>
      </c>
      <c r="F345" s="58">
        <f t="shared" si="31"/>
        <v>43096</v>
      </c>
      <c r="G345" s="49">
        <f>SUM(C$7:C345)</f>
        <v>-1</v>
      </c>
      <c r="H345" s="49">
        <f>SUM(D$7:D345)</f>
        <v>10</v>
      </c>
      <c r="I345" s="40">
        <f t="shared" si="32"/>
        <v>9</v>
      </c>
      <c r="K345" s="36">
        <f t="shared" si="33"/>
        <v>2017</v>
      </c>
    </row>
    <row r="346" spans="1:11" ht="13">
      <c r="A346" s="39">
        <f>GewinnDaten!A346</f>
        <v>43099</v>
      </c>
      <c r="B346" s="37">
        <f t="shared" si="29"/>
        <v>7</v>
      </c>
      <c r="C346" s="49">
        <f>GewinnDaten!G346</f>
        <v>0</v>
      </c>
      <c r="D346" s="49">
        <f>GewinnDaten!J346</f>
        <v>0</v>
      </c>
      <c r="E346" s="40">
        <f t="shared" si="30"/>
        <v>0</v>
      </c>
      <c r="F346" s="58">
        <f t="shared" si="31"/>
        <v>43099</v>
      </c>
      <c r="G346" s="49">
        <f>SUM(C$7:C346)</f>
        <v>-1</v>
      </c>
      <c r="H346" s="49">
        <f>SUM(D$7:D346)</f>
        <v>10</v>
      </c>
      <c r="I346" s="40">
        <f t="shared" si="32"/>
        <v>9</v>
      </c>
      <c r="K346" s="36">
        <f t="shared" si="33"/>
        <v>2017</v>
      </c>
    </row>
    <row r="347" spans="1:11" ht="13">
      <c r="A347" s="39">
        <f>GewinnDaten!A347</f>
        <v>43103</v>
      </c>
      <c r="B347" s="37">
        <f t="shared" si="29"/>
        <v>4</v>
      </c>
      <c r="C347" s="49">
        <f>GewinnDaten!G347</f>
        <v>0</v>
      </c>
      <c r="D347" s="49">
        <f>GewinnDaten!J347</f>
        <v>0</v>
      </c>
      <c r="E347" s="40">
        <f t="shared" si="30"/>
        <v>0</v>
      </c>
      <c r="F347" s="58">
        <f t="shared" si="31"/>
        <v>43103</v>
      </c>
      <c r="G347" s="49">
        <f>SUM(C$7:C347)</f>
        <v>-1</v>
      </c>
      <c r="H347" s="49">
        <f>SUM(D$7:D347)</f>
        <v>10</v>
      </c>
      <c r="I347" s="40">
        <f t="shared" si="32"/>
        <v>9</v>
      </c>
      <c r="K347" s="36">
        <f t="shared" si="33"/>
        <v>2018</v>
      </c>
    </row>
    <row r="348" spans="1:11" ht="13">
      <c r="A348" s="39">
        <f>GewinnDaten!A348</f>
        <v>43106</v>
      </c>
      <c r="B348" s="37">
        <f t="shared" si="29"/>
        <v>7</v>
      </c>
      <c r="C348" s="49">
        <f>GewinnDaten!G348</f>
        <v>0</v>
      </c>
      <c r="D348" s="49">
        <f>GewinnDaten!J348</f>
        <v>0</v>
      </c>
      <c r="E348" s="40">
        <f t="shared" si="30"/>
        <v>0</v>
      </c>
      <c r="F348" s="58">
        <f t="shared" si="31"/>
        <v>43106</v>
      </c>
      <c r="G348" s="49">
        <f>SUM(C$7:C348)</f>
        <v>-1</v>
      </c>
      <c r="H348" s="49">
        <f>SUM(D$7:D348)</f>
        <v>10</v>
      </c>
      <c r="I348" s="40">
        <f t="shared" si="32"/>
        <v>9</v>
      </c>
      <c r="K348" s="36">
        <f t="shared" si="33"/>
        <v>2018</v>
      </c>
    </row>
    <row r="349" spans="1:11" ht="13">
      <c r="A349" s="39">
        <f>GewinnDaten!A349</f>
        <v>43110</v>
      </c>
      <c r="B349" s="37">
        <f t="shared" si="29"/>
        <v>4</v>
      </c>
      <c r="C349" s="49">
        <f>GewinnDaten!G349</f>
        <v>0</v>
      </c>
      <c r="D349" s="49">
        <f>GewinnDaten!J349</f>
        <v>0</v>
      </c>
      <c r="E349" s="40">
        <f t="shared" si="30"/>
        <v>0</v>
      </c>
      <c r="F349" s="58">
        <f t="shared" si="31"/>
        <v>43110</v>
      </c>
      <c r="G349" s="49">
        <f>SUM(C$7:C349)</f>
        <v>-1</v>
      </c>
      <c r="H349" s="49">
        <f>SUM(D$7:D349)</f>
        <v>10</v>
      </c>
      <c r="I349" s="40">
        <f t="shared" si="32"/>
        <v>9</v>
      </c>
      <c r="K349" s="36">
        <f t="shared" si="33"/>
        <v>2018</v>
      </c>
    </row>
    <row r="350" spans="1:11" ht="13">
      <c r="A350" s="39">
        <f>GewinnDaten!A350</f>
        <v>43113</v>
      </c>
      <c r="B350" s="37">
        <f t="shared" si="29"/>
        <v>7</v>
      </c>
      <c r="C350" s="49">
        <f>GewinnDaten!G350</f>
        <v>0</v>
      </c>
      <c r="D350" s="49">
        <f>GewinnDaten!J350</f>
        <v>0</v>
      </c>
      <c r="E350" s="40">
        <f t="shared" si="30"/>
        <v>0</v>
      </c>
      <c r="F350" s="58">
        <f t="shared" si="31"/>
        <v>43113</v>
      </c>
      <c r="G350" s="49">
        <f>SUM(C$7:C350)</f>
        <v>-1</v>
      </c>
      <c r="H350" s="49">
        <f>SUM(D$7:D350)</f>
        <v>10</v>
      </c>
      <c r="I350" s="40">
        <f t="shared" si="32"/>
        <v>9</v>
      </c>
      <c r="K350" s="36">
        <f t="shared" si="33"/>
        <v>2018</v>
      </c>
    </row>
    <row r="351" spans="1:11" ht="13">
      <c r="A351" s="39">
        <f>GewinnDaten!A351</f>
        <v>43117</v>
      </c>
      <c r="B351" s="37">
        <f t="shared" si="29"/>
        <v>4</v>
      </c>
      <c r="C351" s="49">
        <f>GewinnDaten!G351</f>
        <v>0</v>
      </c>
      <c r="D351" s="49">
        <f>GewinnDaten!J351</f>
        <v>0</v>
      </c>
      <c r="E351" s="40">
        <f t="shared" si="30"/>
        <v>0</v>
      </c>
      <c r="F351" s="58">
        <f t="shared" si="31"/>
        <v>43117</v>
      </c>
      <c r="G351" s="49">
        <f>SUM(C$7:C351)</f>
        <v>-1</v>
      </c>
      <c r="H351" s="49">
        <f>SUM(D$7:D351)</f>
        <v>10</v>
      </c>
      <c r="I351" s="40">
        <f t="shared" si="32"/>
        <v>9</v>
      </c>
      <c r="K351" s="36">
        <f t="shared" si="33"/>
        <v>2018</v>
      </c>
    </row>
    <row r="352" spans="1:11" ht="13">
      <c r="A352" s="39">
        <f>GewinnDaten!A352</f>
        <v>43120</v>
      </c>
      <c r="B352" s="37">
        <f t="shared" si="29"/>
        <v>7</v>
      </c>
      <c r="C352" s="49">
        <f>GewinnDaten!G352</f>
        <v>0</v>
      </c>
      <c r="D352" s="49">
        <f>GewinnDaten!J352</f>
        <v>0</v>
      </c>
      <c r="E352" s="40">
        <f t="shared" si="30"/>
        <v>0</v>
      </c>
      <c r="F352" s="58">
        <f t="shared" si="31"/>
        <v>43120</v>
      </c>
      <c r="G352" s="49">
        <f>SUM(C$7:C352)</f>
        <v>-1</v>
      </c>
      <c r="H352" s="49">
        <f>SUM(D$7:D352)</f>
        <v>10</v>
      </c>
      <c r="I352" s="40">
        <f t="shared" si="32"/>
        <v>9</v>
      </c>
      <c r="K352" s="36">
        <f t="shared" si="33"/>
        <v>2018</v>
      </c>
    </row>
    <row r="353" spans="1:11" ht="13">
      <c r="A353" s="39">
        <f>GewinnDaten!A353</f>
        <v>43124</v>
      </c>
      <c r="B353" s="37">
        <f t="shared" si="29"/>
        <v>4</v>
      </c>
      <c r="C353" s="49">
        <f>GewinnDaten!G353</f>
        <v>0</v>
      </c>
      <c r="D353" s="49">
        <f>GewinnDaten!J353</f>
        <v>0</v>
      </c>
      <c r="E353" s="40">
        <f t="shared" si="30"/>
        <v>0</v>
      </c>
      <c r="F353" s="58">
        <f t="shared" si="31"/>
        <v>43124</v>
      </c>
      <c r="G353" s="49">
        <f>SUM(C$7:C353)</f>
        <v>-1</v>
      </c>
      <c r="H353" s="49">
        <f>SUM(D$7:D353)</f>
        <v>10</v>
      </c>
      <c r="I353" s="40">
        <f t="shared" si="32"/>
        <v>9</v>
      </c>
      <c r="K353" s="36">
        <f t="shared" si="33"/>
        <v>2018</v>
      </c>
    </row>
    <row r="354" spans="1:11" ht="13">
      <c r="A354" s="39">
        <f>GewinnDaten!A354</f>
        <v>43127</v>
      </c>
      <c r="B354" s="37">
        <f t="shared" si="29"/>
        <v>7</v>
      </c>
      <c r="C354" s="49">
        <f>GewinnDaten!G354</f>
        <v>0</v>
      </c>
      <c r="D354" s="49">
        <f>GewinnDaten!J354</f>
        <v>0</v>
      </c>
      <c r="E354" s="40">
        <f t="shared" si="30"/>
        <v>0</v>
      </c>
      <c r="F354" s="58">
        <f t="shared" si="31"/>
        <v>43127</v>
      </c>
      <c r="G354" s="49">
        <f>SUM(C$7:C354)</f>
        <v>-1</v>
      </c>
      <c r="H354" s="49">
        <f>SUM(D$7:D354)</f>
        <v>10</v>
      </c>
      <c r="I354" s="40">
        <f t="shared" si="32"/>
        <v>9</v>
      </c>
      <c r="K354" s="36">
        <f t="shared" si="33"/>
        <v>2018</v>
      </c>
    </row>
    <row r="355" spans="1:11" ht="13">
      <c r="A355" s="39">
        <f>GewinnDaten!A355</f>
        <v>43131</v>
      </c>
      <c r="B355" s="37">
        <f t="shared" si="29"/>
        <v>4</v>
      </c>
      <c r="C355" s="49">
        <f>GewinnDaten!G355</f>
        <v>0</v>
      </c>
      <c r="D355" s="49">
        <f>GewinnDaten!J355</f>
        <v>0</v>
      </c>
      <c r="E355" s="40">
        <f t="shared" si="30"/>
        <v>0</v>
      </c>
      <c r="F355" s="58">
        <f t="shared" si="31"/>
        <v>43131</v>
      </c>
      <c r="G355" s="49">
        <f>SUM(C$7:C355)</f>
        <v>-1</v>
      </c>
      <c r="H355" s="49">
        <f>SUM(D$7:D355)</f>
        <v>10</v>
      </c>
      <c r="I355" s="40">
        <f t="shared" si="32"/>
        <v>9</v>
      </c>
      <c r="K355" s="36">
        <f t="shared" si="33"/>
        <v>2018</v>
      </c>
    </row>
    <row r="356" spans="1:11" ht="13">
      <c r="A356" s="39">
        <f>GewinnDaten!A356</f>
        <v>43134</v>
      </c>
      <c r="B356" s="37">
        <f t="shared" si="29"/>
        <v>7</v>
      </c>
      <c r="C356" s="49">
        <f>GewinnDaten!G356</f>
        <v>0</v>
      </c>
      <c r="D356" s="49">
        <f>GewinnDaten!J356</f>
        <v>0</v>
      </c>
      <c r="E356" s="40">
        <f t="shared" si="30"/>
        <v>0</v>
      </c>
      <c r="F356" s="58">
        <f t="shared" si="31"/>
        <v>43134</v>
      </c>
      <c r="G356" s="49">
        <f>SUM(C$7:C356)</f>
        <v>-1</v>
      </c>
      <c r="H356" s="49">
        <f>SUM(D$7:D356)</f>
        <v>10</v>
      </c>
      <c r="I356" s="40">
        <f t="shared" si="32"/>
        <v>9</v>
      </c>
      <c r="K356" s="36">
        <f t="shared" si="33"/>
        <v>2018</v>
      </c>
    </row>
    <row r="357" spans="1:11" ht="13">
      <c r="A357" s="39">
        <f>GewinnDaten!A357</f>
        <v>43138</v>
      </c>
      <c r="B357" s="37">
        <f t="shared" si="29"/>
        <v>4</v>
      </c>
      <c r="C357" s="49">
        <f>GewinnDaten!G357</f>
        <v>0</v>
      </c>
      <c r="D357" s="49">
        <f>GewinnDaten!J357</f>
        <v>0</v>
      </c>
      <c r="E357" s="40">
        <f t="shared" si="30"/>
        <v>0</v>
      </c>
      <c r="F357" s="58">
        <f t="shared" si="31"/>
        <v>43138</v>
      </c>
      <c r="G357" s="49">
        <f>SUM(C$7:C357)</f>
        <v>-1</v>
      </c>
      <c r="H357" s="49">
        <f>SUM(D$7:D357)</f>
        <v>10</v>
      </c>
      <c r="I357" s="40">
        <f t="shared" si="32"/>
        <v>9</v>
      </c>
      <c r="K357" s="36">
        <f t="shared" si="33"/>
        <v>2018</v>
      </c>
    </row>
    <row r="358" spans="1:11" ht="13">
      <c r="A358" s="39">
        <f>GewinnDaten!A358</f>
        <v>43141</v>
      </c>
      <c r="B358" s="37">
        <f t="shared" si="29"/>
        <v>7</v>
      </c>
      <c r="C358" s="49">
        <f>GewinnDaten!G358</f>
        <v>0</v>
      </c>
      <c r="D358" s="49">
        <f>GewinnDaten!J358</f>
        <v>0</v>
      </c>
      <c r="E358" s="40">
        <f t="shared" si="30"/>
        <v>0</v>
      </c>
      <c r="F358" s="58">
        <f t="shared" si="31"/>
        <v>43141</v>
      </c>
      <c r="G358" s="49">
        <f>SUM(C$7:C358)</f>
        <v>-1</v>
      </c>
      <c r="H358" s="49">
        <f>SUM(D$7:D358)</f>
        <v>10</v>
      </c>
      <c r="I358" s="40">
        <f t="shared" si="32"/>
        <v>9</v>
      </c>
      <c r="K358" s="36">
        <f t="shared" si="33"/>
        <v>2018</v>
      </c>
    </row>
    <row r="359" spans="1:11" ht="13">
      <c r="A359" s="39">
        <f>GewinnDaten!A359</f>
        <v>43145</v>
      </c>
      <c r="B359" s="37">
        <f t="shared" si="29"/>
        <v>4</v>
      </c>
      <c r="C359" s="49">
        <f>GewinnDaten!G359</f>
        <v>0</v>
      </c>
      <c r="D359" s="49">
        <f>GewinnDaten!J359</f>
        <v>0</v>
      </c>
      <c r="E359" s="40">
        <f t="shared" si="30"/>
        <v>0</v>
      </c>
      <c r="F359" s="58">
        <f t="shared" si="31"/>
        <v>43145</v>
      </c>
      <c r="G359" s="49">
        <f>SUM(C$7:C359)</f>
        <v>-1</v>
      </c>
      <c r="H359" s="49">
        <f>SUM(D$7:D359)</f>
        <v>10</v>
      </c>
      <c r="I359" s="40">
        <f t="shared" si="32"/>
        <v>9</v>
      </c>
      <c r="K359" s="36">
        <f t="shared" si="33"/>
        <v>2018</v>
      </c>
    </row>
    <row r="360" spans="1:11" ht="13">
      <c r="A360" s="39">
        <f>GewinnDaten!A360</f>
        <v>43148</v>
      </c>
      <c r="B360" s="37">
        <f t="shared" si="29"/>
        <v>7</v>
      </c>
      <c r="C360" s="49">
        <f>GewinnDaten!G360</f>
        <v>0</v>
      </c>
      <c r="D360" s="49">
        <f>GewinnDaten!J360</f>
        <v>0</v>
      </c>
      <c r="E360" s="40">
        <f t="shared" si="30"/>
        <v>0</v>
      </c>
      <c r="F360" s="58">
        <f t="shared" si="31"/>
        <v>43148</v>
      </c>
      <c r="G360" s="49">
        <f>SUM(C$7:C360)</f>
        <v>-1</v>
      </c>
      <c r="H360" s="49">
        <f>SUM(D$7:D360)</f>
        <v>10</v>
      </c>
      <c r="I360" s="40">
        <f t="shared" si="32"/>
        <v>9</v>
      </c>
      <c r="K360" s="36">
        <f t="shared" si="33"/>
        <v>2018</v>
      </c>
    </row>
    <row r="361" spans="1:11" ht="13">
      <c r="A361" s="39">
        <f>GewinnDaten!A361</f>
        <v>43152</v>
      </c>
      <c r="B361" s="37">
        <f t="shared" si="29"/>
        <v>4</v>
      </c>
      <c r="C361" s="49">
        <f>GewinnDaten!G361</f>
        <v>0</v>
      </c>
      <c r="D361" s="49">
        <f>GewinnDaten!J361</f>
        <v>0</v>
      </c>
      <c r="E361" s="40">
        <f t="shared" si="30"/>
        <v>0</v>
      </c>
      <c r="F361" s="58">
        <f t="shared" si="31"/>
        <v>43152</v>
      </c>
      <c r="G361" s="49">
        <f>SUM(C$7:C361)</f>
        <v>-1</v>
      </c>
      <c r="H361" s="49">
        <f>SUM(D$7:D361)</f>
        <v>10</v>
      </c>
      <c r="I361" s="40">
        <f t="shared" si="32"/>
        <v>9</v>
      </c>
      <c r="K361" s="36">
        <f t="shared" si="33"/>
        <v>2018</v>
      </c>
    </row>
    <row r="362" spans="1:11" ht="13">
      <c r="A362" s="39">
        <f>GewinnDaten!A362</f>
        <v>43155</v>
      </c>
      <c r="B362" s="37">
        <f t="shared" si="29"/>
        <v>7</v>
      </c>
      <c r="C362" s="49">
        <f>GewinnDaten!G362</f>
        <v>0</v>
      </c>
      <c r="D362" s="49">
        <f>GewinnDaten!J362</f>
        <v>0</v>
      </c>
      <c r="E362" s="40">
        <f t="shared" si="30"/>
        <v>0</v>
      </c>
      <c r="F362" s="58">
        <f t="shared" si="31"/>
        <v>43155</v>
      </c>
      <c r="G362" s="49">
        <f>SUM(C$7:C362)</f>
        <v>-1</v>
      </c>
      <c r="H362" s="49">
        <f>SUM(D$7:D362)</f>
        <v>10</v>
      </c>
      <c r="I362" s="40">
        <f t="shared" si="32"/>
        <v>9</v>
      </c>
      <c r="K362" s="36">
        <f t="shared" si="33"/>
        <v>2018</v>
      </c>
    </row>
    <row r="363" spans="1:11" ht="13">
      <c r="A363" s="39">
        <f>GewinnDaten!A363</f>
        <v>43159</v>
      </c>
      <c r="B363" s="37">
        <f t="shared" si="29"/>
        <v>4</v>
      </c>
      <c r="C363" s="49">
        <f>GewinnDaten!G363</f>
        <v>0</v>
      </c>
      <c r="D363" s="49">
        <f>GewinnDaten!J363</f>
        <v>0</v>
      </c>
      <c r="E363" s="40">
        <f t="shared" si="30"/>
        <v>0</v>
      </c>
      <c r="F363" s="58">
        <f t="shared" si="31"/>
        <v>43159</v>
      </c>
      <c r="G363" s="49">
        <f>SUM(C$7:C363)</f>
        <v>-1</v>
      </c>
      <c r="H363" s="49">
        <f>SUM(D$7:D363)</f>
        <v>10</v>
      </c>
      <c r="I363" s="40">
        <f t="shared" si="32"/>
        <v>9</v>
      </c>
      <c r="K363" s="36">
        <f t="shared" si="33"/>
        <v>2018</v>
      </c>
    </row>
    <row r="364" spans="1:11" ht="13">
      <c r="A364" s="39">
        <f>GewinnDaten!A364</f>
        <v>43162</v>
      </c>
      <c r="B364" s="37">
        <f t="shared" si="29"/>
        <v>7</v>
      </c>
      <c r="C364" s="49">
        <f>GewinnDaten!G364</f>
        <v>0</v>
      </c>
      <c r="D364" s="49">
        <f>GewinnDaten!J364</f>
        <v>0</v>
      </c>
      <c r="E364" s="40">
        <f t="shared" si="30"/>
        <v>0</v>
      </c>
      <c r="F364" s="58">
        <f t="shared" si="31"/>
        <v>43162</v>
      </c>
      <c r="G364" s="49">
        <f>SUM(C$7:C364)</f>
        <v>-1</v>
      </c>
      <c r="H364" s="49">
        <f>SUM(D$7:D364)</f>
        <v>10</v>
      </c>
      <c r="I364" s="40">
        <f t="shared" si="32"/>
        <v>9</v>
      </c>
      <c r="K364" s="36">
        <f t="shared" si="33"/>
        <v>2018</v>
      </c>
    </row>
    <row r="365" spans="1:11" ht="13">
      <c r="A365" s="39">
        <f>GewinnDaten!A365</f>
        <v>43166</v>
      </c>
      <c r="B365" s="37">
        <f t="shared" si="29"/>
        <v>4</v>
      </c>
      <c r="C365" s="49">
        <f>GewinnDaten!G365</f>
        <v>0</v>
      </c>
      <c r="D365" s="49">
        <f>GewinnDaten!J365</f>
        <v>0</v>
      </c>
      <c r="E365" s="40">
        <f t="shared" si="30"/>
        <v>0</v>
      </c>
      <c r="F365" s="58">
        <f t="shared" si="31"/>
        <v>43166</v>
      </c>
      <c r="G365" s="49">
        <f>SUM(C$7:C365)</f>
        <v>-1</v>
      </c>
      <c r="H365" s="49">
        <f>SUM(D$7:D365)</f>
        <v>10</v>
      </c>
      <c r="I365" s="40">
        <f t="shared" si="32"/>
        <v>9</v>
      </c>
      <c r="K365" s="36">
        <f t="shared" si="33"/>
        <v>2018</v>
      </c>
    </row>
    <row r="366" spans="1:11" ht="13">
      <c r="A366" s="39">
        <f>GewinnDaten!A366</f>
        <v>43169</v>
      </c>
      <c r="B366" s="37">
        <f t="shared" si="29"/>
        <v>7</v>
      </c>
      <c r="C366" s="49">
        <f>GewinnDaten!G366</f>
        <v>0</v>
      </c>
      <c r="D366" s="49">
        <f>GewinnDaten!J366</f>
        <v>0</v>
      </c>
      <c r="E366" s="40">
        <f t="shared" si="30"/>
        <v>0</v>
      </c>
      <c r="F366" s="58">
        <f t="shared" si="31"/>
        <v>43169</v>
      </c>
      <c r="G366" s="49">
        <f>SUM(C$7:C366)</f>
        <v>-1</v>
      </c>
      <c r="H366" s="49">
        <f>SUM(D$7:D366)</f>
        <v>10</v>
      </c>
      <c r="I366" s="40">
        <f t="shared" si="32"/>
        <v>9</v>
      </c>
      <c r="K366" s="36">
        <f t="shared" si="33"/>
        <v>2018</v>
      </c>
    </row>
    <row r="367" spans="1:11" ht="13">
      <c r="A367" s="39">
        <f>GewinnDaten!A367</f>
        <v>43173</v>
      </c>
      <c r="B367" s="37">
        <f t="shared" si="29"/>
        <v>4</v>
      </c>
      <c r="C367" s="49">
        <f>GewinnDaten!G367</f>
        <v>0</v>
      </c>
      <c r="D367" s="49">
        <f>GewinnDaten!J367</f>
        <v>0</v>
      </c>
      <c r="E367" s="40">
        <f t="shared" si="30"/>
        <v>0</v>
      </c>
      <c r="F367" s="58">
        <f t="shared" si="31"/>
        <v>43173</v>
      </c>
      <c r="G367" s="49">
        <f>SUM(C$7:C367)</f>
        <v>-1</v>
      </c>
      <c r="H367" s="49">
        <f>SUM(D$7:D367)</f>
        <v>10</v>
      </c>
      <c r="I367" s="40">
        <f t="shared" si="32"/>
        <v>9</v>
      </c>
      <c r="K367" s="36">
        <f t="shared" si="33"/>
        <v>2018</v>
      </c>
    </row>
    <row r="368" spans="1:11" ht="13">
      <c r="A368" s="39">
        <f>GewinnDaten!A368</f>
        <v>43176</v>
      </c>
      <c r="B368" s="37">
        <f t="shared" si="29"/>
        <v>7</v>
      </c>
      <c r="C368" s="49">
        <f>GewinnDaten!G368</f>
        <v>0</v>
      </c>
      <c r="D368" s="49">
        <f>GewinnDaten!J368</f>
        <v>0</v>
      </c>
      <c r="E368" s="40">
        <f t="shared" si="30"/>
        <v>0</v>
      </c>
      <c r="F368" s="58">
        <f t="shared" si="31"/>
        <v>43176</v>
      </c>
      <c r="G368" s="49">
        <f>SUM(C$7:C368)</f>
        <v>-1</v>
      </c>
      <c r="H368" s="49">
        <f>SUM(D$7:D368)</f>
        <v>10</v>
      </c>
      <c r="I368" s="40">
        <f t="shared" si="32"/>
        <v>9</v>
      </c>
      <c r="K368" s="36">
        <f t="shared" si="33"/>
        <v>2018</v>
      </c>
    </row>
    <row r="369" spans="1:11" ht="13">
      <c r="A369" s="39">
        <f>GewinnDaten!A369</f>
        <v>43180</v>
      </c>
      <c r="B369" s="37">
        <f t="shared" si="29"/>
        <v>4</v>
      </c>
      <c r="C369" s="49">
        <f>GewinnDaten!G369</f>
        <v>0</v>
      </c>
      <c r="D369" s="49">
        <f>GewinnDaten!J369</f>
        <v>0</v>
      </c>
      <c r="E369" s="40">
        <f t="shared" si="30"/>
        <v>0</v>
      </c>
      <c r="F369" s="58">
        <f t="shared" si="31"/>
        <v>43180</v>
      </c>
      <c r="G369" s="49">
        <f>SUM(C$7:C369)</f>
        <v>-1</v>
      </c>
      <c r="H369" s="49">
        <f>SUM(D$7:D369)</f>
        <v>10</v>
      </c>
      <c r="I369" s="40">
        <f t="shared" si="32"/>
        <v>9</v>
      </c>
      <c r="K369" s="36">
        <f t="shared" si="33"/>
        <v>2018</v>
      </c>
    </row>
    <row r="370" spans="1:11" ht="13">
      <c r="A370" s="39">
        <f>GewinnDaten!A370</f>
        <v>43183</v>
      </c>
      <c r="B370" s="37">
        <f t="shared" si="29"/>
        <v>7</v>
      </c>
      <c r="C370" s="49">
        <f>GewinnDaten!G370</f>
        <v>0</v>
      </c>
      <c r="D370" s="49">
        <f>GewinnDaten!J370</f>
        <v>0</v>
      </c>
      <c r="E370" s="40">
        <f t="shared" si="30"/>
        <v>0</v>
      </c>
      <c r="F370" s="58">
        <f t="shared" si="31"/>
        <v>43183</v>
      </c>
      <c r="G370" s="49">
        <f>SUM(C$7:C370)</f>
        <v>-1</v>
      </c>
      <c r="H370" s="49">
        <f>SUM(D$7:D370)</f>
        <v>10</v>
      </c>
      <c r="I370" s="40">
        <f t="shared" si="32"/>
        <v>9</v>
      </c>
      <c r="K370" s="36">
        <f t="shared" si="33"/>
        <v>2018</v>
      </c>
    </row>
    <row r="371" spans="1:11" ht="13">
      <c r="A371" s="39">
        <f>GewinnDaten!A371</f>
        <v>43187</v>
      </c>
      <c r="B371" s="37">
        <f t="shared" si="29"/>
        <v>4</v>
      </c>
      <c r="C371" s="49">
        <f>GewinnDaten!G371</f>
        <v>0</v>
      </c>
      <c r="D371" s="49">
        <f>GewinnDaten!J371</f>
        <v>0</v>
      </c>
      <c r="E371" s="40">
        <f t="shared" si="30"/>
        <v>0</v>
      </c>
      <c r="F371" s="58">
        <f t="shared" si="31"/>
        <v>43187</v>
      </c>
      <c r="G371" s="49">
        <f>SUM(C$7:C371)</f>
        <v>-1</v>
      </c>
      <c r="H371" s="49">
        <f>SUM(D$7:D371)</f>
        <v>10</v>
      </c>
      <c r="I371" s="40">
        <f t="shared" si="32"/>
        <v>9</v>
      </c>
      <c r="K371" s="36">
        <f t="shared" si="33"/>
        <v>2018</v>
      </c>
    </row>
    <row r="372" spans="1:11" ht="13">
      <c r="A372" s="39">
        <f>GewinnDaten!A372</f>
        <v>43190</v>
      </c>
      <c r="B372" s="37">
        <f t="shared" si="29"/>
        <v>7</v>
      </c>
      <c r="C372" s="49">
        <f>GewinnDaten!G372</f>
        <v>0</v>
      </c>
      <c r="D372" s="49">
        <f>GewinnDaten!J372</f>
        <v>0</v>
      </c>
      <c r="E372" s="40">
        <f t="shared" si="30"/>
        <v>0</v>
      </c>
      <c r="F372" s="58">
        <f t="shared" si="31"/>
        <v>43190</v>
      </c>
      <c r="G372" s="49">
        <f>SUM(C$7:C372)</f>
        <v>-1</v>
      </c>
      <c r="H372" s="49">
        <f>SUM(D$7:D372)</f>
        <v>10</v>
      </c>
      <c r="I372" s="40">
        <f t="shared" si="32"/>
        <v>9</v>
      </c>
      <c r="K372" s="36">
        <f t="shared" si="33"/>
        <v>2018</v>
      </c>
    </row>
    <row r="373" spans="1:11" ht="13">
      <c r="A373" s="39">
        <f>GewinnDaten!A373</f>
        <v>43194</v>
      </c>
      <c r="B373" s="37">
        <f t="shared" si="29"/>
        <v>4</v>
      </c>
      <c r="C373" s="49">
        <f>GewinnDaten!G373</f>
        <v>0</v>
      </c>
      <c r="D373" s="49">
        <f>GewinnDaten!J373</f>
        <v>0</v>
      </c>
      <c r="E373" s="40">
        <f t="shared" si="30"/>
        <v>0</v>
      </c>
      <c r="F373" s="58">
        <f t="shared" si="31"/>
        <v>43194</v>
      </c>
      <c r="G373" s="49">
        <f>SUM(C$7:C373)</f>
        <v>-1</v>
      </c>
      <c r="H373" s="49">
        <f>SUM(D$7:D373)</f>
        <v>10</v>
      </c>
      <c r="I373" s="40">
        <f t="shared" si="32"/>
        <v>9</v>
      </c>
      <c r="K373" s="36">
        <f t="shared" si="33"/>
        <v>2018</v>
      </c>
    </row>
    <row r="374" spans="1:11" ht="13">
      <c r="A374" s="39">
        <f>GewinnDaten!A374</f>
        <v>43197</v>
      </c>
      <c r="B374" s="37">
        <f t="shared" si="29"/>
        <v>7</v>
      </c>
      <c r="C374" s="49">
        <f>GewinnDaten!G374</f>
        <v>0</v>
      </c>
      <c r="D374" s="49">
        <f>GewinnDaten!J374</f>
        <v>0</v>
      </c>
      <c r="E374" s="40">
        <f t="shared" si="30"/>
        <v>0</v>
      </c>
      <c r="F374" s="58">
        <f t="shared" si="31"/>
        <v>43197</v>
      </c>
      <c r="G374" s="49">
        <f>SUM(C$7:C374)</f>
        <v>-1</v>
      </c>
      <c r="H374" s="49">
        <f>SUM(D$7:D374)</f>
        <v>10</v>
      </c>
      <c r="I374" s="40">
        <f t="shared" si="32"/>
        <v>9</v>
      </c>
      <c r="K374" s="36">
        <f t="shared" si="33"/>
        <v>2018</v>
      </c>
    </row>
    <row r="375" spans="1:11" ht="13">
      <c r="A375" s="39">
        <f>GewinnDaten!A375</f>
        <v>43201</v>
      </c>
      <c r="B375" s="37">
        <f t="shared" si="29"/>
        <v>4</v>
      </c>
      <c r="C375" s="49">
        <f>GewinnDaten!G375</f>
        <v>0</v>
      </c>
      <c r="D375" s="49">
        <f>GewinnDaten!J375</f>
        <v>0</v>
      </c>
      <c r="E375" s="40">
        <f t="shared" si="30"/>
        <v>0</v>
      </c>
      <c r="F375" s="58">
        <f t="shared" si="31"/>
        <v>43201</v>
      </c>
      <c r="G375" s="49">
        <f>SUM(C$7:C375)</f>
        <v>-1</v>
      </c>
      <c r="H375" s="49">
        <f>SUM(D$7:D375)</f>
        <v>10</v>
      </c>
      <c r="I375" s="40">
        <f t="shared" si="32"/>
        <v>9</v>
      </c>
      <c r="K375" s="36">
        <f t="shared" si="33"/>
        <v>2018</v>
      </c>
    </row>
    <row r="376" spans="1:11" ht="13">
      <c r="A376" s="39">
        <f>GewinnDaten!A376</f>
        <v>43204</v>
      </c>
      <c r="B376" s="37">
        <f t="shared" si="29"/>
        <v>7</v>
      </c>
      <c r="C376" s="49">
        <f>GewinnDaten!G376</f>
        <v>0</v>
      </c>
      <c r="D376" s="49">
        <f>GewinnDaten!J376</f>
        <v>0</v>
      </c>
      <c r="E376" s="40">
        <f t="shared" si="30"/>
        <v>0</v>
      </c>
      <c r="F376" s="58">
        <f t="shared" si="31"/>
        <v>43204</v>
      </c>
      <c r="G376" s="49">
        <f>SUM(C$7:C376)</f>
        <v>-1</v>
      </c>
      <c r="H376" s="49">
        <f>SUM(D$7:D376)</f>
        <v>10</v>
      </c>
      <c r="I376" s="40">
        <f t="shared" si="32"/>
        <v>9</v>
      </c>
      <c r="K376" s="36">
        <f t="shared" si="33"/>
        <v>2018</v>
      </c>
    </row>
    <row r="377" spans="1:11" ht="13">
      <c r="A377" s="39">
        <f>GewinnDaten!A377</f>
        <v>43208</v>
      </c>
      <c r="B377" s="37">
        <f t="shared" si="29"/>
        <v>4</v>
      </c>
      <c r="C377" s="49">
        <f>GewinnDaten!G377</f>
        <v>0</v>
      </c>
      <c r="D377" s="49">
        <f>GewinnDaten!J377</f>
        <v>0</v>
      </c>
      <c r="E377" s="40">
        <f t="shared" si="30"/>
        <v>0</v>
      </c>
      <c r="F377" s="58">
        <f t="shared" si="31"/>
        <v>43208</v>
      </c>
      <c r="G377" s="49">
        <f>SUM(C$7:C377)</f>
        <v>-1</v>
      </c>
      <c r="H377" s="49">
        <f>SUM(D$7:D377)</f>
        <v>10</v>
      </c>
      <c r="I377" s="40">
        <f t="shared" si="32"/>
        <v>9</v>
      </c>
      <c r="K377" s="36">
        <f t="shared" si="33"/>
        <v>2018</v>
      </c>
    </row>
    <row r="378" spans="1:11" ht="13">
      <c r="A378" s="39">
        <f>GewinnDaten!A378</f>
        <v>43211</v>
      </c>
      <c r="B378" s="37">
        <f t="shared" si="29"/>
        <v>7</v>
      </c>
      <c r="C378" s="49">
        <f>GewinnDaten!G378</f>
        <v>0</v>
      </c>
      <c r="D378" s="49">
        <f>GewinnDaten!J378</f>
        <v>0</v>
      </c>
      <c r="E378" s="40">
        <f t="shared" si="30"/>
        <v>0</v>
      </c>
      <c r="F378" s="58">
        <f t="shared" si="31"/>
        <v>43211</v>
      </c>
      <c r="G378" s="49">
        <f>SUM(C$7:C378)</f>
        <v>-1</v>
      </c>
      <c r="H378" s="49">
        <f>SUM(D$7:D378)</f>
        <v>10</v>
      </c>
      <c r="I378" s="40">
        <f t="shared" si="32"/>
        <v>9</v>
      </c>
      <c r="K378" s="36">
        <f t="shared" si="33"/>
        <v>2018</v>
      </c>
    </row>
    <row r="379" spans="1:11" ht="13">
      <c r="A379" s="39">
        <f>GewinnDaten!A379</f>
        <v>43215</v>
      </c>
      <c r="B379" s="37">
        <f t="shared" si="29"/>
        <v>4</v>
      </c>
      <c r="C379" s="49">
        <f>GewinnDaten!G379</f>
        <v>0</v>
      </c>
      <c r="D379" s="49">
        <f>GewinnDaten!J379</f>
        <v>0</v>
      </c>
      <c r="E379" s="40">
        <f t="shared" si="30"/>
        <v>0</v>
      </c>
      <c r="F379" s="58">
        <f t="shared" si="31"/>
        <v>43215</v>
      </c>
      <c r="G379" s="49">
        <f>SUM(C$7:C379)</f>
        <v>-1</v>
      </c>
      <c r="H379" s="49">
        <f>SUM(D$7:D379)</f>
        <v>10</v>
      </c>
      <c r="I379" s="40">
        <f t="shared" si="32"/>
        <v>9</v>
      </c>
      <c r="K379" s="36">
        <f t="shared" si="33"/>
        <v>2018</v>
      </c>
    </row>
    <row r="380" spans="1:11" ht="13">
      <c r="A380" s="39">
        <f>GewinnDaten!A380</f>
        <v>43218</v>
      </c>
      <c r="B380" s="37">
        <f t="shared" si="29"/>
        <v>7</v>
      </c>
      <c r="C380" s="49">
        <f>GewinnDaten!G380</f>
        <v>0</v>
      </c>
      <c r="D380" s="49">
        <f>GewinnDaten!J380</f>
        <v>0</v>
      </c>
      <c r="E380" s="40">
        <f t="shared" si="30"/>
        <v>0</v>
      </c>
      <c r="F380" s="58">
        <f t="shared" si="31"/>
        <v>43218</v>
      </c>
      <c r="G380" s="49">
        <f>SUM(C$7:C380)</f>
        <v>-1</v>
      </c>
      <c r="H380" s="49">
        <f>SUM(D$7:D380)</f>
        <v>10</v>
      </c>
      <c r="I380" s="40">
        <f t="shared" si="32"/>
        <v>9</v>
      </c>
      <c r="K380" s="36">
        <f t="shared" si="33"/>
        <v>2018</v>
      </c>
    </row>
    <row r="381" spans="1:11" ht="13">
      <c r="A381" s="39">
        <f>GewinnDaten!A381</f>
        <v>43222</v>
      </c>
      <c r="B381" s="37">
        <f t="shared" si="29"/>
        <v>4</v>
      </c>
      <c r="C381" s="49">
        <f>GewinnDaten!G381</f>
        <v>0</v>
      </c>
      <c r="D381" s="49">
        <f>GewinnDaten!J381</f>
        <v>0</v>
      </c>
      <c r="E381" s="40">
        <f t="shared" si="30"/>
        <v>0</v>
      </c>
      <c r="F381" s="58">
        <f t="shared" si="31"/>
        <v>43222</v>
      </c>
      <c r="G381" s="49">
        <f>SUM(C$7:C381)</f>
        <v>-1</v>
      </c>
      <c r="H381" s="49">
        <f>SUM(D$7:D381)</f>
        <v>10</v>
      </c>
      <c r="I381" s="40">
        <f t="shared" si="32"/>
        <v>9</v>
      </c>
      <c r="K381" s="36">
        <f t="shared" si="33"/>
        <v>2018</v>
      </c>
    </row>
    <row r="382" spans="1:11" ht="13">
      <c r="A382" s="39">
        <f>GewinnDaten!A382</f>
        <v>43225</v>
      </c>
      <c r="B382" s="37">
        <f t="shared" si="29"/>
        <v>7</v>
      </c>
      <c r="C382" s="49">
        <f>GewinnDaten!G382</f>
        <v>0</v>
      </c>
      <c r="D382" s="49">
        <f>GewinnDaten!J382</f>
        <v>0</v>
      </c>
      <c r="E382" s="40">
        <f t="shared" si="30"/>
        <v>0</v>
      </c>
      <c r="F382" s="58">
        <f t="shared" si="31"/>
        <v>43225</v>
      </c>
      <c r="G382" s="49">
        <f>SUM(C$7:C382)</f>
        <v>-1</v>
      </c>
      <c r="H382" s="49">
        <f>SUM(D$7:D382)</f>
        <v>10</v>
      </c>
      <c r="I382" s="40">
        <f t="shared" si="32"/>
        <v>9</v>
      </c>
      <c r="K382" s="36">
        <f t="shared" si="33"/>
        <v>2018</v>
      </c>
    </row>
    <row r="383" spans="1:11" ht="13">
      <c r="A383" s="39">
        <f>GewinnDaten!A383</f>
        <v>43229</v>
      </c>
      <c r="B383" s="37">
        <f t="shared" si="29"/>
        <v>4</v>
      </c>
      <c r="C383" s="49">
        <f>GewinnDaten!G383</f>
        <v>0</v>
      </c>
      <c r="D383" s="49">
        <f>GewinnDaten!J383</f>
        <v>0</v>
      </c>
      <c r="E383" s="40">
        <f t="shared" si="30"/>
        <v>0</v>
      </c>
      <c r="F383" s="58">
        <f t="shared" si="31"/>
        <v>43229</v>
      </c>
      <c r="G383" s="49">
        <f>SUM(C$7:C383)</f>
        <v>-1</v>
      </c>
      <c r="H383" s="49">
        <f>SUM(D$7:D383)</f>
        <v>10</v>
      </c>
      <c r="I383" s="40">
        <f t="shared" si="32"/>
        <v>9</v>
      </c>
      <c r="K383" s="36">
        <f t="shared" si="33"/>
        <v>2018</v>
      </c>
    </row>
    <row r="384" spans="1:11" ht="13">
      <c r="A384" s="39">
        <f>GewinnDaten!A384</f>
        <v>43232</v>
      </c>
      <c r="B384" s="37">
        <f t="shared" si="29"/>
        <v>7</v>
      </c>
      <c r="C384" s="49">
        <f>GewinnDaten!G384</f>
        <v>0</v>
      </c>
      <c r="D384" s="49">
        <f>GewinnDaten!J384</f>
        <v>0</v>
      </c>
      <c r="E384" s="40">
        <f t="shared" si="30"/>
        <v>0</v>
      </c>
      <c r="F384" s="58">
        <f t="shared" si="31"/>
        <v>43232</v>
      </c>
      <c r="G384" s="49">
        <f>SUM(C$7:C384)</f>
        <v>-1</v>
      </c>
      <c r="H384" s="49">
        <f>SUM(D$7:D384)</f>
        <v>10</v>
      </c>
      <c r="I384" s="40">
        <f t="shared" si="32"/>
        <v>9</v>
      </c>
      <c r="K384" s="36">
        <f t="shared" si="33"/>
        <v>2018</v>
      </c>
    </row>
    <row r="385" spans="1:11" ht="13">
      <c r="A385" s="39">
        <f>GewinnDaten!A385</f>
        <v>43236</v>
      </c>
      <c r="B385" s="37">
        <f t="shared" si="29"/>
        <v>4</v>
      </c>
      <c r="C385" s="49">
        <f>GewinnDaten!G385</f>
        <v>0</v>
      </c>
      <c r="D385" s="49">
        <f>GewinnDaten!J385</f>
        <v>0</v>
      </c>
      <c r="E385" s="40">
        <f t="shared" si="30"/>
        <v>0</v>
      </c>
      <c r="F385" s="58">
        <f t="shared" si="31"/>
        <v>43236</v>
      </c>
      <c r="G385" s="49">
        <f>SUM(C$7:C385)</f>
        <v>-1</v>
      </c>
      <c r="H385" s="49">
        <f>SUM(D$7:D385)</f>
        <v>10</v>
      </c>
      <c r="I385" s="40">
        <f t="shared" si="32"/>
        <v>9</v>
      </c>
      <c r="K385" s="36">
        <f t="shared" si="33"/>
        <v>2018</v>
      </c>
    </row>
    <row r="386" spans="1:11" ht="13">
      <c r="A386" s="39">
        <f>GewinnDaten!A386</f>
        <v>43239</v>
      </c>
      <c r="B386" s="37">
        <f t="shared" si="29"/>
        <v>7</v>
      </c>
      <c r="C386" s="49">
        <f>GewinnDaten!G386</f>
        <v>0</v>
      </c>
      <c r="D386" s="49">
        <f>GewinnDaten!J386</f>
        <v>0</v>
      </c>
      <c r="E386" s="40">
        <f t="shared" si="30"/>
        <v>0</v>
      </c>
      <c r="F386" s="58">
        <f t="shared" si="31"/>
        <v>43239</v>
      </c>
      <c r="G386" s="49">
        <f>SUM(C$7:C386)</f>
        <v>-1</v>
      </c>
      <c r="H386" s="49">
        <f>SUM(D$7:D386)</f>
        <v>10</v>
      </c>
      <c r="I386" s="40">
        <f t="shared" si="32"/>
        <v>9</v>
      </c>
      <c r="K386" s="36">
        <f t="shared" si="33"/>
        <v>2018</v>
      </c>
    </row>
    <row r="387" spans="1:11" ht="13">
      <c r="A387" s="39">
        <f>GewinnDaten!A387</f>
        <v>43243</v>
      </c>
      <c r="B387" s="37">
        <f t="shared" si="29"/>
        <v>4</v>
      </c>
      <c r="C387" s="49">
        <f>GewinnDaten!G387</f>
        <v>0</v>
      </c>
      <c r="D387" s="49">
        <f>GewinnDaten!J387</f>
        <v>0</v>
      </c>
      <c r="E387" s="40">
        <f t="shared" si="30"/>
        <v>0</v>
      </c>
      <c r="F387" s="58">
        <f t="shared" si="31"/>
        <v>43243</v>
      </c>
      <c r="G387" s="49">
        <f>SUM(C$7:C387)</f>
        <v>-1</v>
      </c>
      <c r="H387" s="49">
        <f>SUM(D$7:D387)</f>
        <v>10</v>
      </c>
      <c r="I387" s="40">
        <f t="shared" si="32"/>
        <v>9</v>
      </c>
      <c r="K387" s="36">
        <f t="shared" si="33"/>
        <v>2018</v>
      </c>
    </row>
    <row r="388" spans="1:11" ht="13">
      <c r="A388" s="39">
        <f>GewinnDaten!A388</f>
        <v>43246</v>
      </c>
      <c r="B388" s="37">
        <f t="shared" si="29"/>
        <v>7</v>
      </c>
      <c r="C388" s="49">
        <f>GewinnDaten!G388</f>
        <v>0</v>
      </c>
      <c r="D388" s="49">
        <f>GewinnDaten!J388</f>
        <v>0</v>
      </c>
      <c r="E388" s="40">
        <f t="shared" si="30"/>
        <v>0</v>
      </c>
      <c r="F388" s="58">
        <f t="shared" si="31"/>
        <v>43246</v>
      </c>
      <c r="G388" s="49">
        <f>SUM(C$7:C388)</f>
        <v>-1</v>
      </c>
      <c r="H388" s="49">
        <f>SUM(D$7:D388)</f>
        <v>10</v>
      </c>
      <c r="I388" s="40">
        <f t="shared" si="32"/>
        <v>9</v>
      </c>
      <c r="K388" s="36">
        <f t="shared" si="33"/>
        <v>2018</v>
      </c>
    </row>
    <row r="389" spans="1:11" ht="13">
      <c r="A389" s="39">
        <f>GewinnDaten!A389</f>
        <v>43250</v>
      </c>
      <c r="B389" s="37">
        <f t="shared" si="29"/>
        <v>4</v>
      </c>
      <c r="C389" s="49">
        <f>GewinnDaten!G389</f>
        <v>0</v>
      </c>
      <c r="D389" s="49">
        <f>GewinnDaten!J389</f>
        <v>0</v>
      </c>
      <c r="E389" s="40">
        <f t="shared" si="30"/>
        <v>0</v>
      </c>
      <c r="F389" s="58">
        <f t="shared" si="31"/>
        <v>43250</v>
      </c>
      <c r="G389" s="49">
        <f>SUM(C$7:C389)</f>
        <v>-1</v>
      </c>
      <c r="H389" s="49">
        <f>SUM(D$7:D389)</f>
        <v>10</v>
      </c>
      <c r="I389" s="40">
        <f t="shared" si="32"/>
        <v>9</v>
      </c>
      <c r="K389" s="36">
        <f t="shared" si="33"/>
        <v>2018</v>
      </c>
    </row>
    <row r="390" spans="1:11" ht="13">
      <c r="A390" s="39">
        <f>GewinnDaten!A390</f>
        <v>43253</v>
      </c>
      <c r="B390" s="37">
        <f t="shared" si="29"/>
        <v>7</v>
      </c>
      <c r="C390" s="49">
        <f>GewinnDaten!G390</f>
        <v>0</v>
      </c>
      <c r="D390" s="49">
        <f>GewinnDaten!J390</f>
        <v>0</v>
      </c>
      <c r="E390" s="40">
        <f t="shared" si="30"/>
        <v>0</v>
      </c>
      <c r="F390" s="58">
        <f t="shared" si="31"/>
        <v>43253</v>
      </c>
      <c r="G390" s="49">
        <f>SUM(C$7:C390)</f>
        <v>-1</v>
      </c>
      <c r="H390" s="49">
        <f>SUM(D$7:D390)</f>
        <v>10</v>
      </c>
      <c r="I390" s="40">
        <f t="shared" si="32"/>
        <v>9</v>
      </c>
      <c r="K390" s="36">
        <f t="shared" si="33"/>
        <v>2018</v>
      </c>
    </row>
    <row r="391" spans="1:11" ht="13">
      <c r="A391" s="39">
        <f>GewinnDaten!A391</f>
        <v>43257</v>
      </c>
      <c r="B391" s="37">
        <f t="shared" si="29"/>
        <v>4</v>
      </c>
      <c r="C391" s="49">
        <f>GewinnDaten!G391</f>
        <v>0</v>
      </c>
      <c r="D391" s="49">
        <f>GewinnDaten!J391</f>
        <v>0</v>
      </c>
      <c r="E391" s="40">
        <f t="shared" si="30"/>
        <v>0</v>
      </c>
      <c r="F391" s="58">
        <f t="shared" si="31"/>
        <v>43257</v>
      </c>
      <c r="G391" s="49">
        <f>SUM(C$7:C391)</f>
        <v>-1</v>
      </c>
      <c r="H391" s="49">
        <f>SUM(D$7:D391)</f>
        <v>10</v>
      </c>
      <c r="I391" s="40">
        <f t="shared" si="32"/>
        <v>9</v>
      </c>
      <c r="K391" s="36">
        <f t="shared" si="33"/>
        <v>2018</v>
      </c>
    </row>
    <row r="392" spans="1:11" ht="13">
      <c r="A392" s="39">
        <f>GewinnDaten!A392</f>
        <v>43260</v>
      </c>
      <c r="B392" s="37">
        <f t="shared" ref="B392:B455" si="34">WEEKDAY(A392)</f>
        <v>7</v>
      </c>
      <c r="C392" s="49">
        <f>GewinnDaten!G392</f>
        <v>0</v>
      </c>
      <c r="D392" s="49">
        <f>GewinnDaten!J392</f>
        <v>0</v>
      </c>
      <c r="E392" s="40">
        <f t="shared" ref="E392:E455" si="35">SUM(C392:D392)</f>
        <v>0</v>
      </c>
      <c r="F392" s="58">
        <f t="shared" ref="F392:F455" si="36">A392</f>
        <v>43260</v>
      </c>
      <c r="G392" s="49">
        <f>SUM(C$7:C392)</f>
        <v>-1</v>
      </c>
      <c r="H392" s="49">
        <f>SUM(D$7:D392)</f>
        <v>10</v>
      </c>
      <c r="I392" s="40">
        <f t="shared" ref="I392:I455" si="37">SUM(G392:H392)</f>
        <v>9</v>
      </c>
      <c r="K392" s="36">
        <f t="shared" ref="K392:K455" si="38">YEAR(A392)</f>
        <v>2018</v>
      </c>
    </row>
    <row r="393" spans="1:11" ht="13">
      <c r="A393" s="39">
        <f>GewinnDaten!A393</f>
        <v>43264</v>
      </c>
      <c r="B393" s="37">
        <f t="shared" si="34"/>
        <v>4</v>
      </c>
      <c r="C393" s="49">
        <f>GewinnDaten!G393</f>
        <v>0</v>
      </c>
      <c r="D393" s="49">
        <f>GewinnDaten!J393</f>
        <v>0</v>
      </c>
      <c r="E393" s="40">
        <f t="shared" si="35"/>
        <v>0</v>
      </c>
      <c r="F393" s="58">
        <f t="shared" si="36"/>
        <v>43264</v>
      </c>
      <c r="G393" s="49">
        <f>SUM(C$7:C393)</f>
        <v>-1</v>
      </c>
      <c r="H393" s="49">
        <f>SUM(D$7:D393)</f>
        <v>10</v>
      </c>
      <c r="I393" s="40">
        <f t="shared" si="37"/>
        <v>9</v>
      </c>
      <c r="K393" s="36">
        <f t="shared" si="38"/>
        <v>2018</v>
      </c>
    </row>
    <row r="394" spans="1:11" ht="13">
      <c r="A394" s="39">
        <f>GewinnDaten!A394</f>
        <v>43267</v>
      </c>
      <c r="B394" s="37">
        <f t="shared" si="34"/>
        <v>7</v>
      </c>
      <c r="C394" s="49">
        <f>GewinnDaten!G394</f>
        <v>0</v>
      </c>
      <c r="D394" s="49">
        <f>GewinnDaten!J394</f>
        <v>0</v>
      </c>
      <c r="E394" s="40">
        <f t="shared" si="35"/>
        <v>0</v>
      </c>
      <c r="F394" s="58">
        <f t="shared" si="36"/>
        <v>43267</v>
      </c>
      <c r="G394" s="49">
        <f>SUM(C$7:C394)</f>
        <v>-1</v>
      </c>
      <c r="H394" s="49">
        <f>SUM(D$7:D394)</f>
        <v>10</v>
      </c>
      <c r="I394" s="40">
        <f t="shared" si="37"/>
        <v>9</v>
      </c>
      <c r="K394" s="36">
        <f t="shared" si="38"/>
        <v>2018</v>
      </c>
    </row>
    <row r="395" spans="1:11" ht="13">
      <c r="A395" s="39">
        <f>GewinnDaten!A395</f>
        <v>43271</v>
      </c>
      <c r="B395" s="37">
        <f t="shared" si="34"/>
        <v>4</v>
      </c>
      <c r="C395" s="49">
        <f>GewinnDaten!G395</f>
        <v>0</v>
      </c>
      <c r="D395" s="49">
        <f>GewinnDaten!J395</f>
        <v>0</v>
      </c>
      <c r="E395" s="40">
        <f t="shared" si="35"/>
        <v>0</v>
      </c>
      <c r="F395" s="58">
        <f t="shared" si="36"/>
        <v>43271</v>
      </c>
      <c r="G395" s="49">
        <f>SUM(C$7:C395)</f>
        <v>-1</v>
      </c>
      <c r="H395" s="49">
        <f>SUM(D$7:D395)</f>
        <v>10</v>
      </c>
      <c r="I395" s="40">
        <f t="shared" si="37"/>
        <v>9</v>
      </c>
      <c r="K395" s="36">
        <f t="shared" si="38"/>
        <v>2018</v>
      </c>
    </row>
    <row r="396" spans="1:11" ht="13">
      <c r="A396" s="39">
        <f>GewinnDaten!A396</f>
        <v>43274</v>
      </c>
      <c r="B396" s="37">
        <f t="shared" si="34"/>
        <v>7</v>
      </c>
      <c r="C396" s="49">
        <f>GewinnDaten!G396</f>
        <v>0</v>
      </c>
      <c r="D396" s="49">
        <f>GewinnDaten!J396</f>
        <v>0</v>
      </c>
      <c r="E396" s="40">
        <f t="shared" si="35"/>
        <v>0</v>
      </c>
      <c r="F396" s="58">
        <f t="shared" si="36"/>
        <v>43274</v>
      </c>
      <c r="G396" s="49">
        <f>SUM(C$7:C396)</f>
        <v>-1</v>
      </c>
      <c r="H396" s="49">
        <f>SUM(D$7:D396)</f>
        <v>10</v>
      </c>
      <c r="I396" s="40">
        <f t="shared" si="37"/>
        <v>9</v>
      </c>
      <c r="K396" s="36">
        <f t="shared" si="38"/>
        <v>2018</v>
      </c>
    </row>
    <row r="397" spans="1:11" ht="13">
      <c r="A397" s="39">
        <f>GewinnDaten!A397</f>
        <v>43278</v>
      </c>
      <c r="B397" s="37">
        <f t="shared" si="34"/>
        <v>4</v>
      </c>
      <c r="C397" s="49">
        <f>GewinnDaten!G397</f>
        <v>0</v>
      </c>
      <c r="D397" s="49">
        <f>GewinnDaten!J397</f>
        <v>0</v>
      </c>
      <c r="E397" s="40">
        <f t="shared" si="35"/>
        <v>0</v>
      </c>
      <c r="F397" s="58">
        <f t="shared" si="36"/>
        <v>43278</v>
      </c>
      <c r="G397" s="49">
        <f>SUM(C$7:C397)</f>
        <v>-1</v>
      </c>
      <c r="H397" s="49">
        <f>SUM(D$7:D397)</f>
        <v>10</v>
      </c>
      <c r="I397" s="40">
        <f t="shared" si="37"/>
        <v>9</v>
      </c>
      <c r="K397" s="36">
        <f t="shared" si="38"/>
        <v>2018</v>
      </c>
    </row>
    <row r="398" spans="1:11" ht="13">
      <c r="A398" s="39">
        <f>GewinnDaten!A398</f>
        <v>43281</v>
      </c>
      <c r="B398" s="37">
        <f t="shared" si="34"/>
        <v>7</v>
      </c>
      <c r="C398" s="49">
        <f>GewinnDaten!G398</f>
        <v>0</v>
      </c>
      <c r="D398" s="49">
        <f>GewinnDaten!J398</f>
        <v>0</v>
      </c>
      <c r="E398" s="40">
        <f t="shared" si="35"/>
        <v>0</v>
      </c>
      <c r="F398" s="58">
        <f t="shared" si="36"/>
        <v>43281</v>
      </c>
      <c r="G398" s="49">
        <f>SUM(C$7:C398)</f>
        <v>-1</v>
      </c>
      <c r="H398" s="49">
        <f>SUM(D$7:D398)</f>
        <v>10</v>
      </c>
      <c r="I398" s="40">
        <f t="shared" si="37"/>
        <v>9</v>
      </c>
      <c r="K398" s="36">
        <f t="shared" si="38"/>
        <v>2018</v>
      </c>
    </row>
    <row r="399" spans="1:11" ht="13">
      <c r="A399" s="39">
        <f>GewinnDaten!A399</f>
        <v>43285</v>
      </c>
      <c r="B399" s="37">
        <f t="shared" si="34"/>
        <v>4</v>
      </c>
      <c r="C399" s="49">
        <f>GewinnDaten!G399</f>
        <v>0</v>
      </c>
      <c r="D399" s="49">
        <f>GewinnDaten!J399</f>
        <v>0</v>
      </c>
      <c r="E399" s="40">
        <f t="shared" si="35"/>
        <v>0</v>
      </c>
      <c r="F399" s="58">
        <f t="shared" si="36"/>
        <v>43285</v>
      </c>
      <c r="G399" s="49">
        <f>SUM(C$7:C399)</f>
        <v>-1</v>
      </c>
      <c r="H399" s="49">
        <f>SUM(D$7:D399)</f>
        <v>10</v>
      </c>
      <c r="I399" s="40">
        <f t="shared" si="37"/>
        <v>9</v>
      </c>
      <c r="K399" s="36">
        <f t="shared" si="38"/>
        <v>2018</v>
      </c>
    </row>
    <row r="400" spans="1:11" ht="13">
      <c r="A400" s="39">
        <f>GewinnDaten!A400</f>
        <v>43288</v>
      </c>
      <c r="B400" s="37">
        <f t="shared" si="34"/>
        <v>7</v>
      </c>
      <c r="C400" s="49">
        <f>GewinnDaten!G400</f>
        <v>0</v>
      </c>
      <c r="D400" s="49">
        <f>GewinnDaten!J400</f>
        <v>0</v>
      </c>
      <c r="E400" s="40">
        <f t="shared" si="35"/>
        <v>0</v>
      </c>
      <c r="F400" s="58">
        <f t="shared" si="36"/>
        <v>43288</v>
      </c>
      <c r="G400" s="49">
        <f>SUM(C$7:C400)</f>
        <v>-1</v>
      </c>
      <c r="H400" s="49">
        <f>SUM(D$7:D400)</f>
        <v>10</v>
      </c>
      <c r="I400" s="40">
        <f t="shared" si="37"/>
        <v>9</v>
      </c>
      <c r="K400" s="36">
        <f t="shared" si="38"/>
        <v>2018</v>
      </c>
    </row>
    <row r="401" spans="1:11" ht="13">
      <c r="A401" s="39">
        <f>GewinnDaten!A401</f>
        <v>43292</v>
      </c>
      <c r="B401" s="37">
        <f t="shared" si="34"/>
        <v>4</v>
      </c>
      <c r="C401" s="49">
        <f>GewinnDaten!G401</f>
        <v>0</v>
      </c>
      <c r="D401" s="49">
        <f>GewinnDaten!J401</f>
        <v>0</v>
      </c>
      <c r="E401" s="40">
        <f t="shared" si="35"/>
        <v>0</v>
      </c>
      <c r="F401" s="58">
        <f t="shared" si="36"/>
        <v>43292</v>
      </c>
      <c r="G401" s="49">
        <f>SUM(C$7:C401)</f>
        <v>-1</v>
      </c>
      <c r="H401" s="49">
        <f>SUM(D$7:D401)</f>
        <v>10</v>
      </c>
      <c r="I401" s="40">
        <f t="shared" si="37"/>
        <v>9</v>
      </c>
      <c r="K401" s="36">
        <f t="shared" si="38"/>
        <v>2018</v>
      </c>
    </row>
    <row r="402" spans="1:11" ht="13">
      <c r="A402" s="39">
        <f>GewinnDaten!A402</f>
        <v>43295</v>
      </c>
      <c r="B402" s="37">
        <f t="shared" si="34"/>
        <v>7</v>
      </c>
      <c r="C402" s="49">
        <f>GewinnDaten!G402</f>
        <v>0</v>
      </c>
      <c r="D402" s="49">
        <f>GewinnDaten!J402</f>
        <v>0</v>
      </c>
      <c r="E402" s="40">
        <f t="shared" si="35"/>
        <v>0</v>
      </c>
      <c r="F402" s="58">
        <f t="shared" si="36"/>
        <v>43295</v>
      </c>
      <c r="G402" s="49">
        <f>SUM(C$7:C402)</f>
        <v>-1</v>
      </c>
      <c r="H402" s="49">
        <f>SUM(D$7:D402)</f>
        <v>10</v>
      </c>
      <c r="I402" s="40">
        <f t="shared" si="37"/>
        <v>9</v>
      </c>
      <c r="K402" s="36">
        <f t="shared" si="38"/>
        <v>2018</v>
      </c>
    </row>
    <row r="403" spans="1:11" ht="13">
      <c r="A403" s="39">
        <f>GewinnDaten!A403</f>
        <v>43299</v>
      </c>
      <c r="B403" s="37">
        <f t="shared" si="34"/>
        <v>4</v>
      </c>
      <c r="C403" s="49">
        <f>GewinnDaten!G403</f>
        <v>0</v>
      </c>
      <c r="D403" s="49">
        <f>GewinnDaten!J403</f>
        <v>0</v>
      </c>
      <c r="E403" s="40">
        <f t="shared" si="35"/>
        <v>0</v>
      </c>
      <c r="F403" s="58">
        <f t="shared" si="36"/>
        <v>43299</v>
      </c>
      <c r="G403" s="49">
        <f>SUM(C$7:C403)</f>
        <v>-1</v>
      </c>
      <c r="H403" s="49">
        <f>SUM(D$7:D403)</f>
        <v>10</v>
      </c>
      <c r="I403" s="40">
        <f t="shared" si="37"/>
        <v>9</v>
      </c>
      <c r="K403" s="36">
        <f t="shared" si="38"/>
        <v>2018</v>
      </c>
    </row>
    <row r="404" spans="1:11" ht="13">
      <c r="A404" s="39">
        <f>GewinnDaten!A404</f>
        <v>43302</v>
      </c>
      <c r="B404" s="37">
        <f t="shared" si="34"/>
        <v>7</v>
      </c>
      <c r="C404" s="49">
        <f>GewinnDaten!G404</f>
        <v>0</v>
      </c>
      <c r="D404" s="49">
        <f>GewinnDaten!J404</f>
        <v>0</v>
      </c>
      <c r="E404" s="40">
        <f t="shared" si="35"/>
        <v>0</v>
      </c>
      <c r="F404" s="58">
        <f t="shared" si="36"/>
        <v>43302</v>
      </c>
      <c r="G404" s="49">
        <f>SUM(C$7:C404)</f>
        <v>-1</v>
      </c>
      <c r="H404" s="49">
        <f>SUM(D$7:D404)</f>
        <v>10</v>
      </c>
      <c r="I404" s="40">
        <f t="shared" si="37"/>
        <v>9</v>
      </c>
      <c r="K404" s="36">
        <f t="shared" si="38"/>
        <v>2018</v>
      </c>
    </row>
    <row r="405" spans="1:11" ht="13">
      <c r="A405" s="39">
        <f>GewinnDaten!A405</f>
        <v>43306</v>
      </c>
      <c r="B405" s="37">
        <f t="shared" si="34"/>
        <v>4</v>
      </c>
      <c r="C405" s="49">
        <f>GewinnDaten!G405</f>
        <v>0</v>
      </c>
      <c r="D405" s="49">
        <f>GewinnDaten!J405</f>
        <v>0</v>
      </c>
      <c r="E405" s="40">
        <f t="shared" si="35"/>
        <v>0</v>
      </c>
      <c r="F405" s="58">
        <f t="shared" si="36"/>
        <v>43306</v>
      </c>
      <c r="G405" s="49">
        <f>SUM(C$7:C405)</f>
        <v>-1</v>
      </c>
      <c r="H405" s="49">
        <f>SUM(D$7:D405)</f>
        <v>10</v>
      </c>
      <c r="I405" s="40">
        <f t="shared" si="37"/>
        <v>9</v>
      </c>
      <c r="K405" s="36">
        <f t="shared" si="38"/>
        <v>2018</v>
      </c>
    </row>
    <row r="406" spans="1:11" ht="13">
      <c r="A406" s="39">
        <f>GewinnDaten!A406</f>
        <v>43309</v>
      </c>
      <c r="B406" s="37">
        <f t="shared" si="34"/>
        <v>7</v>
      </c>
      <c r="C406" s="49">
        <f>GewinnDaten!G406</f>
        <v>0</v>
      </c>
      <c r="D406" s="49">
        <f>GewinnDaten!J406</f>
        <v>0</v>
      </c>
      <c r="E406" s="40">
        <f t="shared" si="35"/>
        <v>0</v>
      </c>
      <c r="F406" s="58">
        <f t="shared" si="36"/>
        <v>43309</v>
      </c>
      <c r="G406" s="49">
        <f>SUM(C$7:C406)</f>
        <v>-1</v>
      </c>
      <c r="H406" s="49">
        <f>SUM(D$7:D406)</f>
        <v>10</v>
      </c>
      <c r="I406" s="40">
        <f t="shared" si="37"/>
        <v>9</v>
      </c>
      <c r="K406" s="36">
        <f t="shared" si="38"/>
        <v>2018</v>
      </c>
    </row>
    <row r="407" spans="1:11" ht="13">
      <c r="A407" s="39">
        <f>GewinnDaten!A407</f>
        <v>43313</v>
      </c>
      <c r="B407" s="37">
        <f t="shared" si="34"/>
        <v>4</v>
      </c>
      <c r="C407" s="49">
        <f>GewinnDaten!G407</f>
        <v>0</v>
      </c>
      <c r="D407" s="49">
        <f>GewinnDaten!J407</f>
        <v>0</v>
      </c>
      <c r="E407" s="40">
        <f t="shared" si="35"/>
        <v>0</v>
      </c>
      <c r="F407" s="58">
        <f t="shared" si="36"/>
        <v>43313</v>
      </c>
      <c r="G407" s="49">
        <f>SUM(C$7:C407)</f>
        <v>-1</v>
      </c>
      <c r="H407" s="49">
        <f>SUM(D$7:D407)</f>
        <v>10</v>
      </c>
      <c r="I407" s="40">
        <f t="shared" si="37"/>
        <v>9</v>
      </c>
      <c r="K407" s="36">
        <f t="shared" si="38"/>
        <v>2018</v>
      </c>
    </row>
    <row r="408" spans="1:11" ht="13">
      <c r="A408" s="39">
        <f>GewinnDaten!A408</f>
        <v>43316</v>
      </c>
      <c r="B408" s="37">
        <f t="shared" si="34"/>
        <v>7</v>
      </c>
      <c r="C408" s="49">
        <f>GewinnDaten!G408</f>
        <v>0</v>
      </c>
      <c r="D408" s="49">
        <f>GewinnDaten!J408</f>
        <v>0</v>
      </c>
      <c r="E408" s="40">
        <f t="shared" si="35"/>
        <v>0</v>
      </c>
      <c r="F408" s="58">
        <f t="shared" si="36"/>
        <v>43316</v>
      </c>
      <c r="G408" s="49">
        <f>SUM(C$7:C408)</f>
        <v>-1</v>
      </c>
      <c r="H408" s="49">
        <f>SUM(D$7:D408)</f>
        <v>10</v>
      </c>
      <c r="I408" s="40">
        <f t="shared" si="37"/>
        <v>9</v>
      </c>
      <c r="K408" s="36">
        <f t="shared" si="38"/>
        <v>2018</v>
      </c>
    </row>
    <row r="409" spans="1:11" ht="13">
      <c r="A409" s="39">
        <f>GewinnDaten!A409</f>
        <v>43320</v>
      </c>
      <c r="B409" s="37">
        <f t="shared" si="34"/>
        <v>4</v>
      </c>
      <c r="C409" s="49">
        <f>GewinnDaten!G409</f>
        <v>0</v>
      </c>
      <c r="D409" s="49">
        <f>GewinnDaten!J409</f>
        <v>0</v>
      </c>
      <c r="E409" s="40">
        <f t="shared" si="35"/>
        <v>0</v>
      </c>
      <c r="F409" s="58">
        <f t="shared" si="36"/>
        <v>43320</v>
      </c>
      <c r="G409" s="49">
        <f>SUM(C$7:C409)</f>
        <v>-1</v>
      </c>
      <c r="H409" s="49">
        <f>SUM(D$7:D409)</f>
        <v>10</v>
      </c>
      <c r="I409" s="40">
        <f t="shared" si="37"/>
        <v>9</v>
      </c>
      <c r="K409" s="36">
        <f t="shared" si="38"/>
        <v>2018</v>
      </c>
    </row>
    <row r="410" spans="1:11" ht="13">
      <c r="A410" s="39">
        <f>GewinnDaten!A410</f>
        <v>43323</v>
      </c>
      <c r="B410" s="37">
        <f t="shared" si="34"/>
        <v>7</v>
      </c>
      <c r="C410" s="49">
        <f>GewinnDaten!G410</f>
        <v>0</v>
      </c>
      <c r="D410" s="49">
        <f>GewinnDaten!J410</f>
        <v>0</v>
      </c>
      <c r="E410" s="40">
        <f t="shared" si="35"/>
        <v>0</v>
      </c>
      <c r="F410" s="58">
        <f t="shared" si="36"/>
        <v>43323</v>
      </c>
      <c r="G410" s="49">
        <f>SUM(C$7:C410)</f>
        <v>-1</v>
      </c>
      <c r="H410" s="49">
        <f>SUM(D$7:D410)</f>
        <v>10</v>
      </c>
      <c r="I410" s="40">
        <f t="shared" si="37"/>
        <v>9</v>
      </c>
      <c r="K410" s="36">
        <f t="shared" si="38"/>
        <v>2018</v>
      </c>
    </row>
    <row r="411" spans="1:11" ht="13">
      <c r="A411" s="39">
        <f>GewinnDaten!A411</f>
        <v>43327</v>
      </c>
      <c r="B411" s="37">
        <f t="shared" si="34"/>
        <v>4</v>
      </c>
      <c r="C411" s="49">
        <f>GewinnDaten!G411</f>
        <v>0</v>
      </c>
      <c r="D411" s="49">
        <f>GewinnDaten!J411</f>
        <v>0</v>
      </c>
      <c r="E411" s="40">
        <f t="shared" si="35"/>
        <v>0</v>
      </c>
      <c r="F411" s="58">
        <f t="shared" si="36"/>
        <v>43327</v>
      </c>
      <c r="G411" s="49">
        <f>SUM(C$7:C411)</f>
        <v>-1</v>
      </c>
      <c r="H411" s="49">
        <f>SUM(D$7:D411)</f>
        <v>10</v>
      </c>
      <c r="I411" s="40">
        <f t="shared" si="37"/>
        <v>9</v>
      </c>
      <c r="K411" s="36">
        <f t="shared" si="38"/>
        <v>2018</v>
      </c>
    </row>
    <row r="412" spans="1:11" ht="13">
      <c r="A412" s="39">
        <f>GewinnDaten!A412</f>
        <v>43330</v>
      </c>
      <c r="B412" s="37">
        <f t="shared" si="34"/>
        <v>7</v>
      </c>
      <c r="C412" s="49">
        <f>GewinnDaten!G412</f>
        <v>0</v>
      </c>
      <c r="D412" s="49">
        <f>GewinnDaten!J412</f>
        <v>0</v>
      </c>
      <c r="E412" s="40">
        <f t="shared" si="35"/>
        <v>0</v>
      </c>
      <c r="F412" s="58">
        <f t="shared" si="36"/>
        <v>43330</v>
      </c>
      <c r="G412" s="49">
        <f>SUM(C$7:C412)</f>
        <v>-1</v>
      </c>
      <c r="H412" s="49">
        <f>SUM(D$7:D412)</f>
        <v>10</v>
      </c>
      <c r="I412" s="40">
        <f t="shared" si="37"/>
        <v>9</v>
      </c>
      <c r="K412" s="36">
        <f t="shared" si="38"/>
        <v>2018</v>
      </c>
    </row>
    <row r="413" spans="1:11" ht="13">
      <c r="A413" s="39">
        <f>GewinnDaten!A413</f>
        <v>43334</v>
      </c>
      <c r="B413" s="37">
        <f t="shared" si="34"/>
        <v>4</v>
      </c>
      <c r="C413" s="49">
        <f>GewinnDaten!G413</f>
        <v>0</v>
      </c>
      <c r="D413" s="49">
        <f>GewinnDaten!J413</f>
        <v>0</v>
      </c>
      <c r="E413" s="40">
        <f t="shared" si="35"/>
        <v>0</v>
      </c>
      <c r="F413" s="58">
        <f t="shared" si="36"/>
        <v>43334</v>
      </c>
      <c r="G413" s="49">
        <f>SUM(C$7:C413)</f>
        <v>-1</v>
      </c>
      <c r="H413" s="49">
        <f>SUM(D$7:D413)</f>
        <v>10</v>
      </c>
      <c r="I413" s="40">
        <f t="shared" si="37"/>
        <v>9</v>
      </c>
      <c r="K413" s="36">
        <f t="shared" si="38"/>
        <v>2018</v>
      </c>
    </row>
    <row r="414" spans="1:11" ht="13">
      <c r="A414" s="39">
        <f>GewinnDaten!A414</f>
        <v>43337</v>
      </c>
      <c r="B414" s="37">
        <f t="shared" si="34"/>
        <v>7</v>
      </c>
      <c r="C414" s="49">
        <f>GewinnDaten!G414</f>
        <v>0</v>
      </c>
      <c r="D414" s="49">
        <f>GewinnDaten!J414</f>
        <v>0</v>
      </c>
      <c r="E414" s="40">
        <f t="shared" si="35"/>
        <v>0</v>
      </c>
      <c r="F414" s="58">
        <f t="shared" si="36"/>
        <v>43337</v>
      </c>
      <c r="G414" s="49">
        <f>SUM(C$7:C414)</f>
        <v>-1</v>
      </c>
      <c r="H414" s="49">
        <f>SUM(D$7:D414)</f>
        <v>10</v>
      </c>
      <c r="I414" s="40">
        <f t="shared" si="37"/>
        <v>9</v>
      </c>
      <c r="K414" s="36">
        <f t="shared" si="38"/>
        <v>2018</v>
      </c>
    </row>
    <row r="415" spans="1:11" ht="13">
      <c r="A415" s="39">
        <f>GewinnDaten!A415</f>
        <v>43341</v>
      </c>
      <c r="B415" s="37">
        <f t="shared" si="34"/>
        <v>4</v>
      </c>
      <c r="C415" s="49">
        <f>GewinnDaten!G415</f>
        <v>0</v>
      </c>
      <c r="D415" s="49">
        <f>GewinnDaten!J415</f>
        <v>0</v>
      </c>
      <c r="E415" s="40">
        <f t="shared" si="35"/>
        <v>0</v>
      </c>
      <c r="F415" s="58">
        <f t="shared" si="36"/>
        <v>43341</v>
      </c>
      <c r="G415" s="49">
        <f>SUM(C$7:C415)</f>
        <v>-1</v>
      </c>
      <c r="H415" s="49">
        <f>SUM(D$7:D415)</f>
        <v>10</v>
      </c>
      <c r="I415" s="40">
        <f t="shared" si="37"/>
        <v>9</v>
      </c>
      <c r="K415" s="36">
        <f t="shared" si="38"/>
        <v>2018</v>
      </c>
    </row>
    <row r="416" spans="1:11" ht="13">
      <c r="A416" s="39">
        <f>GewinnDaten!A416</f>
        <v>43344</v>
      </c>
      <c r="B416" s="37">
        <f t="shared" si="34"/>
        <v>7</v>
      </c>
      <c r="C416" s="49">
        <f>GewinnDaten!G416</f>
        <v>0</v>
      </c>
      <c r="D416" s="49">
        <f>GewinnDaten!J416</f>
        <v>0</v>
      </c>
      <c r="E416" s="40">
        <f t="shared" si="35"/>
        <v>0</v>
      </c>
      <c r="F416" s="58">
        <f t="shared" si="36"/>
        <v>43344</v>
      </c>
      <c r="G416" s="49">
        <f>SUM(C$7:C416)</f>
        <v>-1</v>
      </c>
      <c r="H416" s="49">
        <f>SUM(D$7:D416)</f>
        <v>10</v>
      </c>
      <c r="I416" s="40">
        <f t="shared" si="37"/>
        <v>9</v>
      </c>
      <c r="K416" s="36">
        <f t="shared" si="38"/>
        <v>2018</v>
      </c>
    </row>
    <row r="417" spans="1:11" ht="13">
      <c r="A417" s="39">
        <f>GewinnDaten!A417</f>
        <v>43348</v>
      </c>
      <c r="B417" s="37">
        <f t="shared" si="34"/>
        <v>4</v>
      </c>
      <c r="C417" s="49">
        <f>GewinnDaten!G417</f>
        <v>0</v>
      </c>
      <c r="D417" s="49">
        <f>GewinnDaten!J417</f>
        <v>0</v>
      </c>
      <c r="E417" s="40">
        <f t="shared" si="35"/>
        <v>0</v>
      </c>
      <c r="F417" s="58">
        <f t="shared" si="36"/>
        <v>43348</v>
      </c>
      <c r="G417" s="49">
        <f>SUM(C$7:C417)</f>
        <v>-1</v>
      </c>
      <c r="H417" s="49">
        <f>SUM(D$7:D417)</f>
        <v>10</v>
      </c>
      <c r="I417" s="40">
        <f t="shared" si="37"/>
        <v>9</v>
      </c>
      <c r="K417" s="36">
        <f t="shared" si="38"/>
        <v>2018</v>
      </c>
    </row>
    <row r="418" spans="1:11" ht="13">
      <c r="A418" s="39">
        <f>GewinnDaten!A418</f>
        <v>43351</v>
      </c>
      <c r="B418" s="37">
        <f t="shared" si="34"/>
        <v>7</v>
      </c>
      <c r="C418" s="49">
        <f>GewinnDaten!G418</f>
        <v>0</v>
      </c>
      <c r="D418" s="49">
        <f>GewinnDaten!J418</f>
        <v>0</v>
      </c>
      <c r="E418" s="40">
        <f t="shared" si="35"/>
        <v>0</v>
      </c>
      <c r="F418" s="58">
        <f t="shared" si="36"/>
        <v>43351</v>
      </c>
      <c r="G418" s="49">
        <f>SUM(C$7:C418)</f>
        <v>-1</v>
      </c>
      <c r="H418" s="49">
        <f>SUM(D$7:D418)</f>
        <v>10</v>
      </c>
      <c r="I418" s="40">
        <f t="shared" si="37"/>
        <v>9</v>
      </c>
      <c r="K418" s="36">
        <f t="shared" si="38"/>
        <v>2018</v>
      </c>
    </row>
    <row r="419" spans="1:11" ht="13">
      <c r="A419" s="39">
        <f>GewinnDaten!A419</f>
        <v>43355</v>
      </c>
      <c r="B419" s="37">
        <f t="shared" si="34"/>
        <v>4</v>
      </c>
      <c r="C419" s="49">
        <f>GewinnDaten!G419</f>
        <v>0</v>
      </c>
      <c r="D419" s="49">
        <f>GewinnDaten!J419</f>
        <v>0</v>
      </c>
      <c r="E419" s="40">
        <f t="shared" si="35"/>
        <v>0</v>
      </c>
      <c r="F419" s="58">
        <f t="shared" si="36"/>
        <v>43355</v>
      </c>
      <c r="G419" s="49">
        <f>SUM(C$7:C419)</f>
        <v>-1</v>
      </c>
      <c r="H419" s="49">
        <f>SUM(D$7:D419)</f>
        <v>10</v>
      </c>
      <c r="I419" s="40">
        <f t="shared" si="37"/>
        <v>9</v>
      </c>
      <c r="K419" s="36">
        <f t="shared" si="38"/>
        <v>2018</v>
      </c>
    </row>
    <row r="420" spans="1:11" ht="13">
      <c r="A420" s="39">
        <f>GewinnDaten!A420</f>
        <v>43358</v>
      </c>
      <c r="B420" s="37">
        <f t="shared" si="34"/>
        <v>7</v>
      </c>
      <c r="C420" s="49">
        <f>GewinnDaten!G420</f>
        <v>0</v>
      </c>
      <c r="D420" s="49">
        <f>GewinnDaten!J420</f>
        <v>0</v>
      </c>
      <c r="E420" s="40">
        <f t="shared" si="35"/>
        <v>0</v>
      </c>
      <c r="F420" s="58">
        <f t="shared" si="36"/>
        <v>43358</v>
      </c>
      <c r="G420" s="49">
        <f>SUM(C$7:C420)</f>
        <v>-1</v>
      </c>
      <c r="H420" s="49">
        <f>SUM(D$7:D420)</f>
        <v>10</v>
      </c>
      <c r="I420" s="40">
        <f t="shared" si="37"/>
        <v>9</v>
      </c>
      <c r="K420" s="36">
        <f t="shared" si="38"/>
        <v>2018</v>
      </c>
    </row>
    <row r="421" spans="1:11" ht="13">
      <c r="A421" s="39">
        <f>GewinnDaten!A421</f>
        <v>43362</v>
      </c>
      <c r="B421" s="37">
        <f t="shared" si="34"/>
        <v>4</v>
      </c>
      <c r="C421" s="49">
        <f>GewinnDaten!G421</f>
        <v>0</v>
      </c>
      <c r="D421" s="49">
        <f>GewinnDaten!J421</f>
        <v>0</v>
      </c>
      <c r="E421" s="40">
        <f t="shared" si="35"/>
        <v>0</v>
      </c>
      <c r="F421" s="58">
        <f t="shared" si="36"/>
        <v>43362</v>
      </c>
      <c r="G421" s="49">
        <f>SUM(C$7:C421)</f>
        <v>-1</v>
      </c>
      <c r="H421" s="49">
        <f>SUM(D$7:D421)</f>
        <v>10</v>
      </c>
      <c r="I421" s="40">
        <f t="shared" si="37"/>
        <v>9</v>
      </c>
      <c r="K421" s="36">
        <f t="shared" si="38"/>
        <v>2018</v>
      </c>
    </row>
    <row r="422" spans="1:11" ht="13">
      <c r="A422" s="39">
        <f>GewinnDaten!A422</f>
        <v>43365</v>
      </c>
      <c r="B422" s="37">
        <f t="shared" si="34"/>
        <v>7</v>
      </c>
      <c r="C422" s="49">
        <f>GewinnDaten!G422</f>
        <v>0</v>
      </c>
      <c r="D422" s="49">
        <f>GewinnDaten!J422</f>
        <v>0</v>
      </c>
      <c r="E422" s="40">
        <f t="shared" si="35"/>
        <v>0</v>
      </c>
      <c r="F422" s="58">
        <f t="shared" si="36"/>
        <v>43365</v>
      </c>
      <c r="G422" s="49">
        <f>SUM(C$7:C422)</f>
        <v>-1</v>
      </c>
      <c r="H422" s="49">
        <f>SUM(D$7:D422)</f>
        <v>10</v>
      </c>
      <c r="I422" s="40">
        <f t="shared" si="37"/>
        <v>9</v>
      </c>
      <c r="K422" s="36">
        <f t="shared" si="38"/>
        <v>2018</v>
      </c>
    </row>
    <row r="423" spans="1:11" ht="13">
      <c r="A423" s="39">
        <f>GewinnDaten!A423</f>
        <v>43369</v>
      </c>
      <c r="B423" s="37">
        <f t="shared" si="34"/>
        <v>4</v>
      </c>
      <c r="C423" s="49">
        <f>GewinnDaten!G423</f>
        <v>0</v>
      </c>
      <c r="D423" s="49">
        <f>GewinnDaten!J423</f>
        <v>0</v>
      </c>
      <c r="E423" s="40">
        <f t="shared" si="35"/>
        <v>0</v>
      </c>
      <c r="F423" s="58">
        <f t="shared" si="36"/>
        <v>43369</v>
      </c>
      <c r="G423" s="49">
        <f>SUM(C$7:C423)</f>
        <v>-1</v>
      </c>
      <c r="H423" s="49">
        <f>SUM(D$7:D423)</f>
        <v>10</v>
      </c>
      <c r="I423" s="40">
        <f t="shared" si="37"/>
        <v>9</v>
      </c>
      <c r="K423" s="36">
        <f t="shared" si="38"/>
        <v>2018</v>
      </c>
    </row>
    <row r="424" spans="1:11" ht="13">
      <c r="A424" s="39">
        <f>GewinnDaten!A424</f>
        <v>43372</v>
      </c>
      <c r="B424" s="37">
        <f t="shared" si="34"/>
        <v>7</v>
      </c>
      <c r="C424" s="49">
        <f>GewinnDaten!G424</f>
        <v>0</v>
      </c>
      <c r="D424" s="49">
        <f>GewinnDaten!J424</f>
        <v>0</v>
      </c>
      <c r="E424" s="40">
        <f t="shared" si="35"/>
        <v>0</v>
      </c>
      <c r="F424" s="58">
        <f t="shared" si="36"/>
        <v>43372</v>
      </c>
      <c r="G424" s="49">
        <f>SUM(C$7:C424)</f>
        <v>-1</v>
      </c>
      <c r="H424" s="49">
        <f>SUM(D$7:D424)</f>
        <v>10</v>
      </c>
      <c r="I424" s="40">
        <f t="shared" si="37"/>
        <v>9</v>
      </c>
      <c r="K424" s="36">
        <f t="shared" si="38"/>
        <v>2018</v>
      </c>
    </row>
    <row r="425" spans="1:11" ht="13">
      <c r="A425" s="39">
        <f>GewinnDaten!A425</f>
        <v>43376</v>
      </c>
      <c r="B425" s="37">
        <f t="shared" si="34"/>
        <v>4</v>
      </c>
      <c r="C425" s="49">
        <f>GewinnDaten!G425</f>
        <v>0</v>
      </c>
      <c r="D425" s="49">
        <f>GewinnDaten!J425</f>
        <v>0</v>
      </c>
      <c r="E425" s="40">
        <f t="shared" si="35"/>
        <v>0</v>
      </c>
      <c r="F425" s="58">
        <f t="shared" si="36"/>
        <v>43376</v>
      </c>
      <c r="G425" s="49">
        <f>SUM(C$7:C425)</f>
        <v>-1</v>
      </c>
      <c r="H425" s="49">
        <f>SUM(D$7:D425)</f>
        <v>10</v>
      </c>
      <c r="I425" s="40">
        <f t="shared" si="37"/>
        <v>9</v>
      </c>
      <c r="K425" s="36">
        <f t="shared" si="38"/>
        <v>2018</v>
      </c>
    </row>
    <row r="426" spans="1:11" ht="13">
      <c r="A426" s="39">
        <f>GewinnDaten!A426</f>
        <v>43379</v>
      </c>
      <c r="B426" s="37">
        <f t="shared" si="34"/>
        <v>7</v>
      </c>
      <c r="C426" s="49">
        <f>GewinnDaten!G426</f>
        <v>0</v>
      </c>
      <c r="D426" s="49">
        <f>GewinnDaten!J426</f>
        <v>0</v>
      </c>
      <c r="E426" s="40">
        <f t="shared" si="35"/>
        <v>0</v>
      </c>
      <c r="F426" s="58">
        <f t="shared" si="36"/>
        <v>43379</v>
      </c>
      <c r="G426" s="49">
        <f>SUM(C$7:C426)</f>
        <v>-1</v>
      </c>
      <c r="H426" s="49">
        <f>SUM(D$7:D426)</f>
        <v>10</v>
      </c>
      <c r="I426" s="40">
        <f t="shared" si="37"/>
        <v>9</v>
      </c>
      <c r="K426" s="36">
        <f t="shared" si="38"/>
        <v>2018</v>
      </c>
    </row>
    <row r="427" spans="1:11" ht="13">
      <c r="A427" s="39">
        <f>GewinnDaten!A427</f>
        <v>43383</v>
      </c>
      <c r="B427" s="37">
        <f t="shared" si="34"/>
        <v>4</v>
      </c>
      <c r="C427" s="49">
        <f>GewinnDaten!G427</f>
        <v>0</v>
      </c>
      <c r="D427" s="49">
        <f>GewinnDaten!J427</f>
        <v>0</v>
      </c>
      <c r="E427" s="40">
        <f t="shared" si="35"/>
        <v>0</v>
      </c>
      <c r="F427" s="58">
        <f t="shared" si="36"/>
        <v>43383</v>
      </c>
      <c r="G427" s="49">
        <f>SUM(C$7:C427)</f>
        <v>-1</v>
      </c>
      <c r="H427" s="49">
        <f>SUM(D$7:D427)</f>
        <v>10</v>
      </c>
      <c r="I427" s="40">
        <f t="shared" si="37"/>
        <v>9</v>
      </c>
      <c r="K427" s="36">
        <f t="shared" si="38"/>
        <v>2018</v>
      </c>
    </row>
    <row r="428" spans="1:11" ht="13">
      <c r="A428" s="39">
        <f>GewinnDaten!A428</f>
        <v>43386</v>
      </c>
      <c r="B428" s="37">
        <f t="shared" si="34"/>
        <v>7</v>
      </c>
      <c r="C428" s="49">
        <f>GewinnDaten!G428</f>
        <v>0</v>
      </c>
      <c r="D428" s="49">
        <f>GewinnDaten!J428</f>
        <v>0</v>
      </c>
      <c r="E428" s="40">
        <f t="shared" si="35"/>
        <v>0</v>
      </c>
      <c r="F428" s="58">
        <f t="shared" si="36"/>
        <v>43386</v>
      </c>
      <c r="G428" s="49">
        <f>SUM(C$7:C428)</f>
        <v>-1</v>
      </c>
      <c r="H428" s="49">
        <f>SUM(D$7:D428)</f>
        <v>10</v>
      </c>
      <c r="I428" s="40">
        <f t="shared" si="37"/>
        <v>9</v>
      </c>
      <c r="K428" s="36">
        <f t="shared" si="38"/>
        <v>2018</v>
      </c>
    </row>
    <row r="429" spans="1:11" ht="13">
      <c r="A429" s="39">
        <f>GewinnDaten!A429</f>
        <v>43390</v>
      </c>
      <c r="B429" s="37">
        <f t="shared" si="34"/>
        <v>4</v>
      </c>
      <c r="C429" s="49">
        <f>GewinnDaten!G429</f>
        <v>0</v>
      </c>
      <c r="D429" s="49">
        <f>GewinnDaten!J429</f>
        <v>0</v>
      </c>
      <c r="E429" s="40">
        <f t="shared" si="35"/>
        <v>0</v>
      </c>
      <c r="F429" s="58">
        <f t="shared" si="36"/>
        <v>43390</v>
      </c>
      <c r="G429" s="49">
        <f>SUM(C$7:C429)</f>
        <v>-1</v>
      </c>
      <c r="H429" s="49">
        <f>SUM(D$7:D429)</f>
        <v>10</v>
      </c>
      <c r="I429" s="40">
        <f t="shared" si="37"/>
        <v>9</v>
      </c>
      <c r="K429" s="36">
        <f t="shared" si="38"/>
        <v>2018</v>
      </c>
    </row>
    <row r="430" spans="1:11" ht="13">
      <c r="A430" s="39">
        <f>GewinnDaten!A430</f>
        <v>43393</v>
      </c>
      <c r="B430" s="37">
        <f t="shared" si="34"/>
        <v>7</v>
      </c>
      <c r="C430" s="49">
        <f>GewinnDaten!G430</f>
        <v>0</v>
      </c>
      <c r="D430" s="49">
        <f>GewinnDaten!J430</f>
        <v>0</v>
      </c>
      <c r="E430" s="40">
        <f t="shared" si="35"/>
        <v>0</v>
      </c>
      <c r="F430" s="58">
        <f t="shared" si="36"/>
        <v>43393</v>
      </c>
      <c r="G430" s="49">
        <f>SUM(C$7:C430)</f>
        <v>-1</v>
      </c>
      <c r="H430" s="49">
        <f>SUM(D$7:D430)</f>
        <v>10</v>
      </c>
      <c r="I430" s="40">
        <f t="shared" si="37"/>
        <v>9</v>
      </c>
      <c r="K430" s="36">
        <f t="shared" si="38"/>
        <v>2018</v>
      </c>
    </row>
    <row r="431" spans="1:11" ht="13">
      <c r="A431" s="39">
        <f>GewinnDaten!A431</f>
        <v>43397</v>
      </c>
      <c r="B431" s="37">
        <f t="shared" si="34"/>
        <v>4</v>
      </c>
      <c r="C431" s="49">
        <f>GewinnDaten!G431</f>
        <v>0</v>
      </c>
      <c r="D431" s="49">
        <f>GewinnDaten!J431</f>
        <v>0</v>
      </c>
      <c r="E431" s="40">
        <f t="shared" si="35"/>
        <v>0</v>
      </c>
      <c r="F431" s="58">
        <f t="shared" si="36"/>
        <v>43397</v>
      </c>
      <c r="G431" s="49">
        <f>SUM(C$7:C431)</f>
        <v>-1</v>
      </c>
      <c r="H431" s="49">
        <f>SUM(D$7:D431)</f>
        <v>10</v>
      </c>
      <c r="I431" s="40">
        <f t="shared" si="37"/>
        <v>9</v>
      </c>
      <c r="K431" s="36">
        <f t="shared" si="38"/>
        <v>2018</v>
      </c>
    </row>
    <row r="432" spans="1:11" ht="13">
      <c r="A432" s="39">
        <f>GewinnDaten!A432</f>
        <v>43400</v>
      </c>
      <c r="B432" s="37">
        <f t="shared" si="34"/>
        <v>7</v>
      </c>
      <c r="C432" s="49">
        <f>GewinnDaten!G432</f>
        <v>0</v>
      </c>
      <c r="D432" s="49">
        <f>GewinnDaten!J432</f>
        <v>0</v>
      </c>
      <c r="E432" s="40">
        <f t="shared" si="35"/>
        <v>0</v>
      </c>
      <c r="F432" s="58">
        <f t="shared" si="36"/>
        <v>43400</v>
      </c>
      <c r="G432" s="49">
        <f>SUM(C$7:C432)</f>
        <v>-1</v>
      </c>
      <c r="H432" s="49">
        <f>SUM(D$7:D432)</f>
        <v>10</v>
      </c>
      <c r="I432" s="40">
        <f t="shared" si="37"/>
        <v>9</v>
      </c>
      <c r="K432" s="36">
        <f t="shared" si="38"/>
        <v>2018</v>
      </c>
    </row>
    <row r="433" spans="1:11" ht="13">
      <c r="A433" s="39">
        <f>GewinnDaten!A433</f>
        <v>43404</v>
      </c>
      <c r="B433" s="37">
        <f t="shared" si="34"/>
        <v>4</v>
      </c>
      <c r="C433" s="49">
        <f>GewinnDaten!G433</f>
        <v>0</v>
      </c>
      <c r="D433" s="49">
        <f>GewinnDaten!J433</f>
        <v>0</v>
      </c>
      <c r="E433" s="40">
        <f t="shared" si="35"/>
        <v>0</v>
      </c>
      <c r="F433" s="58">
        <f t="shared" si="36"/>
        <v>43404</v>
      </c>
      <c r="G433" s="49">
        <f>SUM(C$7:C433)</f>
        <v>-1</v>
      </c>
      <c r="H433" s="49">
        <f>SUM(D$7:D433)</f>
        <v>10</v>
      </c>
      <c r="I433" s="40">
        <f t="shared" si="37"/>
        <v>9</v>
      </c>
      <c r="K433" s="36">
        <f t="shared" si="38"/>
        <v>2018</v>
      </c>
    </row>
    <row r="434" spans="1:11" ht="13">
      <c r="A434" s="39">
        <f>GewinnDaten!A434</f>
        <v>43407</v>
      </c>
      <c r="B434" s="37">
        <f t="shared" si="34"/>
        <v>7</v>
      </c>
      <c r="C434" s="49">
        <f>GewinnDaten!G434</f>
        <v>0</v>
      </c>
      <c r="D434" s="49">
        <f>GewinnDaten!J434</f>
        <v>0</v>
      </c>
      <c r="E434" s="40">
        <f t="shared" si="35"/>
        <v>0</v>
      </c>
      <c r="F434" s="58">
        <f t="shared" si="36"/>
        <v>43407</v>
      </c>
      <c r="G434" s="49">
        <f>SUM(C$7:C434)</f>
        <v>-1</v>
      </c>
      <c r="H434" s="49">
        <f>SUM(D$7:D434)</f>
        <v>10</v>
      </c>
      <c r="I434" s="40">
        <f t="shared" si="37"/>
        <v>9</v>
      </c>
      <c r="K434" s="36">
        <f t="shared" si="38"/>
        <v>2018</v>
      </c>
    </row>
    <row r="435" spans="1:11" ht="13">
      <c r="A435" s="39">
        <f>GewinnDaten!A435</f>
        <v>43411</v>
      </c>
      <c r="B435" s="37">
        <f t="shared" si="34"/>
        <v>4</v>
      </c>
      <c r="C435" s="49">
        <f>GewinnDaten!G435</f>
        <v>0</v>
      </c>
      <c r="D435" s="49">
        <f>GewinnDaten!J435</f>
        <v>0</v>
      </c>
      <c r="E435" s="40">
        <f t="shared" si="35"/>
        <v>0</v>
      </c>
      <c r="F435" s="58">
        <f t="shared" si="36"/>
        <v>43411</v>
      </c>
      <c r="G435" s="49">
        <f>SUM(C$7:C435)</f>
        <v>-1</v>
      </c>
      <c r="H435" s="49">
        <f>SUM(D$7:D435)</f>
        <v>10</v>
      </c>
      <c r="I435" s="40">
        <f t="shared" si="37"/>
        <v>9</v>
      </c>
      <c r="K435" s="36">
        <f t="shared" si="38"/>
        <v>2018</v>
      </c>
    </row>
    <row r="436" spans="1:11" ht="13">
      <c r="A436" s="39">
        <f>GewinnDaten!A436</f>
        <v>43414</v>
      </c>
      <c r="B436" s="37">
        <f t="shared" si="34"/>
        <v>7</v>
      </c>
      <c r="C436" s="49">
        <f>GewinnDaten!G436</f>
        <v>0</v>
      </c>
      <c r="D436" s="49">
        <f>GewinnDaten!J436</f>
        <v>0</v>
      </c>
      <c r="E436" s="40">
        <f t="shared" si="35"/>
        <v>0</v>
      </c>
      <c r="F436" s="58">
        <f t="shared" si="36"/>
        <v>43414</v>
      </c>
      <c r="G436" s="49">
        <f>SUM(C$7:C436)</f>
        <v>-1</v>
      </c>
      <c r="H436" s="49">
        <f>SUM(D$7:D436)</f>
        <v>10</v>
      </c>
      <c r="I436" s="40">
        <f t="shared" si="37"/>
        <v>9</v>
      </c>
      <c r="K436" s="36">
        <f t="shared" si="38"/>
        <v>2018</v>
      </c>
    </row>
    <row r="437" spans="1:11" ht="13">
      <c r="A437" s="39">
        <f>GewinnDaten!A437</f>
        <v>43418</v>
      </c>
      <c r="B437" s="37">
        <f t="shared" si="34"/>
        <v>4</v>
      </c>
      <c r="C437" s="49">
        <f>GewinnDaten!G437</f>
        <v>0</v>
      </c>
      <c r="D437" s="49">
        <f>GewinnDaten!J437</f>
        <v>0</v>
      </c>
      <c r="E437" s="40">
        <f t="shared" si="35"/>
        <v>0</v>
      </c>
      <c r="F437" s="58">
        <f t="shared" si="36"/>
        <v>43418</v>
      </c>
      <c r="G437" s="49">
        <f>SUM(C$7:C437)</f>
        <v>-1</v>
      </c>
      <c r="H437" s="49">
        <f>SUM(D$7:D437)</f>
        <v>10</v>
      </c>
      <c r="I437" s="40">
        <f t="shared" si="37"/>
        <v>9</v>
      </c>
      <c r="K437" s="36">
        <f t="shared" si="38"/>
        <v>2018</v>
      </c>
    </row>
    <row r="438" spans="1:11" ht="13">
      <c r="A438" s="39">
        <f>GewinnDaten!A438</f>
        <v>43421</v>
      </c>
      <c r="B438" s="37">
        <f t="shared" si="34"/>
        <v>7</v>
      </c>
      <c r="C438" s="49">
        <f>GewinnDaten!G438</f>
        <v>0</v>
      </c>
      <c r="D438" s="49">
        <f>GewinnDaten!J438</f>
        <v>0</v>
      </c>
      <c r="E438" s="40">
        <f t="shared" si="35"/>
        <v>0</v>
      </c>
      <c r="F438" s="58">
        <f t="shared" si="36"/>
        <v>43421</v>
      </c>
      <c r="G438" s="49">
        <f>SUM(C$7:C438)</f>
        <v>-1</v>
      </c>
      <c r="H438" s="49">
        <f>SUM(D$7:D438)</f>
        <v>10</v>
      </c>
      <c r="I438" s="40">
        <f t="shared" si="37"/>
        <v>9</v>
      </c>
      <c r="K438" s="36">
        <f t="shared" si="38"/>
        <v>2018</v>
      </c>
    </row>
    <row r="439" spans="1:11" ht="13">
      <c r="A439" s="39">
        <f>GewinnDaten!A439</f>
        <v>43425</v>
      </c>
      <c r="B439" s="37">
        <f t="shared" si="34"/>
        <v>4</v>
      </c>
      <c r="C439" s="49">
        <f>GewinnDaten!G439</f>
        <v>0</v>
      </c>
      <c r="D439" s="49">
        <f>GewinnDaten!J439</f>
        <v>0</v>
      </c>
      <c r="E439" s="40">
        <f t="shared" si="35"/>
        <v>0</v>
      </c>
      <c r="F439" s="58">
        <f t="shared" si="36"/>
        <v>43425</v>
      </c>
      <c r="G439" s="49">
        <f>SUM(C$7:C439)</f>
        <v>-1</v>
      </c>
      <c r="H439" s="49">
        <f>SUM(D$7:D439)</f>
        <v>10</v>
      </c>
      <c r="I439" s="40">
        <f t="shared" si="37"/>
        <v>9</v>
      </c>
      <c r="K439" s="36">
        <f t="shared" si="38"/>
        <v>2018</v>
      </c>
    </row>
    <row r="440" spans="1:11" ht="13">
      <c r="A440" s="39">
        <f>GewinnDaten!A440</f>
        <v>43428</v>
      </c>
      <c r="B440" s="37">
        <f t="shared" si="34"/>
        <v>7</v>
      </c>
      <c r="C440" s="49">
        <f>GewinnDaten!G440</f>
        <v>0</v>
      </c>
      <c r="D440" s="49">
        <f>GewinnDaten!J440</f>
        <v>0</v>
      </c>
      <c r="E440" s="40">
        <f t="shared" si="35"/>
        <v>0</v>
      </c>
      <c r="F440" s="58">
        <f t="shared" si="36"/>
        <v>43428</v>
      </c>
      <c r="G440" s="49">
        <f>SUM(C$7:C440)</f>
        <v>-1</v>
      </c>
      <c r="H440" s="49">
        <f>SUM(D$7:D440)</f>
        <v>10</v>
      </c>
      <c r="I440" s="40">
        <f t="shared" si="37"/>
        <v>9</v>
      </c>
      <c r="K440" s="36">
        <f t="shared" si="38"/>
        <v>2018</v>
      </c>
    </row>
    <row r="441" spans="1:11" ht="13">
      <c r="A441" s="39">
        <f>GewinnDaten!A441</f>
        <v>43432</v>
      </c>
      <c r="B441" s="37">
        <f t="shared" si="34"/>
        <v>4</v>
      </c>
      <c r="C441" s="49">
        <f>GewinnDaten!G441</f>
        <v>0</v>
      </c>
      <c r="D441" s="49">
        <f>GewinnDaten!J441</f>
        <v>0</v>
      </c>
      <c r="E441" s="40">
        <f t="shared" si="35"/>
        <v>0</v>
      </c>
      <c r="F441" s="58">
        <f t="shared" si="36"/>
        <v>43432</v>
      </c>
      <c r="G441" s="49">
        <f>SUM(C$7:C441)</f>
        <v>-1</v>
      </c>
      <c r="H441" s="49">
        <f>SUM(D$7:D441)</f>
        <v>10</v>
      </c>
      <c r="I441" s="40">
        <f t="shared" si="37"/>
        <v>9</v>
      </c>
      <c r="K441" s="36">
        <f t="shared" si="38"/>
        <v>2018</v>
      </c>
    </row>
    <row r="442" spans="1:11" ht="13">
      <c r="A442" s="39">
        <f>GewinnDaten!A442</f>
        <v>43435</v>
      </c>
      <c r="B442" s="37">
        <f t="shared" si="34"/>
        <v>7</v>
      </c>
      <c r="C442" s="49">
        <f>GewinnDaten!G442</f>
        <v>0</v>
      </c>
      <c r="D442" s="49">
        <f>GewinnDaten!J442</f>
        <v>0</v>
      </c>
      <c r="E442" s="40">
        <f t="shared" si="35"/>
        <v>0</v>
      </c>
      <c r="F442" s="58">
        <f t="shared" si="36"/>
        <v>43435</v>
      </c>
      <c r="G442" s="49">
        <f>SUM(C$7:C442)</f>
        <v>-1</v>
      </c>
      <c r="H442" s="49">
        <f>SUM(D$7:D442)</f>
        <v>10</v>
      </c>
      <c r="I442" s="40">
        <f t="shared" si="37"/>
        <v>9</v>
      </c>
      <c r="K442" s="36">
        <f t="shared" si="38"/>
        <v>2018</v>
      </c>
    </row>
    <row r="443" spans="1:11" ht="13">
      <c r="A443" s="39">
        <f>GewinnDaten!A443</f>
        <v>43439</v>
      </c>
      <c r="B443" s="37">
        <f t="shared" si="34"/>
        <v>4</v>
      </c>
      <c r="C443" s="49">
        <f>GewinnDaten!G443</f>
        <v>0</v>
      </c>
      <c r="D443" s="49">
        <f>GewinnDaten!J443</f>
        <v>0</v>
      </c>
      <c r="E443" s="40">
        <f t="shared" si="35"/>
        <v>0</v>
      </c>
      <c r="F443" s="58">
        <f t="shared" si="36"/>
        <v>43439</v>
      </c>
      <c r="G443" s="49">
        <f>SUM(C$7:C443)</f>
        <v>-1</v>
      </c>
      <c r="H443" s="49">
        <f>SUM(D$7:D443)</f>
        <v>10</v>
      </c>
      <c r="I443" s="40">
        <f t="shared" si="37"/>
        <v>9</v>
      </c>
      <c r="K443" s="36">
        <f t="shared" si="38"/>
        <v>2018</v>
      </c>
    </row>
    <row r="444" spans="1:11" ht="13">
      <c r="A444" s="39">
        <f>GewinnDaten!A444</f>
        <v>43442</v>
      </c>
      <c r="B444" s="37">
        <f t="shared" si="34"/>
        <v>7</v>
      </c>
      <c r="C444" s="49">
        <f>GewinnDaten!G444</f>
        <v>0</v>
      </c>
      <c r="D444" s="49">
        <f>GewinnDaten!J444</f>
        <v>0</v>
      </c>
      <c r="E444" s="40">
        <f t="shared" si="35"/>
        <v>0</v>
      </c>
      <c r="F444" s="58">
        <f t="shared" si="36"/>
        <v>43442</v>
      </c>
      <c r="G444" s="49">
        <f>SUM(C$7:C444)</f>
        <v>-1</v>
      </c>
      <c r="H444" s="49">
        <f>SUM(D$7:D444)</f>
        <v>10</v>
      </c>
      <c r="I444" s="40">
        <f t="shared" si="37"/>
        <v>9</v>
      </c>
      <c r="K444" s="36">
        <f t="shared" si="38"/>
        <v>2018</v>
      </c>
    </row>
    <row r="445" spans="1:11" ht="13">
      <c r="A445" s="39">
        <f>GewinnDaten!A445</f>
        <v>43446</v>
      </c>
      <c r="B445" s="37">
        <f t="shared" si="34"/>
        <v>4</v>
      </c>
      <c r="C445" s="49">
        <f>GewinnDaten!G445</f>
        <v>0</v>
      </c>
      <c r="D445" s="49">
        <f>GewinnDaten!J445</f>
        <v>0</v>
      </c>
      <c r="E445" s="40">
        <f t="shared" si="35"/>
        <v>0</v>
      </c>
      <c r="F445" s="58">
        <f t="shared" si="36"/>
        <v>43446</v>
      </c>
      <c r="G445" s="49">
        <f>SUM(C$7:C445)</f>
        <v>-1</v>
      </c>
      <c r="H445" s="49">
        <f>SUM(D$7:D445)</f>
        <v>10</v>
      </c>
      <c r="I445" s="40">
        <f t="shared" si="37"/>
        <v>9</v>
      </c>
      <c r="K445" s="36">
        <f t="shared" si="38"/>
        <v>2018</v>
      </c>
    </row>
    <row r="446" spans="1:11" ht="13">
      <c r="A446" s="39">
        <f>GewinnDaten!A446</f>
        <v>43449</v>
      </c>
      <c r="B446" s="37">
        <f t="shared" si="34"/>
        <v>7</v>
      </c>
      <c r="C446" s="49">
        <f>GewinnDaten!G446</f>
        <v>0</v>
      </c>
      <c r="D446" s="49">
        <f>GewinnDaten!J446</f>
        <v>0</v>
      </c>
      <c r="E446" s="40">
        <f t="shared" si="35"/>
        <v>0</v>
      </c>
      <c r="F446" s="58">
        <f t="shared" si="36"/>
        <v>43449</v>
      </c>
      <c r="G446" s="49">
        <f>SUM(C$7:C446)</f>
        <v>-1</v>
      </c>
      <c r="H446" s="49">
        <f>SUM(D$7:D446)</f>
        <v>10</v>
      </c>
      <c r="I446" s="40">
        <f t="shared" si="37"/>
        <v>9</v>
      </c>
      <c r="K446" s="36">
        <f t="shared" si="38"/>
        <v>2018</v>
      </c>
    </row>
    <row r="447" spans="1:11" ht="13">
      <c r="A447" s="39">
        <f>GewinnDaten!A447</f>
        <v>43453</v>
      </c>
      <c r="B447" s="37">
        <f t="shared" si="34"/>
        <v>4</v>
      </c>
      <c r="C447" s="49">
        <f>GewinnDaten!G447</f>
        <v>0</v>
      </c>
      <c r="D447" s="49">
        <f>GewinnDaten!J447</f>
        <v>0</v>
      </c>
      <c r="E447" s="40">
        <f t="shared" si="35"/>
        <v>0</v>
      </c>
      <c r="F447" s="58">
        <f t="shared" si="36"/>
        <v>43453</v>
      </c>
      <c r="G447" s="49">
        <f>SUM(C$7:C447)</f>
        <v>-1</v>
      </c>
      <c r="H447" s="49">
        <f>SUM(D$7:D447)</f>
        <v>10</v>
      </c>
      <c r="I447" s="40">
        <f t="shared" si="37"/>
        <v>9</v>
      </c>
      <c r="K447" s="36">
        <f t="shared" si="38"/>
        <v>2018</v>
      </c>
    </row>
    <row r="448" spans="1:11" ht="13">
      <c r="A448" s="39">
        <f>GewinnDaten!A448</f>
        <v>43456</v>
      </c>
      <c r="B448" s="37">
        <f t="shared" si="34"/>
        <v>7</v>
      </c>
      <c r="C448" s="49">
        <f>GewinnDaten!G448</f>
        <v>0</v>
      </c>
      <c r="D448" s="49">
        <f>GewinnDaten!J448</f>
        <v>0</v>
      </c>
      <c r="E448" s="40">
        <f t="shared" si="35"/>
        <v>0</v>
      </c>
      <c r="F448" s="58">
        <f t="shared" si="36"/>
        <v>43456</v>
      </c>
      <c r="G448" s="49">
        <f>SUM(C$7:C448)</f>
        <v>-1</v>
      </c>
      <c r="H448" s="49">
        <f>SUM(D$7:D448)</f>
        <v>10</v>
      </c>
      <c r="I448" s="40">
        <f t="shared" si="37"/>
        <v>9</v>
      </c>
      <c r="K448" s="36">
        <f t="shared" si="38"/>
        <v>2018</v>
      </c>
    </row>
    <row r="449" spans="1:11" ht="13">
      <c r="A449" s="39">
        <f>GewinnDaten!A449</f>
        <v>43460</v>
      </c>
      <c r="B449" s="37">
        <f t="shared" si="34"/>
        <v>4</v>
      </c>
      <c r="C449" s="49">
        <f>GewinnDaten!G449</f>
        <v>0</v>
      </c>
      <c r="D449" s="49">
        <f>GewinnDaten!J449</f>
        <v>0</v>
      </c>
      <c r="E449" s="40">
        <f t="shared" si="35"/>
        <v>0</v>
      </c>
      <c r="F449" s="58">
        <f t="shared" si="36"/>
        <v>43460</v>
      </c>
      <c r="G449" s="49">
        <f>SUM(C$7:C449)</f>
        <v>-1</v>
      </c>
      <c r="H449" s="49">
        <f>SUM(D$7:D449)</f>
        <v>10</v>
      </c>
      <c r="I449" s="40">
        <f t="shared" si="37"/>
        <v>9</v>
      </c>
      <c r="K449" s="36">
        <f t="shared" si="38"/>
        <v>2018</v>
      </c>
    </row>
    <row r="450" spans="1:11" ht="13">
      <c r="A450" s="39">
        <f>GewinnDaten!A450</f>
        <v>43463</v>
      </c>
      <c r="B450" s="37">
        <f t="shared" si="34"/>
        <v>7</v>
      </c>
      <c r="C450" s="49">
        <f>GewinnDaten!G450</f>
        <v>0</v>
      </c>
      <c r="D450" s="49">
        <f>GewinnDaten!J450</f>
        <v>0</v>
      </c>
      <c r="E450" s="40">
        <f t="shared" si="35"/>
        <v>0</v>
      </c>
      <c r="F450" s="58">
        <f t="shared" si="36"/>
        <v>43463</v>
      </c>
      <c r="G450" s="49">
        <f>SUM(C$7:C450)</f>
        <v>-1</v>
      </c>
      <c r="H450" s="49">
        <f>SUM(D$7:D450)</f>
        <v>10</v>
      </c>
      <c r="I450" s="40">
        <f t="shared" si="37"/>
        <v>9</v>
      </c>
      <c r="K450" s="36">
        <f t="shared" si="38"/>
        <v>2018</v>
      </c>
    </row>
    <row r="451" spans="1:11" ht="13">
      <c r="A451" s="39">
        <f>GewinnDaten!A451</f>
        <v>43467</v>
      </c>
      <c r="B451" s="37">
        <f t="shared" si="34"/>
        <v>4</v>
      </c>
      <c r="C451" s="49">
        <f>GewinnDaten!G451</f>
        <v>0</v>
      </c>
      <c r="D451" s="49">
        <f>GewinnDaten!J451</f>
        <v>0</v>
      </c>
      <c r="E451" s="40">
        <f t="shared" si="35"/>
        <v>0</v>
      </c>
      <c r="F451" s="58">
        <f t="shared" si="36"/>
        <v>43467</v>
      </c>
      <c r="G451" s="49">
        <f>SUM(C$7:C451)</f>
        <v>-1</v>
      </c>
      <c r="H451" s="49">
        <f>SUM(D$7:D451)</f>
        <v>10</v>
      </c>
      <c r="I451" s="40">
        <f t="shared" si="37"/>
        <v>9</v>
      </c>
      <c r="K451" s="36">
        <f t="shared" si="38"/>
        <v>2019</v>
      </c>
    </row>
    <row r="452" spans="1:11" ht="13">
      <c r="A452" s="39">
        <f>GewinnDaten!A452</f>
        <v>43470</v>
      </c>
      <c r="B452" s="37">
        <f t="shared" si="34"/>
        <v>7</v>
      </c>
      <c r="C452" s="49">
        <f>GewinnDaten!G452</f>
        <v>0</v>
      </c>
      <c r="D452" s="49">
        <f>GewinnDaten!J452</f>
        <v>0</v>
      </c>
      <c r="E452" s="40">
        <f t="shared" si="35"/>
        <v>0</v>
      </c>
      <c r="F452" s="58">
        <f t="shared" si="36"/>
        <v>43470</v>
      </c>
      <c r="G452" s="49">
        <f>SUM(C$7:C452)</f>
        <v>-1</v>
      </c>
      <c r="H452" s="49">
        <f>SUM(D$7:D452)</f>
        <v>10</v>
      </c>
      <c r="I452" s="40">
        <f t="shared" si="37"/>
        <v>9</v>
      </c>
      <c r="K452" s="36">
        <f t="shared" si="38"/>
        <v>2019</v>
      </c>
    </row>
    <row r="453" spans="1:11" ht="13">
      <c r="A453" s="39">
        <f>GewinnDaten!A453</f>
        <v>43474</v>
      </c>
      <c r="B453" s="37">
        <f t="shared" si="34"/>
        <v>4</v>
      </c>
      <c r="C453" s="49">
        <f>GewinnDaten!G453</f>
        <v>0</v>
      </c>
      <c r="D453" s="49">
        <f>GewinnDaten!J453</f>
        <v>0</v>
      </c>
      <c r="E453" s="40">
        <f t="shared" si="35"/>
        <v>0</v>
      </c>
      <c r="F453" s="58">
        <f t="shared" si="36"/>
        <v>43474</v>
      </c>
      <c r="G453" s="49">
        <f>SUM(C$7:C453)</f>
        <v>-1</v>
      </c>
      <c r="H453" s="49">
        <f>SUM(D$7:D453)</f>
        <v>10</v>
      </c>
      <c r="I453" s="40">
        <f t="shared" si="37"/>
        <v>9</v>
      </c>
      <c r="K453" s="36">
        <f t="shared" si="38"/>
        <v>2019</v>
      </c>
    </row>
    <row r="454" spans="1:11" ht="13">
      <c r="A454" s="39">
        <f>GewinnDaten!A454</f>
        <v>43477</v>
      </c>
      <c r="B454" s="37">
        <f t="shared" si="34"/>
        <v>7</v>
      </c>
      <c r="C454" s="49">
        <f>GewinnDaten!G454</f>
        <v>0</v>
      </c>
      <c r="D454" s="49">
        <f>GewinnDaten!J454</f>
        <v>0</v>
      </c>
      <c r="E454" s="40">
        <f t="shared" si="35"/>
        <v>0</v>
      </c>
      <c r="F454" s="58">
        <f t="shared" si="36"/>
        <v>43477</v>
      </c>
      <c r="G454" s="49">
        <f>SUM(C$7:C454)</f>
        <v>-1</v>
      </c>
      <c r="H454" s="49">
        <f>SUM(D$7:D454)</f>
        <v>10</v>
      </c>
      <c r="I454" s="40">
        <f t="shared" si="37"/>
        <v>9</v>
      </c>
      <c r="K454" s="36">
        <f t="shared" si="38"/>
        <v>2019</v>
      </c>
    </row>
    <row r="455" spans="1:11" ht="13">
      <c r="A455" s="39">
        <f>GewinnDaten!A455</f>
        <v>43481</v>
      </c>
      <c r="B455" s="37">
        <f t="shared" si="34"/>
        <v>4</v>
      </c>
      <c r="C455" s="49">
        <f>GewinnDaten!G455</f>
        <v>0</v>
      </c>
      <c r="D455" s="49">
        <f>GewinnDaten!J455</f>
        <v>0</v>
      </c>
      <c r="E455" s="40">
        <f t="shared" si="35"/>
        <v>0</v>
      </c>
      <c r="F455" s="58">
        <f t="shared" si="36"/>
        <v>43481</v>
      </c>
      <c r="G455" s="49">
        <f>SUM(C$7:C455)</f>
        <v>-1</v>
      </c>
      <c r="H455" s="49">
        <f>SUM(D$7:D455)</f>
        <v>10</v>
      </c>
      <c r="I455" s="40">
        <f t="shared" si="37"/>
        <v>9</v>
      </c>
      <c r="K455" s="36">
        <f t="shared" si="38"/>
        <v>2019</v>
      </c>
    </row>
    <row r="456" spans="1:11" ht="13">
      <c r="A456" s="39">
        <f>GewinnDaten!A456</f>
        <v>43484</v>
      </c>
      <c r="B456" s="37">
        <f t="shared" ref="B456:B519" si="39">WEEKDAY(A456)</f>
        <v>7</v>
      </c>
      <c r="C456" s="49">
        <f>GewinnDaten!G456</f>
        <v>0</v>
      </c>
      <c r="D456" s="49">
        <f>GewinnDaten!J456</f>
        <v>0</v>
      </c>
      <c r="E456" s="40">
        <f t="shared" ref="E456:E519" si="40">SUM(C456:D456)</f>
        <v>0</v>
      </c>
      <c r="F456" s="58">
        <f t="shared" ref="F456:F519" si="41">A456</f>
        <v>43484</v>
      </c>
      <c r="G456" s="49">
        <f>SUM(C$7:C456)</f>
        <v>-1</v>
      </c>
      <c r="H456" s="49">
        <f>SUM(D$7:D456)</f>
        <v>10</v>
      </c>
      <c r="I456" s="40">
        <f t="shared" ref="I456:I519" si="42">SUM(G456:H456)</f>
        <v>9</v>
      </c>
      <c r="K456" s="36">
        <f t="shared" ref="K456:K519" si="43">YEAR(A456)</f>
        <v>2019</v>
      </c>
    </row>
    <row r="457" spans="1:11" ht="13">
      <c r="A457" s="39">
        <f>GewinnDaten!A457</f>
        <v>43488</v>
      </c>
      <c r="B457" s="37">
        <f t="shared" si="39"/>
        <v>4</v>
      </c>
      <c r="C457" s="49">
        <f>GewinnDaten!G457</f>
        <v>0</v>
      </c>
      <c r="D457" s="49">
        <f>GewinnDaten!J457</f>
        <v>0</v>
      </c>
      <c r="E457" s="40">
        <f t="shared" si="40"/>
        <v>0</v>
      </c>
      <c r="F457" s="58">
        <f t="shared" si="41"/>
        <v>43488</v>
      </c>
      <c r="G457" s="49">
        <f>SUM(C$7:C457)</f>
        <v>-1</v>
      </c>
      <c r="H457" s="49">
        <f>SUM(D$7:D457)</f>
        <v>10</v>
      </c>
      <c r="I457" s="40">
        <f t="shared" si="42"/>
        <v>9</v>
      </c>
      <c r="K457" s="36">
        <f t="shared" si="43"/>
        <v>2019</v>
      </c>
    </row>
    <row r="458" spans="1:11" ht="13">
      <c r="A458" s="39">
        <f>GewinnDaten!A458</f>
        <v>43491</v>
      </c>
      <c r="B458" s="37">
        <f t="shared" si="39"/>
        <v>7</v>
      </c>
      <c r="C458" s="49">
        <f>GewinnDaten!G458</f>
        <v>0</v>
      </c>
      <c r="D458" s="49">
        <f>GewinnDaten!J458</f>
        <v>0</v>
      </c>
      <c r="E458" s="40">
        <f t="shared" si="40"/>
        <v>0</v>
      </c>
      <c r="F458" s="58">
        <f t="shared" si="41"/>
        <v>43491</v>
      </c>
      <c r="G458" s="49">
        <f>SUM(C$7:C458)</f>
        <v>-1</v>
      </c>
      <c r="H458" s="49">
        <f>SUM(D$7:D458)</f>
        <v>10</v>
      </c>
      <c r="I458" s="40">
        <f t="shared" si="42"/>
        <v>9</v>
      </c>
      <c r="K458" s="36">
        <f t="shared" si="43"/>
        <v>2019</v>
      </c>
    </row>
    <row r="459" spans="1:11" ht="13">
      <c r="A459" s="39">
        <f>GewinnDaten!A459</f>
        <v>43495</v>
      </c>
      <c r="B459" s="37">
        <f t="shared" si="39"/>
        <v>4</v>
      </c>
      <c r="C459" s="49">
        <f>GewinnDaten!G459</f>
        <v>0</v>
      </c>
      <c r="D459" s="49">
        <f>GewinnDaten!J459</f>
        <v>0</v>
      </c>
      <c r="E459" s="40">
        <f t="shared" si="40"/>
        <v>0</v>
      </c>
      <c r="F459" s="58">
        <f t="shared" si="41"/>
        <v>43495</v>
      </c>
      <c r="G459" s="49">
        <f>SUM(C$7:C459)</f>
        <v>-1</v>
      </c>
      <c r="H459" s="49">
        <f>SUM(D$7:D459)</f>
        <v>10</v>
      </c>
      <c r="I459" s="40">
        <f t="shared" si="42"/>
        <v>9</v>
      </c>
      <c r="K459" s="36">
        <f t="shared" si="43"/>
        <v>2019</v>
      </c>
    </row>
    <row r="460" spans="1:11" ht="13">
      <c r="A460" s="39">
        <f>GewinnDaten!A460</f>
        <v>43498</v>
      </c>
      <c r="B460" s="37">
        <f t="shared" si="39"/>
        <v>7</v>
      </c>
      <c r="C460" s="49">
        <f>GewinnDaten!G460</f>
        <v>0</v>
      </c>
      <c r="D460" s="49">
        <f>GewinnDaten!J460</f>
        <v>0</v>
      </c>
      <c r="E460" s="40">
        <f t="shared" si="40"/>
        <v>0</v>
      </c>
      <c r="F460" s="58">
        <f t="shared" si="41"/>
        <v>43498</v>
      </c>
      <c r="G460" s="49">
        <f>SUM(C$7:C460)</f>
        <v>-1</v>
      </c>
      <c r="H460" s="49">
        <f>SUM(D$7:D460)</f>
        <v>10</v>
      </c>
      <c r="I460" s="40">
        <f t="shared" si="42"/>
        <v>9</v>
      </c>
      <c r="K460" s="36">
        <f t="shared" si="43"/>
        <v>2019</v>
      </c>
    </row>
    <row r="461" spans="1:11" ht="13">
      <c r="A461" s="39">
        <f>GewinnDaten!A461</f>
        <v>43502</v>
      </c>
      <c r="B461" s="37">
        <f t="shared" si="39"/>
        <v>4</v>
      </c>
      <c r="C461" s="49">
        <f>GewinnDaten!G461</f>
        <v>0</v>
      </c>
      <c r="D461" s="49">
        <f>GewinnDaten!J461</f>
        <v>0</v>
      </c>
      <c r="E461" s="40">
        <f t="shared" si="40"/>
        <v>0</v>
      </c>
      <c r="F461" s="58">
        <f t="shared" si="41"/>
        <v>43502</v>
      </c>
      <c r="G461" s="49">
        <f>SUM(C$7:C461)</f>
        <v>-1</v>
      </c>
      <c r="H461" s="49">
        <f>SUM(D$7:D461)</f>
        <v>10</v>
      </c>
      <c r="I461" s="40">
        <f t="shared" si="42"/>
        <v>9</v>
      </c>
      <c r="K461" s="36">
        <f t="shared" si="43"/>
        <v>2019</v>
      </c>
    </row>
    <row r="462" spans="1:11" ht="13">
      <c r="A462" s="39">
        <f>GewinnDaten!A462</f>
        <v>43505</v>
      </c>
      <c r="B462" s="37">
        <f t="shared" si="39"/>
        <v>7</v>
      </c>
      <c r="C462" s="49">
        <f>GewinnDaten!G462</f>
        <v>0</v>
      </c>
      <c r="D462" s="49">
        <f>GewinnDaten!J462</f>
        <v>0</v>
      </c>
      <c r="E462" s="40">
        <f t="shared" si="40"/>
        <v>0</v>
      </c>
      <c r="F462" s="58">
        <f t="shared" si="41"/>
        <v>43505</v>
      </c>
      <c r="G462" s="49">
        <f>SUM(C$7:C462)</f>
        <v>-1</v>
      </c>
      <c r="H462" s="49">
        <f>SUM(D$7:D462)</f>
        <v>10</v>
      </c>
      <c r="I462" s="40">
        <f t="shared" si="42"/>
        <v>9</v>
      </c>
      <c r="K462" s="36">
        <f t="shared" si="43"/>
        <v>2019</v>
      </c>
    </row>
    <row r="463" spans="1:11" ht="13">
      <c r="A463" s="39">
        <f>GewinnDaten!A463</f>
        <v>43509</v>
      </c>
      <c r="B463" s="37">
        <f t="shared" si="39"/>
        <v>4</v>
      </c>
      <c r="C463" s="49">
        <f>GewinnDaten!G463</f>
        <v>0</v>
      </c>
      <c r="D463" s="49">
        <f>GewinnDaten!J463</f>
        <v>0</v>
      </c>
      <c r="E463" s="40">
        <f t="shared" si="40"/>
        <v>0</v>
      </c>
      <c r="F463" s="58">
        <f t="shared" si="41"/>
        <v>43509</v>
      </c>
      <c r="G463" s="49">
        <f>SUM(C$7:C463)</f>
        <v>-1</v>
      </c>
      <c r="H463" s="49">
        <f>SUM(D$7:D463)</f>
        <v>10</v>
      </c>
      <c r="I463" s="40">
        <f t="shared" si="42"/>
        <v>9</v>
      </c>
      <c r="K463" s="36">
        <f t="shared" si="43"/>
        <v>2019</v>
      </c>
    </row>
    <row r="464" spans="1:11" ht="13">
      <c r="A464" s="39">
        <f>GewinnDaten!A464</f>
        <v>43512</v>
      </c>
      <c r="B464" s="37">
        <f t="shared" si="39"/>
        <v>7</v>
      </c>
      <c r="C464" s="49">
        <f>GewinnDaten!G464</f>
        <v>0</v>
      </c>
      <c r="D464" s="49">
        <f>GewinnDaten!J464</f>
        <v>0</v>
      </c>
      <c r="E464" s="40">
        <f t="shared" si="40"/>
        <v>0</v>
      </c>
      <c r="F464" s="58">
        <f t="shared" si="41"/>
        <v>43512</v>
      </c>
      <c r="G464" s="49">
        <f>SUM(C$7:C464)</f>
        <v>-1</v>
      </c>
      <c r="H464" s="49">
        <f>SUM(D$7:D464)</f>
        <v>10</v>
      </c>
      <c r="I464" s="40">
        <f t="shared" si="42"/>
        <v>9</v>
      </c>
      <c r="K464" s="36">
        <f t="shared" si="43"/>
        <v>2019</v>
      </c>
    </row>
    <row r="465" spans="1:11" ht="13">
      <c r="A465" s="39">
        <f>GewinnDaten!A465</f>
        <v>43516</v>
      </c>
      <c r="B465" s="37">
        <f t="shared" si="39"/>
        <v>4</v>
      </c>
      <c r="C465" s="49">
        <f>GewinnDaten!G465</f>
        <v>0</v>
      </c>
      <c r="D465" s="49">
        <f>GewinnDaten!J465</f>
        <v>0</v>
      </c>
      <c r="E465" s="40">
        <f t="shared" si="40"/>
        <v>0</v>
      </c>
      <c r="F465" s="58">
        <f t="shared" si="41"/>
        <v>43516</v>
      </c>
      <c r="G465" s="49">
        <f>SUM(C$7:C465)</f>
        <v>-1</v>
      </c>
      <c r="H465" s="49">
        <f>SUM(D$7:D465)</f>
        <v>10</v>
      </c>
      <c r="I465" s="40">
        <f t="shared" si="42"/>
        <v>9</v>
      </c>
      <c r="K465" s="36">
        <f t="shared" si="43"/>
        <v>2019</v>
      </c>
    </row>
    <row r="466" spans="1:11" ht="13">
      <c r="A466" s="39">
        <f>GewinnDaten!A466</f>
        <v>43519</v>
      </c>
      <c r="B466" s="37">
        <f t="shared" si="39"/>
        <v>7</v>
      </c>
      <c r="C466" s="49">
        <f>GewinnDaten!G466</f>
        <v>0</v>
      </c>
      <c r="D466" s="49">
        <f>GewinnDaten!J466</f>
        <v>0</v>
      </c>
      <c r="E466" s="40">
        <f t="shared" si="40"/>
        <v>0</v>
      </c>
      <c r="F466" s="58">
        <f t="shared" si="41"/>
        <v>43519</v>
      </c>
      <c r="G466" s="49">
        <f>SUM(C$7:C466)</f>
        <v>-1</v>
      </c>
      <c r="H466" s="49">
        <f>SUM(D$7:D466)</f>
        <v>10</v>
      </c>
      <c r="I466" s="40">
        <f t="shared" si="42"/>
        <v>9</v>
      </c>
      <c r="K466" s="36">
        <f t="shared" si="43"/>
        <v>2019</v>
      </c>
    </row>
    <row r="467" spans="1:11" ht="13">
      <c r="A467" s="39">
        <f>GewinnDaten!A467</f>
        <v>43523</v>
      </c>
      <c r="B467" s="37">
        <f t="shared" si="39"/>
        <v>4</v>
      </c>
      <c r="C467" s="49">
        <f>GewinnDaten!G467</f>
        <v>0</v>
      </c>
      <c r="D467" s="49">
        <f>GewinnDaten!J467</f>
        <v>0</v>
      </c>
      <c r="E467" s="40">
        <f t="shared" si="40"/>
        <v>0</v>
      </c>
      <c r="F467" s="58">
        <f t="shared" si="41"/>
        <v>43523</v>
      </c>
      <c r="G467" s="49">
        <f>SUM(C$7:C467)</f>
        <v>-1</v>
      </c>
      <c r="H467" s="49">
        <f>SUM(D$7:D467)</f>
        <v>10</v>
      </c>
      <c r="I467" s="40">
        <f t="shared" si="42"/>
        <v>9</v>
      </c>
      <c r="K467" s="36">
        <f t="shared" si="43"/>
        <v>2019</v>
      </c>
    </row>
    <row r="468" spans="1:11" ht="13">
      <c r="A468" s="39">
        <f>GewinnDaten!A468</f>
        <v>43526</v>
      </c>
      <c r="B468" s="37">
        <f t="shared" si="39"/>
        <v>7</v>
      </c>
      <c r="C468" s="49">
        <f>GewinnDaten!G468</f>
        <v>0</v>
      </c>
      <c r="D468" s="49">
        <f>GewinnDaten!J468</f>
        <v>0</v>
      </c>
      <c r="E468" s="40">
        <f t="shared" si="40"/>
        <v>0</v>
      </c>
      <c r="F468" s="58">
        <f t="shared" si="41"/>
        <v>43526</v>
      </c>
      <c r="G468" s="49">
        <f>SUM(C$7:C468)</f>
        <v>-1</v>
      </c>
      <c r="H468" s="49">
        <f>SUM(D$7:D468)</f>
        <v>10</v>
      </c>
      <c r="I468" s="40">
        <f t="shared" si="42"/>
        <v>9</v>
      </c>
      <c r="K468" s="36">
        <f t="shared" si="43"/>
        <v>2019</v>
      </c>
    </row>
    <row r="469" spans="1:11" ht="13">
      <c r="A469" s="39">
        <f>GewinnDaten!A469</f>
        <v>43530</v>
      </c>
      <c r="B469" s="37">
        <f t="shared" si="39"/>
        <v>4</v>
      </c>
      <c r="C469" s="49">
        <f>GewinnDaten!G469</f>
        <v>0</v>
      </c>
      <c r="D469" s="49">
        <f>GewinnDaten!J469</f>
        <v>0</v>
      </c>
      <c r="E469" s="40">
        <f t="shared" si="40"/>
        <v>0</v>
      </c>
      <c r="F469" s="58">
        <f t="shared" si="41"/>
        <v>43530</v>
      </c>
      <c r="G469" s="49">
        <f>SUM(C$7:C469)</f>
        <v>-1</v>
      </c>
      <c r="H469" s="49">
        <f>SUM(D$7:D469)</f>
        <v>10</v>
      </c>
      <c r="I469" s="40">
        <f t="shared" si="42"/>
        <v>9</v>
      </c>
      <c r="K469" s="36">
        <f t="shared" si="43"/>
        <v>2019</v>
      </c>
    </row>
    <row r="470" spans="1:11" ht="13">
      <c r="A470" s="39">
        <f>GewinnDaten!A470</f>
        <v>43533</v>
      </c>
      <c r="B470" s="37">
        <f t="shared" si="39"/>
        <v>7</v>
      </c>
      <c r="C470" s="49">
        <f>GewinnDaten!G470</f>
        <v>0</v>
      </c>
      <c r="D470" s="49">
        <f>GewinnDaten!J470</f>
        <v>0</v>
      </c>
      <c r="E470" s="40">
        <f t="shared" si="40"/>
        <v>0</v>
      </c>
      <c r="F470" s="58">
        <f t="shared" si="41"/>
        <v>43533</v>
      </c>
      <c r="G470" s="49">
        <f>SUM(C$7:C470)</f>
        <v>-1</v>
      </c>
      <c r="H470" s="49">
        <f>SUM(D$7:D470)</f>
        <v>10</v>
      </c>
      <c r="I470" s="40">
        <f t="shared" si="42"/>
        <v>9</v>
      </c>
      <c r="K470" s="36">
        <f t="shared" si="43"/>
        <v>2019</v>
      </c>
    </row>
    <row r="471" spans="1:11" ht="13">
      <c r="A471" s="39">
        <f>GewinnDaten!A471</f>
        <v>43537</v>
      </c>
      <c r="B471" s="37">
        <f t="shared" si="39"/>
        <v>4</v>
      </c>
      <c r="C471" s="49">
        <f>GewinnDaten!G471</f>
        <v>0</v>
      </c>
      <c r="D471" s="49">
        <f>GewinnDaten!J471</f>
        <v>0</v>
      </c>
      <c r="E471" s="40">
        <f t="shared" si="40"/>
        <v>0</v>
      </c>
      <c r="F471" s="58">
        <f t="shared" si="41"/>
        <v>43537</v>
      </c>
      <c r="G471" s="49">
        <f>SUM(C$7:C471)</f>
        <v>-1</v>
      </c>
      <c r="H471" s="49">
        <f>SUM(D$7:D471)</f>
        <v>10</v>
      </c>
      <c r="I471" s="40">
        <f t="shared" si="42"/>
        <v>9</v>
      </c>
      <c r="K471" s="36">
        <f t="shared" si="43"/>
        <v>2019</v>
      </c>
    </row>
    <row r="472" spans="1:11" ht="13">
      <c r="A472" s="39">
        <f>GewinnDaten!A472</f>
        <v>43540</v>
      </c>
      <c r="B472" s="37">
        <f t="shared" si="39"/>
        <v>7</v>
      </c>
      <c r="C472" s="49">
        <f>GewinnDaten!G472</f>
        <v>0</v>
      </c>
      <c r="D472" s="49">
        <f>GewinnDaten!J472</f>
        <v>0</v>
      </c>
      <c r="E472" s="40">
        <f t="shared" si="40"/>
        <v>0</v>
      </c>
      <c r="F472" s="58">
        <f t="shared" si="41"/>
        <v>43540</v>
      </c>
      <c r="G472" s="49">
        <f>SUM(C$7:C472)</f>
        <v>-1</v>
      </c>
      <c r="H472" s="49">
        <f>SUM(D$7:D472)</f>
        <v>10</v>
      </c>
      <c r="I472" s="40">
        <f t="shared" si="42"/>
        <v>9</v>
      </c>
      <c r="K472" s="36">
        <f t="shared" si="43"/>
        <v>2019</v>
      </c>
    </row>
    <row r="473" spans="1:11" ht="13">
      <c r="A473" s="39">
        <f>GewinnDaten!A473</f>
        <v>43544</v>
      </c>
      <c r="B473" s="37">
        <f t="shared" si="39"/>
        <v>4</v>
      </c>
      <c r="C473" s="49">
        <f>GewinnDaten!G473</f>
        <v>0</v>
      </c>
      <c r="D473" s="49">
        <f>GewinnDaten!J473</f>
        <v>0</v>
      </c>
      <c r="E473" s="40">
        <f t="shared" si="40"/>
        <v>0</v>
      </c>
      <c r="F473" s="58">
        <f t="shared" si="41"/>
        <v>43544</v>
      </c>
      <c r="G473" s="49">
        <f>SUM(C$7:C473)</f>
        <v>-1</v>
      </c>
      <c r="H473" s="49">
        <f>SUM(D$7:D473)</f>
        <v>10</v>
      </c>
      <c r="I473" s="40">
        <f t="shared" si="42"/>
        <v>9</v>
      </c>
      <c r="K473" s="36">
        <f t="shared" si="43"/>
        <v>2019</v>
      </c>
    </row>
    <row r="474" spans="1:11" ht="13">
      <c r="A474" s="39">
        <f>GewinnDaten!A474</f>
        <v>43547</v>
      </c>
      <c r="B474" s="37">
        <f t="shared" si="39"/>
        <v>7</v>
      </c>
      <c r="C474" s="49">
        <f>GewinnDaten!G474</f>
        <v>0</v>
      </c>
      <c r="D474" s="49">
        <f>GewinnDaten!J474</f>
        <v>0</v>
      </c>
      <c r="E474" s="40">
        <f t="shared" si="40"/>
        <v>0</v>
      </c>
      <c r="F474" s="58">
        <f t="shared" si="41"/>
        <v>43547</v>
      </c>
      <c r="G474" s="49">
        <f>SUM(C$7:C474)</f>
        <v>-1</v>
      </c>
      <c r="H474" s="49">
        <f>SUM(D$7:D474)</f>
        <v>10</v>
      </c>
      <c r="I474" s="40">
        <f t="shared" si="42"/>
        <v>9</v>
      </c>
      <c r="K474" s="36">
        <f t="shared" si="43"/>
        <v>2019</v>
      </c>
    </row>
    <row r="475" spans="1:11" ht="13">
      <c r="A475" s="39">
        <f>GewinnDaten!A475</f>
        <v>43551</v>
      </c>
      <c r="B475" s="37">
        <f t="shared" si="39"/>
        <v>4</v>
      </c>
      <c r="C475" s="49">
        <f>GewinnDaten!G475</f>
        <v>0</v>
      </c>
      <c r="D475" s="49">
        <f>GewinnDaten!J475</f>
        <v>0</v>
      </c>
      <c r="E475" s="40">
        <f t="shared" si="40"/>
        <v>0</v>
      </c>
      <c r="F475" s="58">
        <f t="shared" si="41"/>
        <v>43551</v>
      </c>
      <c r="G475" s="49">
        <f>SUM(C$7:C475)</f>
        <v>-1</v>
      </c>
      <c r="H475" s="49">
        <f>SUM(D$7:D475)</f>
        <v>10</v>
      </c>
      <c r="I475" s="40">
        <f t="shared" si="42"/>
        <v>9</v>
      </c>
      <c r="K475" s="36">
        <f t="shared" si="43"/>
        <v>2019</v>
      </c>
    </row>
    <row r="476" spans="1:11" ht="13">
      <c r="A476" s="39">
        <f>GewinnDaten!A476</f>
        <v>43554</v>
      </c>
      <c r="B476" s="37">
        <f t="shared" si="39"/>
        <v>7</v>
      </c>
      <c r="C476" s="49">
        <f>GewinnDaten!G476</f>
        <v>0</v>
      </c>
      <c r="D476" s="49">
        <f>GewinnDaten!J476</f>
        <v>0</v>
      </c>
      <c r="E476" s="40">
        <f t="shared" si="40"/>
        <v>0</v>
      </c>
      <c r="F476" s="58">
        <f t="shared" si="41"/>
        <v>43554</v>
      </c>
      <c r="G476" s="49">
        <f>SUM(C$7:C476)</f>
        <v>-1</v>
      </c>
      <c r="H476" s="49">
        <f>SUM(D$7:D476)</f>
        <v>10</v>
      </c>
      <c r="I476" s="40">
        <f t="shared" si="42"/>
        <v>9</v>
      </c>
      <c r="K476" s="36">
        <f t="shared" si="43"/>
        <v>2019</v>
      </c>
    </row>
    <row r="477" spans="1:11" ht="13">
      <c r="A477" s="39">
        <f>GewinnDaten!A477</f>
        <v>43558</v>
      </c>
      <c r="B477" s="37">
        <f t="shared" si="39"/>
        <v>4</v>
      </c>
      <c r="C477" s="49">
        <f>GewinnDaten!G477</f>
        <v>0</v>
      </c>
      <c r="D477" s="49">
        <f>GewinnDaten!J477</f>
        <v>0</v>
      </c>
      <c r="E477" s="40">
        <f t="shared" si="40"/>
        <v>0</v>
      </c>
      <c r="F477" s="58">
        <f t="shared" si="41"/>
        <v>43558</v>
      </c>
      <c r="G477" s="49">
        <f>SUM(C$7:C477)</f>
        <v>-1</v>
      </c>
      <c r="H477" s="49">
        <f>SUM(D$7:D477)</f>
        <v>10</v>
      </c>
      <c r="I477" s="40">
        <f t="shared" si="42"/>
        <v>9</v>
      </c>
      <c r="K477" s="36">
        <f t="shared" si="43"/>
        <v>2019</v>
      </c>
    </row>
    <row r="478" spans="1:11" ht="13">
      <c r="A478" s="39">
        <f>GewinnDaten!A478</f>
        <v>43561</v>
      </c>
      <c r="B478" s="37">
        <f t="shared" si="39"/>
        <v>7</v>
      </c>
      <c r="C478" s="49">
        <f>GewinnDaten!G478</f>
        <v>0</v>
      </c>
      <c r="D478" s="49">
        <f>GewinnDaten!J478</f>
        <v>0</v>
      </c>
      <c r="E478" s="40">
        <f t="shared" si="40"/>
        <v>0</v>
      </c>
      <c r="F478" s="58">
        <f t="shared" si="41"/>
        <v>43561</v>
      </c>
      <c r="G478" s="49">
        <f>SUM(C$7:C478)</f>
        <v>-1</v>
      </c>
      <c r="H478" s="49">
        <f>SUM(D$7:D478)</f>
        <v>10</v>
      </c>
      <c r="I478" s="40">
        <f t="shared" si="42"/>
        <v>9</v>
      </c>
      <c r="K478" s="36">
        <f t="shared" si="43"/>
        <v>2019</v>
      </c>
    </row>
    <row r="479" spans="1:11" ht="13">
      <c r="A479" s="39">
        <f>GewinnDaten!A479</f>
        <v>43565</v>
      </c>
      <c r="B479" s="37">
        <f t="shared" si="39"/>
        <v>4</v>
      </c>
      <c r="C479" s="49">
        <f>GewinnDaten!G479</f>
        <v>0</v>
      </c>
      <c r="D479" s="49">
        <f>GewinnDaten!J479</f>
        <v>0</v>
      </c>
      <c r="E479" s="40">
        <f t="shared" si="40"/>
        <v>0</v>
      </c>
      <c r="F479" s="58">
        <f t="shared" si="41"/>
        <v>43565</v>
      </c>
      <c r="G479" s="49">
        <f>SUM(C$7:C479)</f>
        <v>-1</v>
      </c>
      <c r="H479" s="49">
        <f>SUM(D$7:D479)</f>
        <v>10</v>
      </c>
      <c r="I479" s="40">
        <f t="shared" si="42"/>
        <v>9</v>
      </c>
      <c r="K479" s="36">
        <f t="shared" si="43"/>
        <v>2019</v>
      </c>
    </row>
    <row r="480" spans="1:11" ht="13">
      <c r="A480" s="39">
        <f>GewinnDaten!A480</f>
        <v>43568</v>
      </c>
      <c r="B480" s="37">
        <f t="shared" si="39"/>
        <v>7</v>
      </c>
      <c r="C480" s="49">
        <f>GewinnDaten!G480</f>
        <v>0</v>
      </c>
      <c r="D480" s="49">
        <f>GewinnDaten!J480</f>
        <v>0</v>
      </c>
      <c r="E480" s="40">
        <f t="shared" si="40"/>
        <v>0</v>
      </c>
      <c r="F480" s="58">
        <f t="shared" si="41"/>
        <v>43568</v>
      </c>
      <c r="G480" s="49">
        <f>SUM(C$7:C480)</f>
        <v>-1</v>
      </c>
      <c r="H480" s="49">
        <f>SUM(D$7:D480)</f>
        <v>10</v>
      </c>
      <c r="I480" s="40">
        <f t="shared" si="42"/>
        <v>9</v>
      </c>
      <c r="K480" s="36">
        <f t="shared" si="43"/>
        <v>2019</v>
      </c>
    </row>
    <row r="481" spans="1:11" ht="13">
      <c r="A481" s="39">
        <f>GewinnDaten!A481</f>
        <v>43572</v>
      </c>
      <c r="B481" s="37">
        <f t="shared" si="39"/>
        <v>4</v>
      </c>
      <c r="C481" s="49">
        <f>GewinnDaten!G481</f>
        <v>0</v>
      </c>
      <c r="D481" s="49">
        <f>GewinnDaten!J481</f>
        <v>0</v>
      </c>
      <c r="E481" s="40">
        <f t="shared" si="40"/>
        <v>0</v>
      </c>
      <c r="F481" s="58">
        <f t="shared" si="41"/>
        <v>43572</v>
      </c>
      <c r="G481" s="49">
        <f>SUM(C$7:C481)</f>
        <v>-1</v>
      </c>
      <c r="H481" s="49">
        <f>SUM(D$7:D481)</f>
        <v>10</v>
      </c>
      <c r="I481" s="40">
        <f t="shared" si="42"/>
        <v>9</v>
      </c>
      <c r="K481" s="36">
        <f t="shared" si="43"/>
        <v>2019</v>
      </c>
    </row>
    <row r="482" spans="1:11" ht="13">
      <c r="A482" s="39">
        <f>GewinnDaten!A482</f>
        <v>43575</v>
      </c>
      <c r="B482" s="37">
        <f t="shared" si="39"/>
        <v>7</v>
      </c>
      <c r="C482" s="49">
        <f>GewinnDaten!G482</f>
        <v>0</v>
      </c>
      <c r="D482" s="49">
        <f>GewinnDaten!J482</f>
        <v>0</v>
      </c>
      <c r="E482" s="40">
        <f t="shared" si="40"/>
        <v>0</v>
      </c>
      <c r="F482" s="58">
        <f t="shared" si="41"/>
        <v>43575</v>
      </c>
      <c r="G482" s="49">
        <f>SUM(C$7:C482)</f>
        <v>-1</v>
      </c>
      <c r="H482" s="49">
        <f>SUM(D$7:D482)</f>
        <v>10</v>
      </c>
      <c r="I482" s="40">
        <f t="shared" si="42"/>
        <v>9</v>
      </c>
      <c r="K482" s="36">
        <f t="shared" si="43"/>
        <v>2019</v>
      </c>
    </row>
    <row r="483" spans="1:11" ht="13">
      <c r="A483" s="39">
        <f>GewinnDaten!A483</f>
        <v>43579</v>
      </c>
      <c r="B483" s="37">
        <f t="shared" si="39"/>
        <v>4</v>
      </c>
      <c r="C483" s="49">
        <f>GewinnDaten!G483</f>
        <v>0</v>
      </c>
      <c r="D483" s="49">
        <f>GewinnDaten!J483</f>
        <v>0</v>
      </c>
      <c r="E483" s="40">
        <f t="shared" si="40"/>
        <v>0</v>
      </c>
      <c r="F483" s="58">
        <f t="shared" si="41"/>
        <v>43579</v>
      </c>
      <c r="G483" s="49">
        <f>SUM(C$7:C483)</f>
        <v>-1</v>
      </c>
      <c r="H483" s="49">
        <f>SUM(D$7:D483)</f>
        <v>10</v>
      </c>
      <c r="I483" s="40">
        <f t="shared" si="42"/>
        <v>9</v>
      </c>
      <c r="K483" s="36">
        <f t="shared" si="43"/>
        <v>2019</v>
      </c>
    </row>
    <row r="484" spans="1:11" ht="13">
      <c r="A484" s="39">
        <f>GewinnDaten!A484</f>
        <v>43582</v>
      </c>
      <c r="B484" s="37">
        <f t="shared" si="39"/>
        <v>7</v>
      </c>
      <c r="C484" s="49">
        <f>GewinnDaten!G484</f>
        <v>0</v>
      </c>
      <c r="D484" s="49">
        <f>GewinnDaten!J484</f>
        <v>0</v>
      </c>
      <c r="E484" s="40">
        <f t="shared" si="40"/>
        <v>0</v>
      </c>
      <c r="F484" s="58">
        <f t="shared" si="41"/>
        <v>43582</v>
      </c>
      <c r="G484" s="49">
        <f>SUM(C$7:C484)</f>
        <v>-1</v>
      </c>
      <c r="H484" s="49">
        <f>SUM(D$7:D484)</f>
        <v>10</v>
      </c>
      <c r="I484" s="40">
        <f t="shared" si="42"/>
        <v>9</v>
      </c>
      <c r="K484" s="36">
        <f t="shared" si="43"/>
        <v>2019</v>
      </c>
    </row>
    <row r="485" spans="1:11" ht="13">
      <c r="A485" s="39">
        <f>GewinnDaten!A485</f>
        <v>43586</v>
      </c>
      <c r="B485" s="37">
        <f t="shared" si="39"/>
        <v>4</v>
      </c>
      <c r="C485" s="49">
        <f>GewinnDaten!G485</f>
        <v>0</v>
      </c>
      <c r="D485" s="49">
        <f>GewinnDaten!J485</f>
        <v>0</v>
      </c>
      <c r="E485" s="40">
        <f t="shared" si="40"/>
        <v>0</v>
      </c>
      <c r="F485" s="58">
        <f t="shared" si="41"/>
        <v>43586</v>
      </c>
      <c r="G485" s="49">
        <f>SUM(C$7:C485)</f>
        <v>-1</v>
      </c>
      <c r="H485" s="49">
        <f>SUM(D$7:D485)</f>
        <v>10</v>
      </c>
      <c r="I485" s="40">
        <f t="shared" si="42"/>
        <v>9</v>
      </c>
      <c r="K485" s="36">
        <f t="shared" si="43"/>
        <v>2019</v>
      </c>
    </row>
    <row r="486" spans="1:11" ht="13">
      <c r="A486" s="39">
        <f>GewinnDaten!A486</f>
        <v>43589</v>
      </c>
      <c r="B486" s="37">
        <f t="shared" si="39"/>
        <v>7</v>
      </c>
      <c r="C486" s="49">
        <f>GewinnDaten!G486</f>
        <v>0</v>
      </c>
      <c r="D486" s="49">
        <f>GewinnDaten!J486</f>
        <v>0</v>
      </c>
      <c r="E486" s="40">
        <f t="shared" si="40"/>
        <v>0</v>
      </c>
      <c r="F486" s="58">
        <f t="shared" si="41"/>
        <v>43589</v>
      </c>
      <c r="G486" s="49">
        <f>SUM(C$7:C486)</f>
        <v>-1</v>
      </c>
      <c r="H486" s="49">
        <f>SUM(D$7:D486)</f>
        <v>10</v>
      </c>
      <c r="I486" s="40">
        <f t="shared" si="42"/>
        <v>9</v>
      </c>
      <c r="K486" s="36">
        <f t="shared" si="43"/>
        <v>2019</v>
      </c>
    </row>
    <row r="487" spans="1:11" ht="13">
      <c r="A487" s="39">
        <f>GewinnDaten!A487</f>
        <v>43593</v>
      </c>
      <c r="B487" s="37">
        <f t="shared" si="39"/>
        <v>4</v>
      </c>
      <c r="C487" s="49">
        <f>GewinnDaten!G487</f>
        <v>0</v>
      </c>
      <c r="D487" s="49">
        <f>GewinnDaten!J487</f>
        <v>0</v>
      </c>
      <c r="E487" s="40">
        <f t="shared" si="40"/>
        <v>0</v>
      </c>
      <c r="F487" s="58">
        <f t="shared" si="41"/>
        <v>43593</v>
      </c>
      <c r="G487" s="49">
        <f>SUM(C$7:C487)</f>
        <v>-1</v>
      </c>
      <c r="H487" s="49">
        <f>SUM(D$7:D487)</f>
        <v>10</v>
      </c>
      <c r="I487" s="40">
        <f t="shared" si="42"/>
        <v>9</v>
      </c>
      <c r="K487" s="36">
        <f t="shared" si="43"/>
        <v>2019</v>
      </c>
    </row>
    <row r="488" spans="1:11" ht="13">
      <c r="A488" s="39">
        <f>GewinnDaten!A488</f>
        <v>43596</v>
      </c>
      <c r="B488" s="37">
        <f t="shared" si="39"/>
        <v>7</v>
      </c>
      <c r="C488" s="49">
        <f>GewinnDaten!G488</f>
        <v>0</v>
      </c>
      <c r="D488" s="49">
        <f>GewinnDaten!J488</f>
        <v>0</v>
      </c>
      <c r="E488" s="40">
        <f t="shared" si="40"/>
        <v>0</v>
      </c>
      <c r="F488" s="58">
        <f t="shared" si="41"/>
        <v>43596</v>
      </c>
      <c r="G488" s="49">
        <f>SUM(C$7:C488)</f>
        <v>-1</v>
      </c>
      <c r="H488" s="49">
        <f>SUM(D$7:D488)</f>
        <v>10</v>
      </c>
      <c r="I488" s="40">
        <f t="shared" si="42"/>
        <v>9</v>
      </c>
      <c r="K488" s="36">
        <f t="shared" si="43"/>
        <v>2019</v>
      </c>
    </row>
    <row r="489" spans="1:11" ht="13">
      <c r="A489" s="39">
        <f>GewinnDaten!A489</f>
        <v>43600</v>
      </c>
      <c r="B489" s="37">
        <f t="shared" si="39"/>
        <v>4</v>
      </c>
      <c r="C489" s="49">
        <f>GewinnDaten!G489</f>
        <v>0</v>
      </c>
      <c r="D489" s="49">
        <f>GewinnDaten!J489</f>
        <v>0</v>
      </c>
      <c r="E489" s="40">
        <f t="shared" si="40"/>
        <v>0</v>
      </c>
      <c r="F489" s="58">
        <f t="shared" si="41"/>
        <v>43600</v>
      </c>
      <c r="G489" s="49">
        <f>SUM(C$7:C489)</f>
        <v>-1</v>
      </c>
      <c r="H489" s="49">
        <f>SUM(D$7:D489)</f>
        <v>10</v>
      </c>
      <c r="I489" s="40">
        <f t="shared" si="42"/>
        <v>9</v>
      </c>
      <c r="K489" s="36">
        <f t="shared" si="43"/>
        <v>2019</v>
      </c>
    </row>
    <row r="490" spans="1:11" ht="13">
      <c r="A490" s="39">
        <f>GewinnDaten!A490</f>
        <v>43603</v>
      </c>
      <c r="B490" s="37">
        <f t="shared" si="39"/>
        <v>7</v>
      </c>
      <c r="C490" s="49">
        <f>GewinnDaten!G490</f>
        <v>0</v>
      </c>
      <c r="D490" s="49">
        <f>GewinnDaten!J490</f>
        <v>0</v>
      </c>
      <c r="E490" s="40">
        <f t="shared" si="40"/>
        <v>0</v>
      </c>
      <c r="F490" s="58">
        <f t="shared" si="41"/>
        <v>43603</v>
      </c>
      <c r="G490" s="49">
        <f>SUM(C$7:C490)</f>
        <v>-1</v>
      </c>
      <c r="H490" s="49">
        <f>SUM(D$7:D490)</f>
        <v>10</v>
      </c>
      <c r="I490" s="40">
        <f t="shared" si="42"/>
        <v>9</v>
      </c>
      <c r="K490" s="36">
        <f t="shared" si="43"/>
        <v>2019</v>
      </c>
    </row>
    <row r="491" spans="1:11" ht="13">
      <c r="A491" s="39">
        <f>GewinnDaten!A491</f>
        <v>43607</v>
      </c>
      <c r="B491" s="37">
        <f t="shared" si="39"/>
        <v>4</v>
      </c>
      <c r="C491" s="49">
        <f>GewinnDaten!G491</f>
        <v>0</v>
      </c>
      <c r="D491" s="49">
        <f>GewinnDaten!J491</f>
        <v>0</v>
      </c>
      <c r="E491" s="40">
        <f t="shared" si="40"/>
        <v>0</v>
      </c>
      <c r="F491" s="58">
        <f t="shared" si="41"/>
        <v>43607</v>
      </c>
      <c r="G491" s="49">
        <f>SUM(C$7:C491)</f>
        <v>-1</v>
      </c>
      <c r="H491" s="49">
        <f>SUM(D$7:D491)</f>
        <v>10</v>
      </c>
      <c r="I491" s="40">
        <f t="shared" si="42"/>
        <v>9</v>
      </c>
      <c r="K491" s="36">
        <f t="shared" si="43"/>
        <v>2019</v>
      </c>
    </row>
    <row r="492" spans="1:11" ht="13">
      <c r="A492" s="39">
        <f>GewinnDaten!A492</f>
        <v>43610</v>
      </c>
      <c r="B492" s="37">
        <f t="shared" si="39"/>
        <v>7</v>
      </c>
      <c r="C492" s="49">
        <f>GewinnDaten!G492</f>
        <v>0</v>
      </c>
      <c r="D492" s="49">
        <f>GewinnDaten!J492</f>
        <v>0</v>
      </c>
      <c r="E492" s="40">
        <f t="shared" si="40"/>
        <v>0</v>
      </c>
      <c r="F492" s="58">
        <f t="shared" si="41"/>
        <v>43610</v>
      </c>
      <c r="G492" s="49">
        <f>SUM(C$7:C492)</f>
        <v>-1</v>
      </c>
      <c r="H492" s="49">
        <f>SUM(D$7:D492)</f>
        <v>10</v>
      </c>
      <c r="I492" s="40">
        <f t="shared" si="42"/>
        <v>9</v>
      </c>
      <c r="K492" s="36">
        <f t="shared" si="43"/>
        <v>2019</v>
      </c>
    </row>
    <row r="493" spans="1:11" ht="13">
      <c r="A493" s="39">
        <f>GewinnDaten!A493</f>
        <v>43614</v>
      </c>
      <c r="B493" s="37">
        <f t="shared" si="39"/>
        <v>4</v>
      </c>
      <c r="C493" s="49">
        <f>GewinnDaten!G493</f>
        <v>0</v>
      </c>
      <c r="D493" s="49">
        <f>GewinnDaten!J493</f>
        <v>0</v>
      </c>
      <c r="E493" s="40">
        <f t="shared" si="40"/>
        <v>0</v>
      </c>
      <c r="F493" s="58">
        <f t="shared" si="41"/>
        <v>43614</v>
      </c>
      <c r="G493" s="49">
        <f>SUM(C$7:C493)</f>
        <v>-1</v>
      </c>
      <c r="H493" s="49">
        <f>SUM(D$7:D493)</f>
        <v>10</v>
      </c>
      <c r="I493" s="40">
        <f t="shared" si="42"/>
        <v>9</v>
      </c>
      <c r="K493" s="36">
        <f t="shared" si="43"/>
        <v>2019</v>
      </c>
    </row>
    <row r="494" spans="1:11" ht="13">
      <c r="A494" s="39">
        <f>GewinnDaten!A494</f>
        <v>43617</v>
      </c>
      <c r="B494" s="37">
        <f t="shared" si="39"/>
        <v>7</v>
      </c>
      <c r="C494" s="49">
        <f>GewinnDaten!G494</f>
        <v>0</v>
      </c>
      <c r="D494" s="49">
        <f>GewinnDaten!J494</f>
        <v>0</v>
      </c>
      <c r="E494" s="40">
        <f t="shared" si="40"/>
        <v>0</v>
      </c>
      <c r="F494" s="58">
        <f t="shared" si="41"/>
        <v>43617</v>
      </c>
      <c r="G494" s="49">
        <f>SUM(C$7:C494)</f>
        <v>-1</v>
      </c>
      <c r="H494" s="49">
        <f>SUM(D$7:D494)</f>
        <v>10</v>
      </c>
      <c r="I494" s="40">
        <f t="shared" si="42"/>
        <v>9</v>
      </c>
      <c r="K494" s="36">
        <f t="shared" si="43"/>
        <v>2019</v>
      </c>
    </row>
    <row r="495" spans="1:11" ht="13">
      <c r="A495" s="39">
        <f>GewinnDaten!A495</f>
        <v>43621</v>
      </c>
      <c r="B495" s="37">
        <f t="shared" si="39"/>
        <v>4</v>
      </c>
      <c r="C495" s="49">
        <f>GewinnDaten!G495</f>
        <v>0</v>
      </c>
      <c r="D495" s="49">
        <f>GewinnDaten!J495</f>
        <v>0</v>
      </c>
      <c r="E495" s="40">
        <f t="shared" si="40"/>
        <v>0</v>
      </c>
      <c r="F495" s="58">
        <f t="shared" si="41"/>
        <v>43621</v>
      </c>
      <c r="G495" s="49">
        <f>SUM(C$7:C495)</f>
        <v>-1</v>
      </c>
      <c r="H495" s="49">
        <f>SUM(D$7:D495)</f>
        <v>10</v>
      </c>
      <c r="I495" s="40">
        <f t="shared" si="42"/>
        <v>9</v>
      </c>
      <c r="K495" s="36">
        <f t="shared" si="43"/>
        <v>2019</v>
      </c>
    </row>
    <row r="496" spans="1:11" ht="13">
      <c r="A496" s="39">
        <f>GewinnDaten!A496</f>
        <v>43624</v>
      </c>
      <c r="B496" s="37">
        <f t="shared" si="39"/>
        <v>7</v>
      </c>
      <c r="C496" s="49">
        <f>GewinnDaten!G496</f>
        <v>0</v>
      </c>
      <c r="D496" s="49">
        <f>GewinnDaten!J496</f>
        <v>0</v>
      </c>
      <c r="E496" s="40">
        <f t="shared" si="40"/>
        <v>0</v>
      </c>
      <c r="F496" s="58">
        <f t="shared" si="41"/>
        <v>43624</v>
      </c>
      <c r="G496" s="49">
        <f>SUM(C$7:C496)</f>
        <v>-1</v>
      </c>
      <c r="H496" s="49">
        <f>SUM(D$7:D496)</f>
        <v>10</v>
      </c>
      <c r="I496" s="40">
        <f t="shared" si="42"/>
        <v>9</v>
      </c>
      <c r="K496" s="36">
        <f t="shared" si="43"/>
        <v>2019</v>
      </c>
    </row>
    <row r="497" spans="1:11" ht="13">
      <c r="A497" s="39">
        <f>GewinnDaten!A497</f>
        <v>43628</v>
      </c>
      <c r="B497" s="37">
        <f t="shared" si="39"/>
        <v>4</v>
      </c>
      <c r="C497" s="49">
        <f>GewinnDaten!G497</f>
        <v>0</v>
      </c>
      <c r="D497" s="49">
        <f>GewinnDaten!J497</f>
        <v>0</v>
      </c>
      <c r="E497" s="40">
        <f t="shared" si="40"/>
        <v>0</v>
      </c>
      <c r="F497" s="58">
        <f t="shared" si="41"/>
        <v>43628</v>
      </c>
      <c r="G497" s="49">
        <f>SUM(C$7:C497)</f>
        <v>-1</v>
      </c>
      <c r="H497" s="49">
        <f>SUM(D$7:D497)</f>
        <v>10</v>
      </c>
      <c r="I497" s="40">
        <f t="shared" si="42"/>
        <v>9</v>
      </c>
      <c r="K497" s="36">
        <f t="shared" si="43"/>
        <v>2019</v>
      </c>
    </row>
    <row r="498" spans="1:11" ht="13">
      <c r="A498" s="39">
        <f>GewinnDaten!A498</f>
        <v>43631</v>
      </c>
      <c r="B498" s="37">
        <f t="shared" si="39"/>
        <v>7</v>
      </c>
      <c r="C498" s="49">
        <f>GewinnDaten!G498</f>
        <v>0</v>
      </c>
      <c r="D498" s="49">
        <f>GewinnDaten!J498</f>
        <v>0</v>
      </c>
      <c r="E498" s="40">
        <f t="shared" si="40"/>
        <v>0</v>
      </c>
      <c r="F498" s="58">
        <f t="shared" si="41"/>
        <v>43631</v>
      </c>
      <c r="G498" s="49">
        <f>SUM(C$7:C498)</f>
        <v>-1</v>
      </c>
      <c r="H498" s="49">
        <f>SUM(D$7:D498)</f>
        <v>10</v>
      </c>
      <c r="I498" s="40">
        <f t="shared" si="42"/>
        <v>9</v>
      </c>
      <c r="K498" s="36">
        <f t="shared" si="43"/>
        <v>2019</v>
      </c>
    </row>
    <row r="499" spans="1:11" ht="13">
      <c r="A499" s="39">
        <f>GewinnDaten!A499</f>
        <v>43635</v>
      </c>
      <c r="B499" s="37">
        <f t="shared" si="39"/>
        <v>4</v>
      </c>
      <c r="C499" s="49">
        <f>GewinnDaten!G499</f>
        <v>0</v>
      </c>
      <c r="D499" s="49">
        <f>GewinnDaten!J499</f>
        <v>0</v>
      </c>
      <c r="E499" s="40">
        <f t="shared" si="40"/>
        <v>0</v>
      </c>
      <c r="F499" s="58">
        <f t="shared" si="41"/>
        <v>43635</v>
      </c>
      <c r="G499" s="49">
        <f>SUM(C$7:C499)</f>
        <v>-1</v>
      </c>
      <c r="H499" s="49">
        <f>SUM(D$7:D499)</f>
        <v>10</v>
      </c>
      <c r="I499" s="40">
        <f t="shared" si="42"/>
        <v>9</v>
      </c>
      <c r="K499" s="36">
        <f t="shared" si="43"/>
        <v>2019</v>
      </c>
    </row>
    <row r="500" spans="1:11" ht="13">
      <c r="A500" s="39">
        <f>GewinnDaten!A500</f>
        <v>43638</v>
      </c>
      <c r="B500" s="37">
        <f t="shared" si="39"/>
        <v>7</v>
      </c>
      <c r="C500" s="49">
        <f>GewinnDaten!G500</f>
        <v>0</v>
      </c>
      <c r="D500" s="49">
        <f>GewinnDaten!J500</f>
        <v>0</v>
      </c>
      <c r="E500" s="40">
        <f t="shared" si="40"/>
        <v>0</v>
      </c>
      <c r="F500" s="58">
        <f t="shared" si="41"/>
        <v>43638</v>
      </c>
      <c r="G500" s="49">
        <f>SUM(C$7:C500)</f>
        <v>-1</v>
      </c>
      <c r="H500" s="49">
        <f>SUM(D$7:D500)</f>
        <v>10</v>
      </c>
      <c r="I500" s="40">
        <f t="shared" si="42"/>
        <v>9</v>
      </c>
      <c r="K500" s="36">
        <f t="shared" si="43"/>
        <v>2019</v>
      </c>
    </row>
    <row r="501" spans="1:11" ht="13">
      <c r="A501" s="39">
        <f>GewinnDaten!A501</f>
        <v>43642</v>
      </c>
      <c r="B501" s="37">
        <f t="shared" si="39"/>
        <v>4</v>
      </c>
      <c r="C501" s="49">
        <f>GewinnDaten!G501</f>
        <v>0</v>
      </c>
      <c r="D501" s="49">
        <f>GewinnDaten!J501</f>
        <v>0</v>
      </c>
      <c r="E501" s="40">
        <f t="shared" si="40"/>
        <v>0</v>
      </c>
      <c r="F501" s="58">
        <f t="shared" si="41"/>
        <v>43642</v>
      </c>
      <c r="G501" s="49">
        <f>SUM(C$7:C501)</f>
        <v>-1</v>
      </c>
      <c r="H501" s="49">
        <f>SUM(D$7:D501)</f>
        <v>10</v>
      </c>
      <c r="I501" s="40">
        <f t="shared" si="42"/>
        <v>9</v>
      </c>
      <c r="K501" s="36">
        <f t="shared" si="43"/>
        <v>2019</v>
      </c>
    </row>
    <row r="502" spans="1:11" ht="13">
      <c r="A502" s="39">
        <f>GewinnDaten!A502</f>
        <v>43645</v>
      </c>
      <c r="B502" s="37">
        <f t="shared" si="39"/>
        <v>7</v>
      </c>
      <c r="C502" s="49">
        <f>GewinnDaten!G502</f>
        <v>0</v>
      </c>
      <c r="D502" s="49">
        <f>GewinnDaten!J502</f>
        <v>0</v>
      </c>
      <c r="E502" s="40">
        <f t="shared" si="40"/>
        <v>0</v>
      </c>
      <c r="F502" s="58">
        <f t="shared" si="41"/>
        <v>43645</v>
      </c>
      <c r="G502" s="49">
        <f>SUM(C$7:C502)</f>
        <v>-1</v>
      </c>
      <c r="H502" s="49">
        <f>SUM(D$7:D502)</f>
        <v>10</v>
      </c>
      <c r="I502" s="40">
        <f t="shared" si="42"/>
        <v>9</v>
      </c>
      <c r="K502" s="36">
        <f t="shared" si="43"/>
        <v>2019</v>
      </c>
    </row>
    <row r="503" spans="1:11" ht="13">
      <c r="A503" s="39">
        <f>GewinnDaten!A503</f>
        <v>43649</v>
      </c>
      <c r="B503" s="37">
        <f t="shared" si="39"/>
        <v>4</v>
      </c>
      <c r="C503" s="49">
        <f>GewinnDaten!G503</f>
        <v>0</v>
      </c>
      <c r="D503" s="49">
        <f>GewinnDaten!J503</f>
        <v>0</v>
      </c>
      <c r="E503" s="40">
        <f t="shared" si="40"/>
        <v>0</v>
      </c>
      <c r="F503" s="58">
        <f t="shared" si="41"/>
        <v>43649</v>
      </c>
      <c r="G503" s="49">
        <f>SUM(C$7:C503)</f>
        <v>-1</v>
      </c>
      <c r="H503" s="49">
        <f>SUM(D$7:D503)</f>
        <v>10</v>
      </c>
      <c r="I503" s="40">
        <f t="shared" si="42"/>
        <v>9</v>
      </c>
      <c r="K503" s="36">
        <f t="shared" si="43"/>
        <v>2019</v>
      </c>
    </row>
    <row r="504" spans="1:11" ht="13">
      <c r="A504" s="39">
        <f>GewinnDaten!A504</f>
        <v>43652</v>
      </c>
      <c r="B504" s="37">
        <f t="shared" si="39"/>
        <v>7</v>
      </c>
      <c r="C504" s="49">
        <f>GewinnDaten!G504</f>
        <v>0</v>
      </c>
      <c r="D504" s="49">
        <f>GewinnDaten!J504</f>
        <v>0</v>
      </c>
      <c r="E504" s="40">
        <f t="shared" si="40"/>
        <v>0</v>
      </c>
      <c r="F504" s="58">
        <f t="shared" si="41"/>
        <v>43652</v>
      </c>
      <c r="G504" s="49">
        <f>SUM(C$7:C504)</f>
        <v>-1</v>
      </c>
      <c r="H504" s="49">
        <f>SUM(D$7:D504)</f>
        <v>10</v>
      </c>
      <c r="I504" s="40">
        <f t="shared" si="42"/>
        <v>9</v>
      </c>
      <c r="K504" s="36">
        <f t="shared" si="43"/>
        <v>2019</v>
      </c>
    </row>
    <row r="505" spans="1:11" ht="13">
      <c r="A505" s="39">
        <f>GewinnDaten!A505</f>
        <v>43656</v>
      </c>
      <c r="B505" s="37">
        <f t="shared" si="39"/>
        <v>4</v>
      </c>
      <c r="C505" s="49">
        <f>GewinnDaten!G505</f>
        <v>0</v>
      </c>
      <c r="D505" s="49">
        <f>GewinnDaten!J505</f>
        <v>0</v>
      </c>
      <c r="E505" s="40">
        <f t="shared" si="40"/>
        <v>0</v>
      </c>
      <c r="F505" s="58">
        <f t="shared" si="41"/>
        <v>43656</v>
      </c>
      <c r="G505" s="49">
        <f>SUM(C$7:C505)</f>
        <v>-1</v>
      </c>
      <c r="H505" s="49">
        <f>SUM(D$7:D505)</f>
        <v>10</v>
      </c>
      <c r="I505" s="40">
        <f t="shared" si="42"/>
        <v>9</v>
      </c>
      <c r="K505" s="36">
        <f t="shared" si="43"/>
        <v>2019</v>
      </c>
    </row>
    <row r="506" spans="1:11" ht="13">
      <c r="A506" s="39">
        <f>GewinnDaten!A506</f>
        <v>43659</v>
      </c>
      <c r="B506" s="37">
        <f t="shared" si="39"/>
        <v>7</v>
      </c>
      <c r="C506" s="49">
        <f>GewinnDaten!G506</f>
        <v>0</v>
      </c>
      <c r="D506" s="49">
        <f>GewinnDaten!J506</f>
        <v>0</v>
      </c>
      <c r="E506" s="40">
        <f t="shared" si="40"/>
        <v>0</v>
      </c>
      <c r="F506" s="58">
        <f t="shared" si="41"/>
        <v>43659</v>
      </c>
      <c r="G506" s="49">
        <f>SUM(C$7:C506)</f>
        <v>-1</v>
      </c>
      <c r="H506" s="49">
        <f>SUM(D$7:D506)</f>
        <v>10</v>
      </c>
      <c r="I506" s="40">
        <f t="shared" si="42"/>
        <v>9</v>
      </c>
      <c r="K506" s="36">
        <f t="shared" si="43"/>
        <v>2019</v>
      </c>
    </row>
    <row r="507" spans="1:11" ht="13">
      <c r="A507" s="39">
        <f>GewinnDaten!A507</f>
        <v>43663</v>
      </c>
      <c r="B507" s="37">
        <f t="shared" si="39"/>
        <v>4</v>
      </c>
      <c r="C507" s="49">
        <f>GewinnDaten!G507</f>
        <v>0</v>
      </c>
      <c r="D507" s="49">
        <f>GewinnDaten!J507</f>
        <v>0</v>
      </c>
      <c r="E507" s="40">
        <f t="shared" si="40"/>
        <v>0</v>
      </c>
      <c r="F507" s="58">
        <f t="shared" si="41"/>
        <v>43663</v>
      </c>
      <c r="G507" s="49">
        <f>SUM(C$7:C507)</f>
        <v>-1</v>
      </c>
      <c r="H507" s="49">
        <f>SUM(D$7:D507)</f>
        <v>10</v>
      </c>
      <c r="I507" s="40">
        <f t="shared" si="42"/>
        <v>9</v>
      </c>
      <c r="K507" s="36">
        <f t="shared" si="43"/>
        <v>2019</v>
      </c>
    </row>
    <row r="508" spans="1:11" ht="13">
      <c r="A508" s="39">
        <f>GewinnDaten!A508</f>
        <v>43666</v>
      </c>
      <c r="B508" s="37">
        <f t="shared" si="39"/>
        <v>7</v>
      </c>
      <c r="C508" s="49">
        <f>GewinnDaten!G508</f>
        <v>0</v>
      </c>
      <c r="D508" s="49">
        <f>GewinnDaten!J508</f>
        <v>0</v>
      </c>
      <c r="E508" s="40">
        <f t="shared" si="40"/>
        <v>0</v>
      </c>
      <c r="F508" s="58">
        <f t="shared" si="41"/>
        <v>43666</v>
      </c>
      <c r="G508" s="49">
        <f>SUM(C$7:C508)</f>
        <v>-1</v>
      </c>
      <c r="H508" s="49">
        <f>SUM(D$7:D508)</f>
        <v>10</v>
      </c>
      <c r="I508" s="40">
        <f t="shared" si="42"/>
        <v>9</v>
      </c>
      <c r="K508" s="36">
        <f t="shared" si="43"/>
        <v>2019</v>
      </c>
    </row>
    <row r="509" spans="1:11" ht="13">
      <c r="A509" s="39">
        <f>GewinnDaten!A509</f>
        <v>43670</v>
      </c>
      <c r="B509" s="37">
        <f t="shared" si="39"/>
        <v>4</v>
      </c>
      <c r="C509" s="49">
        <f>GewinnDaten!G509</f>
        <v>0</v>
      </c>
      <c r="D509" s="49">
        <f>GewinnDaten!J509</f>
        <v>0</v>
      </c>
      <c r="E509" s="40">
        <f t="shared" si="40"/>
        <v>0</v>
      </c>
      <c r="F509" s="58">
        <f t="shared" si="41"/>
        <v>43670</v>
      </c>
      <c r="G509" s="49">
        <f>SUM(C$7:C509)</f>
        <v>-1</v>
      </c>
      <c r="H509" s="49">
        <f>SUM(D$7:D509)</f>
        <v>10</v>
      </c>
      <c r="I509" s="40">
        <f t="shared" si="42"/>
        <v>9</v>
      </c>
      <c r="K509" s="36">
        <f t="shared" si="43"/>
        <v>2019</v>
      </c>
    </row>
    <row r="510" spans="1:11" ht="13">
      <c r="A510" s="39">
        <f>GewinnDaten!A510</f>
        <v>43673</v>
      </c>
      <c r="B510" s="37">
        <f t="shared" si="39"/>
        <v>7</v>
      </c>
      <c r="C510" s="49">
        <f>GewinnDaten!G510</f>
        <v>0</v>
      </c>
      <c r="D510" s="49">
        <f>GewinnDaten!J510</f>
        <v>0</v>
      </c>
      <c r="E510" s="40">
        <f t="shared" si="40"/>
        <v>0</v>
      </c>
      <c r="F510" s="58">
        <f t="shared" si="41"/>
        <v>43673</v>
      </c>
      <c r="G510" s="49">
        <f>SUM(C$7:C510)</f>
        <v>-1</v>
      </c>
      <c r="H510" s="49">
        <f>SUM(D$7:D510)</f>
        <v>10</v>
      </c>
      <c r="I510" s="40">
        <f t="shared" si="42"/>
        <v>9</v>
      </c>
      <c r="K510" s="36">
        <f t="shared" si="43"/>
        <v>2019</v>
      </c>
    </row>
    <row r="511" spans="1:11" ht="13">
      <c r="A511" s="39">
        <f>GewinnDaten!A511</f>
        <v>43677</v>
      </c>
      <c r="B511" s="37">
        <f t="shared" si="39"/>
        <v>4</v>
      </c>
      <c r="C511" s="49">
        <f>GewinnDaten!G511</f>
        <v>0</v>
      </c>
      <c r="D511" s="49">
        <f>GewinnDaten!J511</f>
        <v>0</v>
      </c>
      <c r="E511" s="40">
        <f t="shared" si="40"/>
        <v>0</v>
      </c>
      <c r="F511" s="58">
        <f t="shared" si="41"/>
        <v>43677</v>
      </c>
      <c r="G511" s="49">
        <f>SUM(C$7:C511)</f>
        <v>-1</v>
      </c>
      <c r="H511" s="49">
        <f>SUM(D$7:D511)</f>
        <v>10</v>
      </c>
      <c r="I511" s="40">
        <f t="shared" si="42"/>
        <v>9</v>
      </c>
      <c r="K511" s="36">
        <f t="shared" si="43"/>
        <v>2019</v>
      </c>
    </row>
    <row r="512" spans="1:11" ht="13">
      <c r="A512" s="39">
        <f>GewinnDaten!A512</f>
        <v>43680</v>
      </c>
      <c r="B512" s="37">
        <f t="shared" si="39"/>
        <v>7</v>
      </c>
      <c r="C512" s="49">
        <f>GewinnDaten!G512</f>
        <v>0</v>
      </c>
      <c r="D512" s="49">
        <f>GewinnDaten!J512</f>
        <v>0</v>
      </c>
      <c r="E512" s="40">
        <f t="shared" si="40"/>
        <v>0</v>
      </c>
      <c r="F512" s="58">
        <f t="shared" si="41"/>
        <v>43680</v>
      </c>
      <c r="G512" s="49">
        <f>SUM(C$7:C512)</f>
        <v>-1</v>
      </c>
      <c r="H512" s="49">
        <f>SUM(D$7:D512)</f>
        <v>10</v>
      </c>
      <c r="I512" s="40">
        <f t="shared" si="42"/>
        <v>9</v>
      </c>
      <c r="K512" s="36">
        <f t="shared" si="43"/>
        <v>2019</v>
      </c>
    </row>
    <row r="513" spans="1:11" ht="13">
      <c r="A513" s="39">
        <f>GewinnDaten!A513</f>
        <v>43684</v>
      </c>
      <c r="B513" s="37">
        <f t="shared" si="39"/>
        <v>4</v>
      </c>
      <c r="C513" s="49">
        <f>GewinnDaten!G513</f>
        <v>0</v>
      </c>
      <c r="D513" s="49">
        <f>GewinnDaten!J513</f>
        <v>0</v>
      </c>
      <c r="E513" s="40">
        <f t="shared" si="40"/>
        <v>0</v>
      </c>
      <c r="F513" s="58">
        <f t="shared" si="41"/>
        <v>43684</v>
      </c>
      <c r="G513" s="49">
        <f>SUM(C$7:C513)</f>
        <v>-1</v>
      </c>
      <c r="H513" s="49">
        <f>SUM(D$7:D513)</f>
        <v>10</v>
      </c>
      <c r="I513" s="40">
        <f t="shared" si="42"/>
        <v>9</v>
      </c>
      <c r="K513" s="36">
        <f t="shared" si="43"/>
        <v>2019</v>
      </c>
    </row>
    <row r="514" spans="1:11" ht="13">
      <c r="A514" s="39">
        <f>GewinnDaten!A514</f>
        <v>43687</v>
      </c>
      <c r="B514" s="37">
        <f t="shared" si="39"/>
        <v>7</v>
      </c>
      <c r="C514" s="49">
        <f>GewinnDaten!G514</f>
        <v>0</v>
      </c>
      <c r="D514" s="49">
        <f>GewinnDaten!J514</f>
        <v>0</v>
      </c>
      <c r="E514" s="40">
        <f t="shared" si="40"/>
        <v>0</v>
      </c>
      <c r="F514" s="58">
        <f t="shared" si="41"/>
        <v>43687</v>
      </c>
      <c r="G514" s="49">
        <f>SUM(C$7:C514)</f>
        <v>-1</v>
      </c>
      <c r="H514" s="49">
        <f>SUM(D$7:D514)</f>
        <v>10</v>
      </c>
      <c r="I514" s="40">
        <f t="shared" si="42"/>
        <v>9</v>
      </c>
      <c r="K514" s="36">
        <f t="shared" si="43"/>
        <v>2019</v>
      </c>
    </row>
    <row r="515" spans="1:11" ht="13">
      <c r="A515" s="39">
        <f>GewinnDaten!A515</f>
        <v>43691</v>
      </c>
      <c r="B515" s="37">
        <f t="shared" si="39"/>
        <v>4</v>
      </c>
      <c r="C515" s="49">
        <f>GewinnDaten!G515</f>
        <v>0</v>
      </c>
      <c r="D515" s="49">
        <f>GewinnDaten!J515</f>
        <v>0</v>
      </c>
      <c r="E515" s="40">
        <f t="shared" si="40"/>
        <v>0</v>
      </c>
      <c r="F515" s="58">
        <f t="shared" si="41"/>
        <v>43691</v>
      </c>
      <c r="G515" s="49">
        <f>SUM(C$7:C515)</f>
        <v>-1</v>
      </c>
      <c r="H515" s="49">
        <f>SUM(D$7:D515)</f>
        <v>10</v>
      </c>
      <c r="I515" s="40">
        <f t="shared" si="42"/>
        <v>9</v>
      </c>
      <c r="K515" s="36">
        <f t="shared" si="43"/>
        <v>2019</v>
      </c>
    </row>
    <row r="516" spans="1:11" ht="13">
      <c r="A516" s="39">
        <f>GewinnDaten!A516</f>
        <v>43694</v>
      </c>
      <c r="B516" s="37">
        <f t="shared" si="39"/>
        <v>7</v>
      </c>
      <c r="C516" s="49">
        <f>GewinnDaten!G516</f>
        <v>0</v>
      </c>
      <c r="D516" s="49">
        <f>GewinnDaten!J516</f>
        <v>0</v>
      </c>
      <c r="E516" s="40">
        <f t="shared" si="40"/>
        <v>0</v>
      </c>
      <c r="F516" s="58">
        <f t="shared" si="41"/>
        <v>43694</v>
      </c>
      <c r="G516" s="49">
        <f>SUM(C$7:C516)</f>
        <v>-1</v>
      </c>
      <c r="H516" s="49">
        <f>SUM(D$7:D516)</f>
        <v>10</v>
      </c>
      <c r="I516" s="40">
        <f t="shared" si="42"/>
        <v>9</v>
      </c>
      <c r="K516" s="36">
        <f t="shared" si="43"/>
        <v>2019</v>
      </c>
    </row>
    <row r="517" spans="1:11" ht="13">
      <c r="A517" s="39">
        <f>GewinnDaten!A517</f>
        <v>43698</v>
      </c>
      <c r="B517" s="37">
        <f t="shared" si="39"/>
        <v>4</v>
      </c>
      <c r="C517" s="49">
        <f>GewinnDaten!G517</f>
        <v>0</v>
      </c>
      <c r="D517" s="49">
        <f>GewinnDaten!J517</f>
        <v>0</v>
      </c>
      <c r="E517" s="40">
        <f t="shared" si="40"/>
        <v>0</v>
      </c>
      <c r="F517" s="58">
        <f t="shared" si="41"/>
        <v>43698</v>
      </c>
      <c r="G517" s="49">
        <f>SUM(C$7:C517)</f>
        <v>-1</v>
      </c>
      <c r="H517" s="49">
        <f>SUM(D$7:D517)</f>
        <v>10</v>
      </c>
      <c r="I517" s="40">
        <f t="shared" si="42"/>
        <v>9</v>
      </c>
      <c r="K517" s="36">
        <f t="shared" si="43"/>
        <v>2019</v>
      </c>
    </row>
    <row r="518" spans="1:11" ht="13">
      <c r="A518" s="39">
        <f>GewinnDaten!A518</f>
        <v>43701</v>
      </c>
      <c r="B518" s="37">
        <f t="shared" si="39"/>
        <v>7</v>
      </c>
      <c r="C518" s="49">
        <f>GewinnDaten!G518</f>
        <v>0</v>
      </c>
      <c r="D518" s="49">
        <f>GewinnDaten!J518</f>
        <v>0</v>
      </c>
      <c r="E518" s="40">
        <f t="shared" si="40"/>
        <v>0</v>
      </c>
      <c r="F518" s="58">
        <f t="shared" si="41"/>
        <v>43701</v>
      </c>
      <c r="G518" s="49">
        <f>SUM(C$7:C518)</f>
        <v>-1</v>
      </c>
      <c r="H518" s="49">
        <f>SUM(D$7:D518)</f>
        <v>10</v>
      </c>
      <c r="I518" s="40">
        <f t="shared" si="42"/>
        <v>9</v>
      </c>
      <c r="K518" s="36">
        <f t="shared" si="43"/>
        <v>2019</v>
      </c>
    </row>
    <row r="519" spans="1:11" ht="13">
      <c r="A519" s="39">
        <f>GewinnDaten!A519</f>
        <v>43705</v>
      </c>
      <c r="B519" s="37">
        <f t="shared" si="39"/>
        <v>4</v>
      </c>
      <c r="C519" s="49">
        <f>GewinnDaten!G519</f>
        <v>0</v>
      </c>
      <c r="D519" s="49">
        <f>GewinnDaten!J519</f>
        <v>0</v>
      </c>
      <c r="E519" s="40">
        <f t="shared" si="40"/>
        <v>0</v>
      </c>
      <c r="F519" s="58">
        <f t="shared" si="41"/>
        <v>43705</v>
      </c>
      <c r="G519" s="49">
        <f>SUM(C$7:C519)</f>
        <v>-1</v>
      </c>
      <c r="H519" s="49">
        <f>SUM(D$7:D519)</f>
        <v>10</v>
      </c>
      <c r="I519" s="40">
        <f t="shared" si="42"/>
        <v>9</v>
      </c>
      <c r="K519" s="36">
        <f t="shared" si="43"/>
        <v>2019</v>
      </c>
    </row>
    <row r="520" spans="1:11" ht="13">
      <c r="A520" s="39">
        <f>GewinnDaten!A520</f>
        <v>43708</v>
      </c>
      <c r="B520" s="37">
        <f t="shared" ref="B520:B583" si="44">WEEKDAY(A520)</f>
        <v>7</v>
      </c>
      <c r="C520" s="49">
        <f>GewinnDaten!G520</f>
        <v>0</v>
      </c>
      <c r="D520" s="49">
        <f>GewinnDaten!J520</f>
        <v>0</v>
      </c>
      <c r="E520" s="40">
        <f t="shared" ref="E520:E583" si="45">SUM(C520:D520)</f>
        <v>0</v>
      </c>
      <c r="F520" s="58">
        <f t="shared" ref="F520:F583" si="46">A520</f>
        <v>43708</v>
      </c>
      <c r="G520" s="49">
        <f>SUM(C$7:C520)</f>
        <v>-1</v>
      </c>
      <c r="H520" s="49">
        <f>SUM(D$7:D520)</f>
        <v>10</v>
      </c>
      <c r="I520" s="40">
        <f t="shared" ref="I520:I583" si="47">SUM(G520:H520)</f>
        <v>9</v>
      </c>
      <c r="K520" s="36">
        <f t="shared" ref="K520:K583" si="48">YEAR(A520)</f>
        <v>2019</v>
      </c>
    </row>
    <row r="521" spans="1:11" ht="13">
      <c r="A521" s="39">
        <f>GewinnDaten!A521</f>
        <v>43712</v>
      </c>
      <c r="B521" s="37">
        <f t="shared" si="44"/>
        <v>4</v>
      </c>
      <c r="C521" s="49">
        <f>GewinnDaten!G521</f>
        <v>0</v>
      </c>
      <c r="D521" s="49">
        <f>GewinnDaten!J521</f>
        <v>0</v>
      </c>
      <c r="E521" s="40">
        <f t="shared" si="45"/>
        <v>0</v>
      </c>
      <c r="F521" s="58">
        <f t="shared" si="46"/>
        <v>43712</v>
      </c>
      <c r="G521" s="49">
        <f>SUM(C$7:C521)</f>
        <v>-1</v>
      </c>
      <c r="H521" s="49">
        <f>SUM(D$7:D521)</f>
        <v>10</v>
      </c>
      <c r="I521" s="40">
        <f t="shared" si="47"/>
        <v>9</v>
      </c>
      <c r="K521" s="36">
        <f t="shared" si="48"/>
        <v>2019</v>
      </c>
    </row>
    <row r="522" spans="1:11" ht="13">
      <c r="A522" s="39">
        <f>GewinnDaten!A522</f>
        <v>43715</v>
      </c>
      <c r="B522" s="37">
        <f t="shared" si="44"/>
        <v>7</v>
      </c>
      <c r="C522" s="49">
        <f>GewinnDaten!G522</f>
        <v>0</v>
      </c>
      <c r="D522" s="49">
        <f>GewinnDaten!J522</f>
        <v>0</v>
      </c>
      <c r="E522" s="40">
        <f t="shared" si="45"/>
        <v>0</v>
      </c>
      <c r="F522" s="58">
        <f t="shared" si="46"/>
        <v>43715</v>
      </c>
      <c r="G522" s="49">
        <f>SUM(C$7:C522)</f>
        <v>-1</v>
      </c>
      <c r="H522" s="49">
        <f>SUM(D$7:D522)</f>
        <v>10</v>
      </c>
      <c r="I522" s="40">
        <f t="shared" si="47"/>
        <v>9</v>
      </c>
      <c r="K522" s="36">
        <f t="shared" si="48"/>
        <v>2019</v>
      </c>
    </row>
    <row r="523" spans="1:11" ht="13">
      <c r="A523" s="39">
        <f>GewinnDaten!A523</f>
        <v>43719</v>
      </c>
      <c r="B523" s="37">
        <f t="shared" si="44"/>
        <v>4</v>
      </c>
      <c r="C523" s="49">
        <f>GewinnDaten!G523</f>
        <v>0</v>
      </c>
      <c r="D523" s="49">
        <f>GewinnDaten!J523</f>
        <v>0</v>
      </c>
      <c r="E523" s="40">
        <f t="shared" si="45"/>
        <v>0</v>
      </c>
      <c r="F523" s="58">
        <f t="shared" si="46"/>
        <v>43719</v>
      </c>
      <c r="G523" s="49">
        <f>SUM(C$7:C523)</f>
        <v>-1</v>
      </c>
      <c r="H523" s="49">
        <f>SUM(D$7:D523)</f>
        <v>10</v>
      </c>
      <c r="I523" s="40">
        <f t="shared" si="47"/>
        <v>9</v>
      </c>
      <c r="K523" s="36">
        <f t="shared" si="48"/>
        <v>2019</v>
      </c>
    </row>
    <row r="524" spans="1:11" ht="13">
      <c r="A524" s="39">
        <f>GewinnDaten!A524</f>
        <v>43722</v>
      </c>
      <c r="B524" s="37">
        <f t="shared" si="44"/>
        <v>7</v>
      </c>
      <c r="C524" s="49">
        <f>GewinnDaten!G524</f>
        <v>0</v>
      </c>
      <c r="D524" s="49">
        <f>GewinnDaten!J524</f>
        <v>0</v>
      </c>
      <c r="E524" s="40">
        <f t="shared" si="45"/>
        <v>0</v>
      </c>
      <c r="F524" s="58">
        <f t="shared" si="46"/>
        <v>43722</v>
      </c>
      <c r="G524" s="49">
        <f>SUM(C$7:C524)</f>
        <v>-1</v>
      </c>
      <c r="H524" s="49">
        <f>SUM(D$7:D524)</f>
        <v>10</v>
      </c>
      <c r="I524" s="40">
        <f t="shared" si="47"/>
        <v>9</v>
      </c>
      <c r="K524" s="36">
        <f t="shared" si="48"/>
        <v>2019</v>
      </c>
    </row>
    <row r="525" spans="1:11" ht="13">
      <c r="A525" s="39">
        <f>GewinnDaten!A525</f>
        <v>43726</v>
      </c>
      <c r="B525" s="37">
        <f t="shared" si="44"/>
        <v>4</v>
      </c>
      <c r="C525" s="49">
        <f>GewinnDaten!G525</f>
        <v>0</v>
      </c>
      <c r="D525" s="49">
        <f>GewinnDaten!J525</f>
        <v>0</v>
      </c>
      <c r="E525" s="40">
        <f t="shared" si="45"/>
        <v>0</v>
      </c>
      <c r="F525" s="58">
        <f t="shared" si="46"/>
        <v>43726</v>
      </c>
      <c r="G525" s="49">
        <f>SUM(C$7:C525)</f>
        <v>-1</v>
      </c>
      <c r="H525" s="49">
        <f>SUM(D$7:D525)</f>
        <v>10</v>
      </c>
      <c r="I525" s="40">
        <f t="shared" si="47"/>
        <v>9</v>
      </c>
      <c r="K525" s="36">
        <f t="shared" si="48"/>
        <v>2019</v>
      </c>
    </row>
    <row r="526" spans="1:11" ht="13">
      <c r="A526" s="39">
        <f>GewinnDaten!A526</f>
        <v>43729</v>
      </c>
      <c r="B526" s="37">
        <f t="shared" si="44"/>
        <v>7</v>
      </c>
      <c r="C526" s="49">
        <f>GewinnDaten!G526</f>
        <v>0</v>
      </c>
      <c r="D526" s="49">
        <f>GewinnDaten!J526</f>
        <v>0</v>
      </c>
      <c r="E526" s="40">
        <f t="shared" si="45"/>
        <v>0</v>
      </c>
      <c r="F526" s="58">
        <f t="shared" si="46"/>
        <v>43729</v>
      </c>
      <c r="G526" s="49">
        <f>SUM(C$7:C526)</f>
        <v>-1</v>
      </c>
      <c r="H526" s="49">
        <f>SUM(D$7:D526)</f>
        <v>10</v>
      </c>
      <c r="I526" s="40">
        <f t="shared" si="47"/>
        <v>9</v>
      </c>
      <c r="K526" s="36">
        <f t="shared" si="48"/>
        <v>2019</v>
      </c>
    </row>
    <row r="527" spans="1:11" ht="13">
      <c r="A527" s="39">
        <f>GewinnDaten!A527</f>
        <v>43733</v>
      </c>
      <c r="B527" s="37">
        <f t="shared" si="44"/>
        <v>4</v>
      </c>
      <c r="C527" s="49">
        <f>GewinnDaten!G527</f>
        <v>0</v>
      </c>
      <c r="D527" s="49">
        <f>GewinnDaten!J527</f>
        <v>0</v>
      </c>
      <c r="E527" s="40">
        <f t="shared" si="45"/>
        <v>0</v>
      </c>
      <c r="F527" s="58">
        <f t="shared" si="46"/>
        <v>43733</v>
      </c>
      <c r="G527" s="49">
        <f>SUM(C$7:C527)</f>
        <v>-1</v>
      </c>
      <c r="H527" s="49">
        <f>SUM(D$7:D527)</f>
        <v>10</v>
      </c>
      <c r="I527" s="40">
        <f t="shared" si="47"/>
        <v>9</v>
      </c>
      <c r="K527" s="36">
        <f t="shared" si="48"/>
        <v>2019</v>
      </c>
    </row>
    <row r="528" spans="1:11" ht="13">
      <c r="A528" s="39">
        <f>GewinnDaten!A528</f>
        <v>43736</v>
      </c>
      <c r="B528" s="37">
        <f t="shared" si="44"/>
        <v>7</v>
      </c>
      <c r="C528" s="49">
        <f>GewinnDaten!G528</f>
        <v>0</v>
      </c>
      <c r="D528" s="49">
        <f>GewinnDaten!J528</f>
        <v>0</v>
      </c>
      <c r="E528" s="40">
        <f t="shared" si="45"/>
        <v>0</v>
      </c>
      <c r="F528" s="58">
        <f t="shared" si="46"/>
        <v>43736</v>
      </c>
      <c r="G528" s="49">
        <f>SUM(C$7:C528)</f>
        <v>-1</v>
      </c>
      <c r="H528" s="49">
        <f>SUM(D$7:D528)</f>
        <v>10</v>
      </c>
      <c r="I528" s="40">
        <f t="shared" si="47"/>
        <v>9</v>
      </c>
      <c r="K528" s="36">
        <f t="shared" si="48"/>
        <v>2019</v>
      </c>
    </row>
    <row r="529" spans="1:11" ht="13">
      <c r="A529" s="39">
        <f>GewinnDaten!A529</f>
        <v>43740</v>
      </c>
      <c r="B529" s="37">
        <f t="shared" si="44"/>
        <v>4</v>
      </c>
      <c r="C529" s="49">
        <f>GewinnDaten!G529</f>
        <v>0</v>
      </c>
      <c r="D529" s="49">
        <f>GewinnDaten!J529</f>
        <v>0</v>
      </c>
      <c r="E529" s="40">
        <f t="shared" si="45"/>
        <v>0</v>
      </c>
      <c r="F529" s="58">
        <f t="shared" si="46"/>
        <v>43740</v>
      </c>
      <c r="G529" s="49">
        <f>SUM(C$7:C529)</f>
        <v>-1</v>
      </c>
      <c r="H529" s="49">
        <f>SUM(D$7:D529)</f>
        <v>10</v>
      </c>
      <c r="I529" s="40">
        <f t="shared" si="47"/>
        <v>9</v>
      </c>
      <c r="K529" s="36">
        <f t="shared" si="48"/>
        <v>2019</v>
      </c>
    </row>
    <row r="530" spans="1:11" ht="13">
      <c r="A530" s="39">
        <f>GewinnDaten!A530</f>
        <v>43743</v>
      </c>
      <c r="B530" s="37">
        <f t="shared" si="44"/>
        <v>7</v>
      </c>
      <c r="C530" s="49">
        <f>GewinnDaten!G530</f>
        <v>0</v>
      </c>
      <c r="D530" s="49">
        <f>GewinnDaten!J530</f>
        <v>0</v>
      </c>
      <c r="E530" s="40">
        <f t="shared" si="45"/>
        <v>0</v>
      </c>
      <c r="F530" s="58">
        <f t="shared" si="46"/>
        <v>43743</v>
      </c>
      <c r="G530" s="49">
        <f>SUM(C$7:C530)</f>
        <v>-1</v>
      </c>
      <c r="H530" s="49">
        <f>SUM(D$7:D530)</f>
        <v>10</v>
      </c>
      <c r="I530" s="40">
        <f t="shared" si="47"/>
        <v>9</v>
      </c>
      <c r="K530" s="36">
        <f t="shared" si="48"/>
        <v>2019</v>
      </c>
    </row>
    <row r="531" spans="1:11" ht="13">
      <c r="A531" s="39">
        <f>GewinnDaten!A531</f>
        <v>43747</v>
      </c>
      <c r="B531" s="37">
        <f t="shared" si="44"/>
        <v>4</v>
      </c>
      <c r="C531" s="49">
        <f>GewinnDaten!G531</f>
        <v>0</v>
      </c>
      <c r="D531" s="49">
        <f>GewinnDaten!J531</f>
        <v>0</v>
      </c>
      <c r="E531" s="40">
        <f t="shared" si="45"/>
        <v>0</v>
      </c>
      <c r="F531" s="58">
        <f t="shared" si="46"/>
        <v>43747</v>
      </c>
      <c r="G531" s="49">
        <f>SUM(C$7:C531)</f>
        <v>-1</v>
      </c>
      <c r="H531" s="49">
        <f>SUM(D$7:D531)</f>
        <v>10</v>
      </c>
      <c r="I531" s="40">
        <f t="shared" si="47"/>
        <v>9</v>
      </c>
      <c r="K531" s="36">
        <f t="shared" si="48"/>
        <v>2019</v>
      </c>
    </row>
    <row r="532" spans="1:11" ht="13">
      <c r="A532" s="39">
        <f>GewinnDaten!A532</f>
        <v>43750</v>
      </c>
      <c r="B532" s="37">
        <f t="shared" si="44"/>
        <v>7</v>
      </c>
      <c r="C532" s="49">
        <f>GewinnDaten!G532</f>
        <v>0</v>
      </c>
      <c r="D532" s="49">
        <f>GewinnDaten!J532</f>
        <v>0</v>
      </c>
      <c r="E532" s="40">
        <f t="shared" si="45"/>
        <v>0</v>
      </c>
      <c r="F532" s="58">
        <f t="shared" si="46"/>
        <v>43750</v>
      </c>
      <c r="G532" s="49">
        <f>SUM(C$7:C532)</f>
        <v>-1</v>
      </c>
      <c r="H532" s="49">
        <f>SUM(D$7:D532)</f>
        <v>10</v>
      </c>
      <c r="I532" s="40">
        <f t="shared" si="47"/>
        <v>9</v>
      </c>
      <c r="K532" s="36">
        <f t="shared" si="48"/>
        <v>2019</v>
      </c>
    </row>
    <row r="533" spans="1:11" ht="13">
      <c r="A533" s="39">
        <f>GewinnDaten!A533</f>
        <v>43754</v>
      </c>
      <c r="B533" s="37">
        <f t="shared" si="44"/>
        <v>4</v>
      </c>
      <c r="C533" s="49">
        <f>GewinnDaten!G533</f>
        <v>0</v>
      </c>
      <c r="D533" s="49">
        <f>GewinnDaten!J533</f>
        <v>0</v>
      </c>
      <c r="E533" s="40">
        <f t="shared" si="45"/>
        <v>0</v>
      </c>
      <c r="F533" s="58">
        <f t="shared" si="46"/>
        <v>43754</v>
      </c>
      <c r="G533" s="49">
        <f>SUM(C$7:C533)</f>
        <v>-1</v>
      </c>
      <c r="H533" s="49">
        <f>SUM(D$7:D533)</f>
        <v>10</v>
      </c>
      <c r="I533" s="40">
        <f t="shared" si="47"/>
        <v>9</v>
      </c>
      <c r="K533" s="36">
        <f t="shared" si="48"/>
        <v>2019</v>
      </c>
    </row>
    <row r="534" spans="1:11" ht="13">
      <c r="A534" s="39">
        <f>GewinnDaten!A534</f>
        <v>43757</v>
      </c>
      <c r="B534" s="37">
        <f t="shared" si="44"/>
        <v>7</v>
      </c>
      <c r="C534" s="49">
        <f>GewinnDaten!G534</f>
        <v>0</v>
      </c>
      <c r="D534" s="49">
        <f>GewinnDaten!J534</f>
        <v>0</v>
      </c>
      <c r="E534" s="40">
        <f t="shared" si="45"/>
        <v>0</v>
      </c>
      <c r="F534" s="58">
        <f t="shared" si="46"/>
        <v>43757</v>
      </c>
      <c r="G534" s="49">
        <f>SUM(C$7:C534)</f>
        <v>-1</v>
      </c>
      <c r="H534" s="49">
        <f>SUM(D$7:D534)</f>
        <v>10</v>
      </c>
      <c r="I534" s="40">
        <f t="shared" si="47"/>
        <v>9</v>
      </c>
      <c r="K534" s="36">
        <f t="shared" si="48"/>
        <v>2019</v>
      </c>
    </row>
    <row r="535" spans="1:11" ht="13">
      <c r="A535" s="39">
        <f>GewinnDaten!A535</f>
        <v>43761</v>
      </c>
      <c r="B535" s="37">
        <f t="shared" si="44"/>
        <v>4</v>
      </c>
      <c r="C535" s="49">
        <f>GewinnDaten!G535</f>
        <v>0</v>
      </c>
      <c r="D535" s="49">
        <f>GewinnDaten!J535</f>
        <v>0</v>
      </c>
      <c r="E535" s="40">
        <f t="shared" si="45"/>
        <v>0</v>
      </c>
      <c r="F535" s="58">
        <f t="shared" si="46"/>
        <v>43761</v>
      </c>
      <c r="G535" s="49">
        <f>SUM(C$7:C535)</f>
        <v>-1</v>
      </c>
      <c r="H535" s="49">
        <f>SUM(D$7:D535)</f>
        <v>10</v>
      </c>
      <c r="I535" s="40">
        <f t="shared" si="47"/>
        <v>9</v>
      </c>
      <c r="K535" s="36">
        <f t="shared" si="48"/>
        <v>2019</v>
      </c>
    </row>
    <row r="536" spans="1:11" ht="13">
      <c r="A536" s="39">
        <f>GewinnDaten!A536</f>
        <v>43764</v>
      </c>
      <c r="B536" s="37">
        <f t="shared" si="44"/>
        <v>7</v>
      </c>
      <c r="C536" s="49">
        <f>GewinnDaten!G536</f>
        <v>0</v>
      </c>
      <c r="D536" s="49">
        <f>GewinnDaten!J536</f>
        <v>0</v>
      </c>
      <c r="E536" s="40">
        <f t="shared" si="45"/>
        <v>0</v>
      </c>
      <c r="F536" s="58">
        <f t="shared" si="46"/>
        <v>43764</v>
      </c>
      <c r="G536" s="49">
        <f>SUM(C$7:C536)</f>
        <v>-1</v>
      </c>
      <c r="H536" s="49">
        <f>SUM(D$7:D536)</f>
        <v>10</v>
      </c>
      <c r="I536" s="40">
        <f t="shared" si="47"/>
        <v>9</v>
      </c>
      <c r="K536" s="36">
        <f t="shared" si="48"/>
        <v>2019</v>
      </c>
    </row>
    <row r="537" spans="1:11" ht="13">
      <c r="A537" s="39">
        <f>GewinnDaten!A537</f>
        <v>43768</v>
      </c>
      <c r="B537" s="37">
        <f t="shared" si="44"/>
        <v>4</v>
      </c>
      <c r="C537" s="49">
        <f>GewinnDaten!G537</f>
        <v>0</v>
      </c>
      <c r="D537" s="49">
        <f>GewinnDaten!J537</f>
        <v>0</v>
      </c>
      <c r="E537" s="40">
        <f t="shared" si="45"/>
        <v>0</v>
      </c>
      <c r="F537" s="58">
        <f t="shared" si="46"/>
        <v>43768</v>
      </c>
      <c r="G537" s="49">
        <f>SUM(C$7:C537)</f>
        <v>-1</v>
      </c>
      <c r="H537" s="49">
        <f>SUM(D$7:D537)</f>
        <v>10</v>
      </c>
      <c r="I537" s="40">
        <f t="shared" si="47"/>
        <v>9</v>
      </c>
      <c r="K537" s="36">
        <f t="shared" si="48"/>
        <v>2019</v>
      </c>
    </row>
    <row r="538" spans="1:11" ht="13">
      <c r="A538" s="39">
        <f>GewinnDaten!A538</f>
        <v>43771</v>
      </c>
      <c r="B538" s="37">
        <f t="shared" si="44"/>
        <v>7</v>
      </c>
      <c r="C538" s="49">
        <f>GewinnDaten!G538</f>
        <v>0</v>
      </c>
      <c r="D538" s="49">
        <f>GewinnDaten!J538</f>
        <v>0</v>
      </c>
      <c r="E538" s="40">
        <f t="shared" si="45"/>
        <v>0</v>
      </c>
      <c r="F538" s="58">
        <f t="shared" si="46"/>
        <v>43771</v>
      </c>
      <c r="G538" s="49">
        <f>SUM(C$7:C538)</f>
        <v>-1</v>
      </c>
      <c r="H538" s="49">
        <f>SUM(D$7:D538)</f>
        <v>10</v>
      </c>
      <c r="I538" s="40">
        <f t="shared" si="47"/>
        <v>9</v>
      </c>
      <c r="K538" s="36">
        <f t="shared" si="48"/>
        <v>2019</v>
      </c>
    </row>
    <row r="539" spans="1:11" ht="13">
      <c r="A539" s="39">
        <f>GewinnDaten!A539</f>
        <v>43775</v>
      </c>
      <c r="B539" s="37">
        <f t="shared" si="44"/>
        <v>4</v>
      </c>
      <c r="C539" s="49">
        <f>GewinnDaten!G539</f>
        <v>0</v>
      </c>
      <c r="D539" s="49">
        <f>GewinnDaten!J539</f>
        <v>0</v>
      </c>
      <c r="E539" s="40">
        <f t="shared" si="45"/>
        <v>0</v>
      </c>
      <c r="F539" s="58">
        <f t="shared" si="46"/>
        <v>43775</v>
      </c>
      <c r="G539" s="49">
        <f>SUM(C$7:C539)</f>
        <v>-1</v>
      </c>
      <c r="H539" s="49">
        <f>SUM(D$7:D539)</f>
        <v>10</v>
      </c>
      <c r="I539" s="40">
        <f t="shared" si="47"/>
        <v>9</v>
      </c>
      <c r="K539" s="36">
        <f t="shared" si="48"/>
        <v>2019</v>
      </c>
    </row>
    <row r="540" spans="1:11" ht="13">
      <c r="A540" s="39">
        <f>GewinnDaten!A540</f>
        <v>43778</v>
      </c>
      <c r="B540" s="37">
        <f t="shared" si="44"/>
        <v>7</v>
      </c>
      <c r="C540" s="49">
        <f>GewinnDaten!G540</f>
        <v>0</v>
      </c>
      <c r="D540" s="49">
        <f>GewinnDaten!J540</f>
        <v>0</v>
      </c>
      <c r="E540" s="40">
        <f t="shared" si="45"/>
        <v>0</v>
      </c>
      <c r="F540" s="58">
        <f t="shared" si="46"/>
        <v>43778</v>
      </c>
      <c r="G540" s="49">
        <f>SUM(C$7:C540)</f>
        <v>-1</v>
      </c>
      <c r="H540" s="49">
        <f>SUM(D$7:D540)</f>
        <v>10</v>
      </c>
      <c r="I540" s="40">
        <f t="shared" si="47"/>
        <v>9</v>
      </c>
      <c r="K540" s="36">
        <f t="shared" si="48"/>
        <v>2019</v>
      </c>
    </row>
    <row r="541" spans="1:11" ht="13">
      <c r="A541" s="39">
        <f>GewinnDaten!A541</f>
        <v>43782</v>
      </c>
      <c r="B541" s="37">
        <f t="shared" si="44"/>
        <v>4</v>
      </c>
      <c r="C541" s="49">
        <f>GewinnDaten!G541</f>
        <v>0</v>
      </c>
      <c r="D541" s="49">
        <f>GewinnDaten!J541</f>
        <v>0</v>
      </c>
      <c r="E541" s="40">
        <f t="shared" si="45"/>
        <v>0</v>
      </c>
      <c r="F541" s="58">
        <f t="shared" si="46"/>
        <v>43782</v>
      </c>
      <c r="G541" s="49">
        <f>SUM(C$7:C541)</f>
        <v>-1</v>
      </c>
      <c r="H541" s="49">
        <f>SUM(D$7:D541)</f>
        <v>10</v>
      </c>
      <c r="I541" s="40">
        <f t="shared" si="47"/>
        <v>9</v>
      </c>
      <c r="K541" s="36">
        <f t="shared" si="48"/>
        <v>2019</v>
      </c>
    </row>
    <row r="542" spans="1:11" ht="13">
      <c r="A542" s="39">
        <f>GewinnDaten!A542</f>
        <v>43785</v>
      </c>
      <c r="B542" s="37">
        <f t="shared" si="44"/>
        <v>7</v>
      </c>
      <c r="C542" s="49">
        <f>GewinnDaten!G542</f>
        <v>0</v>
      </c>
      <c r="D542" s="49">
        <f>GewinnDaten!J542</f>
        <v>0</v>
      </c>
      <c r="E542" s="40">
        <f t="shared" si="45"/>
        <v>0</v>
      </c>
      <c r="F542" s="58">
        <f t="shared" si="46"/>
        <v>43785</v>
      </c>
      <c r="G542" s="49">
        <f>SUM(C$7:C542)</f>
        <v>-1</v>
      </c>
      <c r="H542" s="49">
        <f>SUM(D$7:D542)</f>
        <v>10</v>
      </c>
      <c r="I542" s="40">
        <f t="shared" si="47"/>
        <v>9</v>
      </c>
      <c r="K542" s="36">
        <f t="shared" si="48"/>
        <v>2019</v>
      </c>
    </row>
    <row r="543" spans="1:11" ht="13">
      <c r="A543" s="39">
        <f>GewinnDaten!A543</f>
        <v>43789</v>
      </c>
      <c r="B543" s="37">
        <f t="shared" si="44"/>
        <v>4</v>
      </c>
      <c r="C543" s="49">
        <f>GewinnDaten!G543</f>
        <v>0</v>
      </c>
      <c r="D543" s="49">
        <f>GewinnDaten!J543</f>
        <v>0</v>
      </c>
      <c r="E543" s="40">
        <f t="shared" si="45"/>
        <v>0</v>
      </c>
      <c r="F543" s="58">
        <f t="shared" si="46"/>
        <v>43789</v>
      </c>
      <c r="G543" s="49">
        <f>SUM(C$7:C543)</f>
        <v>-1</v>
      </c>
      <c r="H543" s="49">
        <f>SUM(D$7:D543)</f>
        <v>10</v>
      </c>
      <c r="I543" s="40">
        <f t="shared" si="47"/>
        <v>9</v>
      </c>
      <c r="K543" s="36">
        <f t="shared" si="48"/>
        <v>2019</v>
      </c>
    </row>
    <row r="544" spans="1:11" ht="13">
      <c r="A544" s="39">
        <f>GewinnDaten!A544</f>
        <v>43792</v>
      </c>
      <c r="B544" s="37">
        <f t="shared" si="44"/>
        <v>7</v>
      </c>
      <c r="C544" s="49">
        <f>GewinnDaten!G544</f>
        <v>0</v>
      </c>
      <c r="D544" s="49">
        <f>GewinnDaten!J544</f>
        <v>0</v>
      </c>
      <c r="E544" s="40">
        <f t="shared" si="45"/>
        <v>0</v>
      </c>
      <c r="F544" s="58">
        <f t="shared" si="46"/>
        <v>43792</v>
      </c>
      <c r="G544" s="49">
        <f>SUM(C$7:C544)</f>
        <v>-1</v>
      </c>
      <c r="H544" s="49">
        <f>SUM(D$7:D544)</f>
        <v>10</v>
      </c>
      <c r="I544" s="40">
        <f t="shared" si="47"/>
        <v>9</v>
      </c>
      <c r="K544" s="36">
        <f t="shared" si="48"/>
        <v>2019</v>
      </c>
    </row>
    <row r="545" spans="1:11" ht="13">
      <c r="A545" s="39">
        <f>GewinnDaten!A545</f>
        <v>43796</v>
      </c>
      <c r="B545" s="37">
        <f t="shared" si="44"/>
        <v>4</v>
      </c>
      <c r="C545" s="49">
        <f>GewinnDaten!G545</f>
        <v>0</v>
      </c>
      <c r="D545" s="49">
        <f>GewinnDaten!J545</f>
        <v>0</v>
      </c>
      <c r="E545" s="40">
        <f t="shared" si="45"/>
        <v>0</v>
      </c>
      <c r="F545" s="58">
        <f t="shared" si="46"/>
        <v>43796</v>
      </c>
      <c r="G545" s="49">
        <f>SUM(C$7:C545)</f>
        <v>-1</v>
      </c>
      <c r="H545" s="49">
        <f>SUM(D$7:D545)</f>
        <v>10</v>
      </c>
      <c r="I545" s="40">
        <f t="shared" si="47"/>
        <v>9</v>
      </c>
      <c r="K545" s="36">
        <f t="shared" si="48"/>
        <v>2019</v>
      </c>
    </row>
    <row r="546" spans="1:11" ht="13">
      <c r="A546" s="39">
        <f>GewinnDaten!A546</f>
        <v>43799</v>
      </c>
      <c r="B546" s="37">
        <f t="shared" si="44"/>
        <v>7</v>
      </c>
      <c r="C546" s="49">
        <f>GewinnDaten!G546</f>
        <v>0</v>
      </c>
      <c r="D546" s="49">
        <f>GewinnDaten!J546</f>
        <v>0</v>
      </c>
      <c r="E546" s="40">
        <f t="shared" si="45"/>
        <v>0</v>
      </c>
      <c r="F546" s="58">
        <f t="shared" si="46"/>
        <v>43799</v>
      </c>
      <c r="G546" s="49">
        <f>SUM(C$7:C546)</f>
        <v>-1</v>
      </c>
      <c r="H546" s="49">
        <f>SUM(D$7:D546)</f>
        <v>10</v>
      </c>
      <c r="I546" s="40">
        <f t="shared" si="47"/>
        <v>9</v>
      </c>
      <c r="K546" s="36">
        <f t="shared" si="48"/>
        <v>2019</v>
      </c>
    </row>
    <row r="547" spans="1:11" ht="13">
      <c r="A547" s="39">
        <f>GewinnDaten!A547</f>
        <v>43803</v>
      </c>
      <c r="B547" s="37">
        <f t="shared" si="44"/>
        <v>4</v>
      </c>
      <c r="C547" s="49">
        <f>GewinnDaten!G547</f>
        <v>0</v>
      </c>
      <c r="D547" s="49">
        <f>GewinnDaten!J547</f>
        <v>0</v>
      </c>
      <c r="E547" s="40">
        <f t="shared" si="45"/>
        <v>0</v>
      </c>
      <c r="F547" s="58">
        <f t="shared" si="46"/>
        <v>43803</v>
      </c>
      <c r="G547" s="49">
        <f>SUM(C$7:C547)</f>
        <v>-1</v>
      </c>
      <c r="H547" s="49">
        <f>SUM(D$7:D547)</f>
        <v>10</v>
      </c>
      <c r="I547" s="40">
        <f t="shared" si="47"/>
        <v>9</v>
      </c>
      <c r="K547" s="36">
        <f t="shared" si="48"/>
        <v>2019</v>
      </c>
    </row>
    <row r="548" spans="1:11" ht="13">
      <c r="A548" s="39">
        <f>GewinnDaten!A548</f>
        <v>43806</v>
      </c>
      <c r="B548" s="37">
        <f t="shared" si="44"/>
        <v>7</v>
      </c>
      <c r="C548" s="49">
        <f>GewinnDaten!G548</f>
        <v>0</v>
      </c>
      <c r="D548" s="49">
        <f>GewinnDaten!J548</f>
        <v>0</v>
      </c>
      <c r="E548" s="40">
        <f t="shared" si="45"/>
        <v>0</v>
      </c>
      <c r="F548" s="58">
        <f t="shared" si="46"/>
        <v>43806</v>
      </c>
      <c r="G548" s="49">
        <f>SUM(C$7:C548)</f>
        <v>-1</v>
      </c>
      <c r="H548" s="49">
        <f>SUM(D$7:D548)</f>
        <v>10</v>
      </c>
      <c r="I548" s="40">
        <f t="shared" si="47"/>
        <v>9</v>
      </c>
      <c r="K548" s="36">
        <f t="shared" si="48"/>
        <v>2019</v>
      </c>
    </row>
    <row r="549" spans="1:11" ht="13">
      <c r="A549" s="39">
        <f>GewinnDaten!A549</f>
        <v>43810</v>
      </c>
      <c r="B549" s="37">
        <f t="shared" si="44"/>
        <v>4</v>
      </c>
      <c r="C549" s="49">
        <f>GewinnDaten!G549</f>
        <v>0</v>
      </c>
      <c r="D549" s="49">
        <f>GewinnDaten!J549</f>
        <v>0</v>
      </c>
      <c r="E549" s="40">
        <f t="shared" si="45"/>
        <v>0</v>
      </c>
      <c r="F549" s="58">
        <f t="shared" si="46"/>
        <v>43810</v>
      </c>
      <c r="G549" s="49">
        <f>SUM(C$7:C549)</f>
        <v>-1</v>
      </c>
      <c r="H549" s="49">
        <f>SUM(D$7:D549)</f>
        <v>10</v>
      </c>
      <c r="I549" s="40">
        <f t="shared" si="47"/>
        <v>9</v>
      </c>
      <c r="K549" s="36">
        <f t="shared" si="48"/>
        <v>2019</v>
      </c>
    </row>
    <row r="550" spans="1:11" ht="13">
      <c r="A550" s="39">
        <f>GewinnDaten!A550</f>
        <v>43813</v>
      </c>
      <c r="B550" s="37">
        <f t="shared" si="44"/>
        <v>7</v>
      </c>
      <c r="C550" s="49">
        <f>GewinnDaten!G550</f>
        <v>0</v>
      </c>
      <c r="D550" s="49">
        <f>GewinnDaten!J550</f>
        <v>0</v>
      </c>
      <c r="E550" s="40">
        <f t="shared" si="45"/>
        <v>0</v>
      </c>
      <c r="F550" s="58">
        <f t="shared" si="46"/>
        <v>43813</v>
      </c>
      <c r="G550" s="49">
        <f>SUM(C$7:C550)</f>
        <v>-1</v>
      </c>
      <c r="H550" s="49">
        <f>SUM(D$7:D550)</f>
        <v>10</v>
      </c>
      <c r="I550" s="40">
        <f t="shared" si="47"/>
        <v>9</v>
      </c>
      <c r="K550" s="36">
        <f t="shared" si="48"/>
        <v>2019</v>
      </c>
    </row>
    <row r="551" spans="1:11" ht="13">
      <c r="A551" s="39">
        <f>GewinnDaten!A551</f>
        <v>43817</v>
      </c>
      <c r="B551" s="37">
        <f t="shared" si="44"/>
        <v>4</v>
      </c>
      <c r="C551" s="49">
        <f>GewinnDaten!G551</f>
        <v>0</v>
      </c>
      <c r="D551" s="49">
        <f>GewinnDaten!J551</f>
        <v>0</v>
      </c>
      <c r="E551" s="40">
        <f t="shared" si="45"/>
        <v>0</v>
      </c>
      <c r="F551" s="58">
        <f t="shared" si="46"/>
        <v>43817</v>
      </c>
      <c r="G551" s="49">
        <f>SUM(C$7:C551)</f>
        <v>-1</v>
      </c>
      <c r="H551" s="49">
        <f>SUM(D$7:D551)</f>
        <v>10</v>
      </c>
      <c r="I551" s="40">
        <f t="shared" si="47"/>
        <v>9</v>
      </c>
      <c r="K551" s="36">
        <f t="shared" si="48"/>
        <v>2019</v>
      </c>
    </row>
    <row r="552" spans="1:11" ht="13">
      <c r="A552" s="39">
        <f>GewinnDaten!A552</f>
        <v>43820</v>
      </c>
      <c r="B552" s="37">
        <f t="shared" si="44"/>
        <v>7</v>
      </c>
      <c r="C552" s="49">
        <f>GewinnDaten!G552</f>
        <v>0</v>
      </c>
      <c r="D552" s="49">
        <f>GewinnDaten!J552</f>
        <v>0</v>
      </c>
      <c r="E552" s="40">
        <f t="shared" si="45"/>
        <v>0</v>
      </c>
      <c r="F552" s="58">
        <f t="shared" si="46"/>
        <v>43820</v>
      </c>
      <c r="G552" s="49">
        <f>SUM(C$7:C552)</f>
        <v>-1</v>
      </c>
      <c r="H552" s="49">
        <f>SUM(D$7:D552)</f>
        <v>10</v>
      </c>
      <c r="I552" s="40">
        <f t="shared" si="47"/>
        <v>9</v>
      </c>
      <c r="K552" s="36">
        <f t="shared" si="48"/>
        <v>2019</v>
      </c>
    </row>
    <row r="553" spans="1:11" ht="13">
      <c r="A553" s="39">
        <f>GewinnDaten!A553</f>
        <v>43824</v>
      </c>
      <c r="B553" s="37">
        <f t="shared" si="44"/>
        <v>4</v>
      </c>
      <c r="C553" s="49">
        <f>GewinnDaten!G553</f>
        <v>0</v>
      </c>
      <c r="D553" s="49">
        <f>GewinnDaten!J553</f>
        <v>0</v>
      </c>
      <c r="E553" s="40">
        <f t="shared" si="45"/>
        <v>0</v>
      </c>
      <c r="F553" s="58">
        <f t="shared" si="46"/>
        <v>43824</v>
      </c>
      <c r="G553" s="49">
        <f>SUM(C$7:C553)</f>
        <v>-1</v>
      </c>
      <c r="H553" s="49">
        <f>SUM(D$7:D553)</f>
        <v>10</v>
      </c>
      <c r="I553" s="40">
        <f t="shared" si="47"/>
        <v>9</v>
      </c>
      <c r="K553" s="36">
        <f t="shared" si="48"/>
        <v>2019</v>
      </c>
    </row>
    <row r="554" spans="1:11" ht="13">
      <c r="A554" s="39">
        <f>GewinnDaten!A554</f>
        <v>43827</v>
      </c>
      <c r="B554" s="37">
        <f t="shared" si="44"/>
        <v>7</v>
      </c>
      <c r="C554" s="49">
        <f>GewinnDaten!G554</f>
        <v>0</v>
      </c>
      <c r="D554" s="49">
        <f>GewinnDaten!J554</f>
        <v>0</v>
      </c>
      <c r="E554" s="40">
        <f t="shared" si="45"/>
        <v>0</v>
      </c>
      <c r="F554" s="58">
        <f t="shared" si="46"/>
        <v>43827</v>
      </c>
      <c r="G554" s="49">
        <f>SUM(C$7:C554)</f>
        <v>-1</v>
      </c>
      <c r="H554" s="49">
        <f>SUM(D$7:D554)</f>
        <v>10</v>
      </c>
      <c r="I554" s="40">
        <f t="shared" si="47"/>
        <v>9</v>
      </c>
      <c r="K554" s="36">
        <f t="shared" si="48"/>
        <v>2019</v>
      </c>
    </row>
    <row r="555" spans="1:11" ht="13">
      <c r="A555" s="39">
        <f>GewinnDaten!A555</f>
        <v>43831</v>
      </c>
      <c r="B555" s="37">
        <f t="shared" si="44"/>
        <v>4</v>
      </c>
      <c r="C555" s="49">
        <f>GewinnDaten!G555</f>
        <v>0</v>
      </c>
      <c r="D555" s="49">
        <f>GewinnDaten!J555</f>
        <v>0</v>
      </c>
      <c r="E555" s="40">
        <f t="shared" si="45"/>
        <v>0</v>
      </c>
      <c r="F555" s="58">
        <f t="shared" si="46"/>
        <v>43831</v>
      </c>
      <c r="G555" s="49">
        <f>SUM(C$7:C555)</f>
        <v>-1</v>
      </c>
      <c r="H555" s="49">
        <f>SUM(D$7:D555)</f>
        <v>10</v>
      </c>
      <c r="I555" s="40">
        <f t="shared" si="47"/>
        <v>9</v>
      </c>
      <c r="K555" s="36">
        <f t="shared" si="48"/>
        <v>2020</v>
      </c>
    </row>
    <row r="556" spans="1:11" ht="13">
      <c r="A556" s="39">
        <f>GewinnDaten!A556</f>
        <v>43834</v>
      </c>
      <c r="B556" s="37">
        <f t="shared" si="44"/>
        <v>7</v>
      </c>
      <c r="C556" s="49">
        <f>GewinnDaten!G556</f>
        <v>0</v>
      </c>
      <c r="D556" s="49">
        <f>GewinnDaten!J556</f>
        <v>0</v>
      </c>
      <c r="E556" s="40">
        <f t="shared" si="45"/>
        <v>0</v>
      </c>
      <c r="F556" s="58">
        <f t="shared" si="46"/>
        <v>43834</v>
      </c>
      <c r="G556" s="49">
        <f>SUM(C$7:C556)</f>
        <v>-1</v>
      </c>
      <c r="H556" s="49">
        <f>SUM(D$7:D556)</f>
        <v>10</v>
      </c>
      <c r="I556" s="40">
        <f t="shared" si="47"/>
        <v>9</v>
      </c>
      <c r="K556" s="36">
        <f t="shared" si="48"/>
        <v>2020</v>
      </c>
    </row>
    <row r="557" spans="1:11" ht="13">
      <c r="A557" s="39">
        <f>GewinnDaten!A557</f>
        <v>43838</v>
      </c>
      <c r="B557" s="37">
        <f t="shared" si="44"/>
        <v>4</v>
      </c>
      <c r="C557" s="49">
        <f>GewinnDaten!G557</f>
        <v>0</v>
      </c>
      <c r="D557" s="49">
        <f>GewinnDaten!J557</f>
        <v>0</v>
      </c>
      <c r="E557" s="40">
        <f t="shared" si="45"/>
        <v>0</v>
      </c>
      <c r="F557" s="58">
        <f t="shared" si="46"/>
        <v>43838</v>
      </c>
      <c r="G557" s="49">
        <f>SUM(C$7:C557)</f>
        <v>-1</v>
      </c>
      <c r="H557" s="49">
        <f>SUM(D$7:D557)</f>
        <v>10</v>
      </c>
      <c r="I557" s="40">
        <f t="shared" si="47"/>
        <v>9</v>
      </c>
      <c r="K557" s="36">
        <f t="shared" si="48"/>
        <v>2020</v>
      </c>
    </row>
    <row r="558" spans="1:11" ht="13">
      <c r="A558" s="39">
        <f>GewinnDaten!A558</f>
        <v>43841</v>
      </c>
      <c r="B558" s="37">
        <f t="shared" si="44"/>
        <v>7</v>
      </c>
      <c r="C558" s="49">
        <f>GewinnDaten!G558</f>
        <v>0</v>
      </c>
      <c r="D558" s="49">
        <f>GewinnDaten!J558</f>
        <v>0</v>
      </c>
      <c r="E558" s="40">
        <f t="shared" si="45"/>
        <v>0</v>
      </c>
      <c r="F558" s="58">
        <f t="shared" si="46"/>
        <v>43841</v>
      </c>
      <c r="G558" s="49">
        <f>SUM(C$7:C558)</f>
        <v>-1</v>
      </c>
      <c r="H558" s="49">
        <f>SUM(D$7:D558)</f>
        <v>10</v>
      </c>
      <c r="I558" s="40">
        <f t="shared" si="47"/>
        <v>9</v>
      </c>
      <c r="K558" s="36">
        <f t="shared" si="48"/>
        <v>2020</v>
      </c>
    </row>
    <row r="559" spans="1:11" ht="13">
      <c r="A559" s="39">
        <f>GewinnDaten!A559</f>
        <v>43845</v>
      </c>
      <c r="B559" s="37">
        <f t="shared" si="44"/>
        <v>4</v>
      </c>
      <c r="C559" s="49">
        <f>GewinnDaten!G559</f>
        <v>0</v>
      </c>
      <c r="D559" s="49">
        <f>GewinnDaten!J559</f>
        <v>0</v>
      </c>
      <c r="E559" s="40">
        <f t="shared" si="45"/>
        <v>0</v>
      </c>
      <c r="F559" s="58">
        <f t="shared" si="46"/>
        <v>43845</v>
      </c>
      <c r="G559" s="49">
        <f>SUM(C$7:C559)</f>
        <v>-1</v>
      </c>
      <c r="H559" s="49">
        <f>SUM(D$7:D559)</f>
        <v>10</v>
      </c>
      <c r="I559" s="40">
        <f t="shared" si="47"/>
        <v>9</v>
      </c>
      <c r="K559" s="36">
        <f t="shared" si="48"/>
        <v>2020</v>
      </c>
    </row>
    <row r="560" spans="1:11" ht="13">
      <c r="A560" s="39">
        <f>GewinnDaten!A560</f>
        <v>43848</v>
      </c>
      <c r="B560" s="37">
        <f t="shared" si="44"/>
        <v>7</v>
      </c>
      <c r="C560" s="49">
        <f>GewinnDaten!G560</f>
        <v>0</v>
      </c>
      <c r="D560" s="49">
        <f>GewinnDaten!J560</f>
        <v>0</v>
      </c>
      <c r="E560" s="40">
        <f t="shared" si="45"/>
        <v>0</v>
      </c>
      <c r="F560" s="58">
        <f t="shared" si="46"/>
        <v>43848</v>
      </c>
      <c r="G560" s="49">
        <f>SUM(C$7:C560)</f>
        <v>-1</v>
      </c>
      <c r="H560" s="49">
        <f>SUM(D$7:D560)</f>
        <v>10</v>
      </c>
      <c r="I560" s="40">
        <f t="shared" si="47"/>
        <v>9</v>
      </c>
      <c r="K560" s="36">
        <f t="shared" si="48"/>
        <v>2020</v>
      </c>
    </row>
    <row r="561" spans="1:11" ht="13">
      <c r="A561" s="39">
        <f>GewinnDaten!A561</f>
        <v>43852</v>
      </c>
      <c r="B561" s="37">
        <f t="shared" si="44"/>
        <v>4</v>
      </c>
      <c r="C561" s="49">
        <f>GewinnDaten!G561</f>
        <v>0</v>
      </c>
      <c r="D561" s="49">
        <f>GewinnDaten!J561</f>
        <v>0</v>
      </c>
      <c r="E561" s="40">
        <f t="shared" si="45"/>
        <v>0</v>
      </c>
      <c r="F561" s="58">
        <f t="shared" si="46"/>
        <v>43852</v>
      </c>
      <c r="G561" s="49">
        <f>SUM(C$7:C561)</f>
        <v>-1</v>
      </c>
      <c r="H561" s="49">
        <f>SUM(D$7:D561)</f>
        <v>10</v>
      </c>
      <c r="I561" s="40">
        <f t="shared" si="47"/>
        <v>9</v>
      </c>
      <c r="K561" s="36">
        <f t="shared" si="48"/>
        <v>2020</v>
      </c>
    </row>
    <row r="562" spans="1:11" ht="13">
      <c r="A562" s="39">
        <f>GewinnDaten!A562</f>
        <v>43855</v>
      </c>
      <c r="B562" s="37">
        <f t="shared" si="44"/>
        <v>7</v>
      </c>
      <c r="C562" s="49">
        <f>GewinnDaten!G562</f>
        <v>0</v>
      </c>
      <c r="D562" s="49">
        <f>GewinnDaten!J562</f>
        <v>0</v>
      </c>
      <c r="E562" s="40">
        <f t="shared" si="45"/>
        <v>0</v>
      </c>
      <c r="F562" s="58">
        <f t="shared" si="46"/>
        <v>43855</v>
      </c>
      <c r="G562" s="49">
        <f>SUM(C$7:C562)</f>
        <v>-1</v>
      </c>
      <c r="H562" s="49">
        <f>SUM(D$7:D562)</f>
        <v>10</v>
      </c>
      <c r="I562" s="40">
        <f t="shared" si="47"/>
        <v>9</v>
      </c>
      <c r="K562" s="36">
        <f t="shared" si="48"/>
        <v>2020</v>
      </c>
    </row>
    <row r="563" spans="1:11" ht="13">
      <c r="A563" s="39">
        <f>GewinnDaten!A563</f>
        <v>43859</v>
      </c>
      <c r="B563" s="37">
        <f t="shared" si="44"/>
        <v>4</v>
      </c>
      <c r="C563" s="49">
        <f>GewinnDaten!G563</f>
        <v>0</v>
      </c>
      <c r="D563" s="49">
        <f>GewinnDaten!J563</f>
        <v>0</v>
      </c>
      <c r="E563" s="40">
        <f t="shared" si="45"/>
        <v>0</v>
      </c>
      <c r="F563" s="58">
        <f t="shared" si="46"/>
        <v>43859</v>
      </c>
      <c r="G563" s="49">
        <f>SUM(C$7:C563)</f>
        <v>-1</v>
      </c>
      <c r="H563" s="49">
        <f>SUM(D$7:D563)</f>
        <v>10</v>
      </c>
      <c r="I563" s="40">
        <f t="shared" si="47"/>
        <v>9</v>
      </c>
      <c r="K563" s="36">
        <f t="shared" si="48"/>
        <v>2020</v>
      </c>
    </row>
    <row r="564" spans="1:11" ht="13">
      <c r="A564" s="39">
        <f>GewinnDaten!A564</f>
        <v>43862</v>
      </c>
      <c r="B564" s="37">
        <f t="shared" si="44"/>
        <v>7</v>
      </c>
      <c r="C564" s="49">
        <f>GewinnDaten!G564</f>
        <v>0</v>
      </c>
      <c r="D564" s="49">
        <f>GewinnDaten!J564</f>
        <v>0</v>
      </c>
      <c r="E564" s="40">
        <f t="shared" si="45"/>
        <v>0</v>
      </c>
      <c r="F564" s="58">
        <f t="shared" si="46"/>
        <v>43862</v>
      </c>
      <c r="G564" s="49">
        <f>SUM(C$7:C564)</f>
        <v>-1</v>
      </c>
      <c r="H564" s="49">
        <f>SUM(D$7:D564)</f>
        <v>10</v>
      </c>
      <c r="I564" s="40">
        <f t="shared" si="47"/>
        <v>9</v>
      </c>
      <c r="K564" s="36">
        <f t="shared" si="48"/>
        <v>2020</v>
      </c>
    </row>
    <row r="565" spans="1:11" ht="13">
      <c r="A565" s="39">
        <f>GewinnDaten!A565</f>
        <v>43866</v>
      </c>
      <c r="B565" s="37">
        <f t="shared" si="44"/>
        <v>4</v>
      </c>
      <c r="C565" s="49">
        <f>GewinnDaten!G565</f>
        <v>0</v>
      </c>
      <c r="D565" s="49">
        <f>GewinnDaten!J565</f>
        <v>0</v>
      </c>
      <c r="E565" s="40">
        <f t="shared" si="45"/>
        <v>0</v>
      </c>
      <c r="F565" s="58">
        <f t="shared" si="46"/>
        <v>43866</v>
      </c>
      <c r="G565" s="49">
        <f>SUM(C$7:C565)</f>
        <v>-1</v>
      </c>
      <c r="H565" s="49">
        <f>SUM(D$7:D565)</f>
        <v>10</v>
      </c>
      <c r="I565" s="40">
        <f t="shared" si="47"/>
        <v>9</v>
      </c>
      <c r="K565" s="36">
        <f t="shared" si="48"/>
        <v>2020</v>
      </c>
    </row>
    <row r="566" spans="1:11" ht="13">
      <c r="A566" s="39">
        <f>GewinnDaten!A566</f>
        <v>43869</v>
      </c>
      <c r="B566" s="37">
        <f t="shared" si="44"/>
        <v>7</v>
      </c>
      <c r="C566" s="49">
        <f>GewinnDaten!G566</f>
        <v>0</v>
      </c>
      <c r="D566" s="49">
        <f>GewinnDaten!J566</f>
        <v>0</v>
      </c>
      <c r="E566" s="40">
        <f t="shared" si="45"/>
        <v>0</v>
      </c>
      <c r="F566" s="58">
        <f t="shared" si="46"/>
        <v>43869</v>
      </c>
      <c r="G566" s="49">
        <f>SUM(C$7:C566)</f>
        <v>-1</v>
      </c>
      <c r="H566" s="49">
        <f>SUM(D$7:D566)</f>
        <v>10</v>
      </c>
      <c r="I566" s="40">
        <f t="shared" si="47"/>
        <v>9</v>
      </c>
      <c r="K566" s="36">
        <f t="shared" si="48"/>
        <v>2020</v>
      </c>
    </row>
    <row r="567" spans="1:11" ht="13">
      <c r="A567" s="39">
        <f>GewinnDaten!A567</f>
        <v>43873</v>
      </c>
      <c r="B567" s="37">
        <f t="shared" si="44"/>
        <v>4</v>
      </c>
      <c r="C567" s="49">
        <f>GewinnDaten!G567</f>
        <v>0</v>
      </c>
      <c r="D567" s="49">
        <f>GewinnDaten!J567</f>
        <v>0</v>
      </c>
      <c r="E567" s="40">
        <f t="shared" si="45"/>
        <v>0</v>
      </c>
      <c r="F567" s="58">
        <f t="shared" si="46"/>
        <v>43873</v>
      </c>
      <c r="G567" s="49">
        <f>SUM(C$7:C567)</f>
        <v>-1</v>
      </c>
      <c r="H567" s="49">
        <f>SUM(D$7:D567)</f>
        <v>10</v>
      </c>
      <c r="I567" s="40">
        <f t="shared" si="47"/>
        <v>9</v>
      </c>
      <c r="K567" s="36">
        <f t="shared" si="48"/>
        <v>2020</v>
      </c>
    </row>
    <row r="568" spans="1:11" ht="13">
      <c r="A568" s="39">
        <f>GewinnDaten!A568</f>
        <v>43876</v>
      </c>
      <c r="B568" s="37">
        <f t="shared" si="44"/>
        <v>7</v>
      </c>
      <c r="C568" s="49">
        <f>GewinnDaten!G568</f>
        <v>0</v>
      </c>
      <c r="D568" s="49">
        <f>GewinnDaten!J568</f>
        <v>0</v>
      </c>
      <c r="E568" s="40">
        <f t="shared" si="45"/>
        <v>0</v>
      </c>
      <c r="F568" s="58">
        <f t="shared" si="46"/>
        <v>43876</v>
      </c>
      <c r="G568" s="49">
        <f>SUM(C$7:C568)</f>
        <v>-1</v>
      </c>
      <c r="H568" s="49">
        <f>SUM(D$7:D568)</f>
        <v>10</v>
      </c>
      <c r="I568" s="40">
        <f t="shared" si="47"/>
        <v>9</v>
      </c>
      <c r="K568" s="36">
        <f t="shared" si="48"/>
        <v>2020</v>
      </c>
    </row>
    <row r="569" spans="1:11" ht="13">
      <c r="A569" s="39">
        <f>GewinnDaten!A569</f>
        <v>43880</v>
      </c>
      <c r="B569" s="37">
        <f t="shared" si="44"/>
        <v>4</v>
      </c>
      <c r="C569" s="49">
        <f>GewinnDaten!G569</f>
        <v>0</v>
      </c>
      <c r="D569" s="49">
        <f>GewinnDaten!J569</f>
        <v>0</v>
      </c>
      <c r="E569" s="40">
        <f t="shared" si="45"/>
        <v>0</v>
      </c>
      <c r="F569" s="58">
        <f t="shared" si="46"/>
        <v>43880</v>
      </c>
      <c r="G569" s="49">
        <f>SUM(C$7:C569)</f>
        <v>-1</v>
      </c>
      <c r="H569" s="49">
        <f>SUM(D$7:D569)</f>
        <v>10</v>
      </c>
      <c r="I569" s="40">
        <f t="shared" si="47"/>
        <v>9</v>
      </c>
      <c r="K569" s="36">
        <f t="shared" si="48"/>
        <v>2020</v>
      </c>
    </row>
    <row r="570" spans="1:11" ht="13">
      <c r="A570" s="39">
        <f>GewinnDaten!A570</f>
        <v>43883</v>
      </c>
      <c r="B570" s="37">
        <f t="shared" si="44"/>
        <v>7</v>
      </c>
      <c r="C570" s="49">
        <f>GewinnDaten!G570</f>
        <v>0</v>
      </c>
      <c r="D570" s="49">
        <f>GewinnDaten!J570</f>
        <v>0</v>
      </c>
      <c r="E570" s="40">
        <f t="shared" si="45"/>
        <v>0</v>
      </c>
      <c r="F570" s="58">
        <f t="shared" si="46"/>
        <v>43883</v>
      </c>
      <c r="G570" s="49">
        <f>SUM(C$7:C570)</f>
        <v>-1</v>
      </c>
      <c r="H570" s="49">
        <f>SUM(D$7:D570)</f>
        <v>10</v>
      </c>
      <c r="I570" s="40">
        <f t="shared" si="47"/>
        <v>9</v>
      </c>
      <c r="K570" s="36">
        <f t="shared" si="48"/>
        <v>2020</v>
      </c>
    </row>
    <row r="571" spans="1:11" ht="13">
      <c r="A571" s="39">
        <f>GewinnDaten!A571</f>
        <v>43887</v>
      </c>
      <c r="B571" s="37">
        <f t="shared" si="44"/>
        <v>4</v>
      </c>
      <c r="C571" s="49">
        <f>GewinnDaten!G571</f>
        <v>0</v>
      </c>
      <c r="D571" s="49">
        <f>GewinnDaten!J571</f>
        <v>0</v>
      </c>
      <c r="E571" s="40">
        <f t="shared" si="45"/>
        <v>0</v>
      </c>
      <c r="F571" s="58">
        <f t="shared" si="46"/>
        <v>43887</v>
      </c>
      <c r="G571" s="49">
        <f>SUM(C$7:C571)</f>
        <v>-1</v>
      </c>
      <c r="H571" s="49">
        <f>SUM(D$7:D571)</f>
        <v>10</v>
      </c>
      <c r="I571" s="40">
        <f t="shared" si="47"/>
        <v>9</v>
      </c>
      <c r="K571" s="36">
        <f t="shared" si="48"/>
        <v>2020</v>
      </c>
    </row>
    <row r="572" spans="1:11" ht="13">
      <c r="A572" s="39">
        <f>GewinnDaten!A572</f>
        <v>43890</v>
      </c>
      <c r="B572" s="37">
        <f t="shared" si="44"/>
        <v>7</v>
      </c>
      <c r="C572" s="49">
        <f>GewinnDaten!G572</f>
        <v>0</v>
      </c>
      <c r="D572" s="49">
        <f>GewinnDaten!J572</f>
        <v>0</v>
      </c>
      <c r="E572" s="40">
        <f t="shared" si="45"/>
        <v>0</v>
      </c>
      <c r="F572" s="58">
        <f t="shared" si="46"/>
        <v>43890</v>
      </c>
      <c r="G572" s="49">
        <f>SUM(C$7:C572)</f>
        <v>-1</v>
      </c>
      <c r="H572" s="49">
        <f>SUM(D$7:D572)</f>
        <v>10</v>
      </c>
      <c r="I572" s="40">
        <f t="shared" si="47"/>
        <v>9</v>
      </c>
      <c r="K572" s="36">
        <f t="shared" si="48"/>
        <v>2020</v>
      </c>
    </row>
    <row r="573" spans="1:11" ht="13">
      <c r="A573" s="39">
        <f>GewinnDaten!A573</f>
        <v>43894</v>
      </c>
      <c r="B573" s="37">
        <f t="shared" si="44"/>
        <v>4</v>
      </c>
      <c r="C573" s="49">
        <f>GewinnDaten!G573</f>
        <v>0</v>
      </c>
      <c r="D573" s="49">
        <f>GewinnDaten!J573</f>
        <v>0</v>
      </c>
      <c r="E573" s="40">
        <f t="shared" si="45"/>
        <v>0</v>
      </c>
      <c r="F573" s="58">
        <f t="shared" si="46"/>
        <v>43894</v>
      </c>
      <c r="G573" s="49">
        <f>SUM(C$7:C573)</f>
        <v>-1</v>
      </c>
      <c r="H573" s="49">
        <f>SUM(D$7:D573)</f>
        <v>10</v>
      </c>
      <c r="I573" s="40">
        <f t="shared" si="47"/>
        <v>9</v>
      </c>
      <c r="K573" s="36">
        <f t="shared" si="48"/>
        <v>2020</v>
      </c>
    </row>
    <row r="574" spans="1:11" ht="13">
      <c r="A574" s="39">
        <f>GewinnDaten!A574</f>
        <v>43897</v>
      </c>
      <c r="B574" s="37">
        <f t="shared" si="44"/>
        <v>7</v>
      </c>
      <c r="C574" s="49">
        <f>GewinnDaten!G574</f>
        <v>0</v>
      </c>
      <c r="D574" s="49">
        <f>GewinnDaten!J574</f>
        <v>0</v>
      </c>
      <c r="E574" s="40">
        <f t="shared" si="45"/>
        <v>0</v>
      </c>
      <c r="F574" s="58">
        <f t="shared" si="46"/>
        <v>43897</v>
      </c>
      <c r="G574" s="49">
        <f>SUM(C$7:C574)</f>
        <v>-1</v>
      </c>
      <c r="H574" s="49">
        <f>SUM(D$7:D574)</f>
        <v>10</v>
      </c>
      <c r="I574" s="40">
        <f t="shared" si="47"/>
        <v>9</v>
      </c>
      <c r="K574" s="36">
        <f t="shared" si="48"/>
        <v>2020</v>
      </c>
    </row>
    <row r="575" spans="1:11" ht="13">
      <c r="A575" s="39">
        <f>GewinnDaten!A575</f>
        <v>43901</v>
      </c>
      <c r="B575" s="37">
        <f t="shared" si="44"/>
        <v>4</v>
      </c>
      <c r="C575" s="49">
        <f>GewinnDaten!G575</f>
        <v>0</v>
      </c>
      <c r="D575" s="49">
        <f>GewinnDaten!J575</f>
        <v>0</v>
      </c>
      <c r="E575" s="40">
        <f t="shared" si="45"/>
        <v>0</v>
      </c>
      <c r="F575" s="58">
        <f t="shared" si="46"/>
        <v>43901</v>
      </c>
      <c r="G575" s="49">
        <f>SUM(C$7:C575)</f>
        <v>-1</v>
      </c>
      <c r="H575" s="49">
        <f>SUM(D$7:D575)</f>
        <v>10</v>
      </c>
      <c r="I575" s="40">
        <f t="shared" si="47"/>
        <v>9</v>
      </c>
      <c r="K575" s="36">
        <f t="shared" si="48"/>
        <v>2020</v>
      </c>
    </row>
    <row r="576" spans="1:11" ht="13">
      <c r="A576" s="39">
        <f>GewinnDaten!A576</f>
        <v>43904</v>
      </c>
      <c r="B576" s="37">
        <f t="shared" si="44"/>
        <v>7</v>
      </c>
      <c r="C576" s="49">
        <f>GewinnDaten!G576</f>
        <v>0</v>
      </c>
      <c r="D576" s="49">
        <f>GewinnDaten!J576</f>
        <v>0</v>
      </c>
      <c r="E576" s="40">
        <f t="shared" si="45"/>
        <v>0</v>
      </c>
      <c r="F576" s="58">
        <f t="shared" si="46"/>
        <v>43904</v>
      </c>
      <c r="G576" s="49">
        <f>SUM(C$7:C576)</f>
        <v>-1</v>
      </c>
      <c r="H576" s="49">
        <f>SUM(D$7:D576)</f>
        <v>10</v>
      </c>
      <c r="I576" s="40">
        <f t="shared" si="47"/>
        <v>9</v>
      </c>
      <c r="K576" s="36">
        <f t="shared" si="48"/>
        <v>2020</v>
      </c>
    </row>
    <row r="577" spans="1:11" ht="13">
      <c r="A577" s="39">
        <f>GewinnDaten!A577</f>
        <v>43908</v>
      </c>
      <c r="B577" s="37">
        <f t="shared" si="44"/>
        <v>4</v>
      </c>
      <c r="C577" s="49">
        <f>GewinnDaten!G577</f>
        <v>0</v>
      </c>
      <c r="D577" s="49">
        <f>GewinnDaten!J577</f>
        <v>0</v>
      </c>
      <c r="E577" s="40">
        <f t="shared" si="45"/>
        <v>0</v>
      </c>
      <c r="F577" s="58">
        <f t="shared" si="46"/>
        <v>43908</v>
      </c>
      <c r="G577" s="49">
        <f>SUM(C$7:C577)</f>
        <v>-1</v>
      </c>
      <c r="H577" s="49">
        <f>SUM(D$7:D577)</f>
        <v>10</v>
      </c>
      <c r="I577" s="40">
        <f t="shared" si="47"/>
        <v>9</v>
      </c>
      <c r="K577" s="36">
        <f t="shared" si="48"/>
        <v>2020</v>
      </c>
    </row>
    <row r="578" spans="1:11" ht="13">
      <c r="A578" s="39">
        <f>GewinnDaten!A578</f>
        <v>43911</v>
      </c>
      <c r="B578" s="37">
        <f t="shared" si="44"/>
        <v>7</v>
      </c>
      <c r="C578" s="49">
        <f>GewinnDaten!G578</f>
        <v>0</v>
      </c>
      <c r="D578" s="49">
        <f>GewinnDaten!J578</f>
        <v>0</v>
      </c>
      <c r="E578" s="40">
        <f t="shared" si="45"/>
        <v>0</v>
      </c>
      <c r="F578" s="58">
        <f t="shared" si="46"/>
        <v>43911</v>
      </c>
      <c r="G578" s="49">
        <f>SUM(C$7:C578)</f>
        <v>-1</v>
      </c>
      <c r="H578" s="49">
        <f>SUM(D$7:D578)</f>
        <v>10</v>
      </c>
      <c r="I578" s="40">
        <f t="shared" si="47"/>
        <v>9</v>
      </c>
      <c r="K578" s="36">
        <f t="shared" si="48"/>
        <v>2020</v>
      </c>
    </row>
    <row r="579" spans="1:11" ht="13">
      <c r="A579" s="39">
        <f>GewinnDaten!A579</f>
        <v>43915</v>
      </c>
      <c r="B579" s="37">
        <f t="shared" si="44"/>
        <v>4</v>
      </c>
      <c r="C579" s="49">
        <f>GewinnDaten!G579</f>
        <v>0</v>
      </c>
      <c r="D579" s="49">
        <f>GewinnDaten!J579</f>
        <v>0</v>
      </c>
      <c r="E579" s="40">
        <f t="shared" si="45"/>
        <v>0</v>
      </c>
      <c r="F579" s="58">
        <f t="shared" si="46"/>
        <v>43915</v>
      </c>
      <c r="G579" s="49">
        <f>SUM(C$7:C579)</f>
        <v>-1</v>
      </c>
      <c r="H579" s="49">
        <f>SUM(D$7:D579)</f>
        <v>10</v>
      </c>
      <c r="I579" s="40">
        <f t="shared" si="47"/>
        <v>9</v>
      </c>
      <c r="K579" s="36">
        <f t="shared" si="48"/>
        <v>2020</v>
      </c>
    </row>
    <row r="580" spans="1:11" ht="13">
      <c r="A580" s="39">
        <f>GewinnDaten!A580</f>
        <v>43918</v>
      </c>
      <c r="B580" s="37">
        <f t="shared" si="44"/>
        <v>7</v>
      </c>
      <c r="C580" s="49">
        <f>GewinnDaten!G580</f>
        <v>0</v>
      </c>
      <c r="D580" s="49">
        <f>GewinnDaten!J580</f>
        <v>0</v>
      </c>
      <c r="E580" s="40">
        <f t="shared" si="45"/>
        <v>0</v>
      </c>
      <c r="F580" s="58">
        <f t="shared" si="46"/>
        <v>43918</v>
      </c>
      <c r="G580" s="49">
        <f>SUM(C$7:C580)</f>
        <v>-1</v>
      </c>
      <c r="H580" s="49">
        <f>SUM(D$7:D580)</f>
        <v>10</v>
      </c>
      <c r="I580" s="40">
        <f t="shared" si="47"/>
        <v>9</v>
      </c>
      <c r="K580" s="36">
        <f t="shared" si="48"/>
        <v>2020</v>
      </c>
    </row>
    <row r="581" spans="1:11" ht="13">
      <c r="A581" s="39">
        <f>GewinnDaten!A581</f>
        <v>43922</v>
      </c>
      <c r="B581" s="37">
        <f t="shared" si="44"/>
        <v>4</v>
      </c>
      <c r="C581" s="49">
        <f>GewinnDaten!G581</f>
        <v>0</v>
      </c>
      <c r="D581" s="49">
        <f>GewinnDaten!J581</f>
        <v>0</v>
      </c>
      <c r="E581" s="40">
        <f t="shared" si="45"/>
        <v>0</v>
      </c>
      <c r="F581" s="58">
        <f t="shared" si="46"/>
        <v>43922</v>
      </c>
      <c r="G581" s="49">
        <f>SUM(C$7:C581)</f>
        <v>-1</v>
      </c>
      <c r="H581" s="49">
        <f>SUM(D$7:D581)</f>
        <v>10</v>
      </c>
      <c r="I581" s="40">
        <f t="shared" si="47"/>
        <v>9</v>
      </c>
      <c r="K581" s="36">
        <f t="shared" si="48"/>
        <v>2020</v>
      </c>
    </row>
    <row r="582" spans="1:11" ht="13">
      <c r="A582" s="39">
        <f>GewinnDaten!A582</f>
        <v>43925</v>
      </c>
      <c r="B582" s="37">
        <f t="shared" si="44"/>
        <v>7</v>
      </c>
      <c r="C582" s="49">
        <f>GewinnDaten!G582</f>
        <v>0</v>
      </c>
      <c r="D582" s="49">
        <f>GewinnDaten!J582</f>
        <v>0</v>
      </c>
      <c r="E582" s="40">
        <f t="shared" si="45"/>
        <v>0</v>
      </c>
      <c r="F582" s="58">
        <f t="shared" si="46"/>
        <v>43925</v>
      </c>
      <c r="G582" s="49">
        <f>SUM(C$7:C582)</f>
        <v>-1</v>
      </c>
      <c r="H582" s="49">
        <f>SUM(D$7:D582)</f>
        <v>10</v>
      </c>
      <c r="I582" s="40">
        <f t="shared" si="47"/>
        <v>9</v>
      </c>
      <c r="K582" s="36">
        <f t="shared" si="48"/>
        <v>2020</v>
      </c>
    </row>
    <row r="583" spans="1:11" ht="13">
      <c r="A583" s="39">
        <f>GewinnDaten!A583</f>
        <v>43929</v>
      </c>
      <c r="B583" s="37">
        <f t="shared" si="44"/>
        <v>4</v>
      </c>
      <c r="C583" s="49">
        <f>GewinnDaten!G583</f>
        <v>0</v>
      </c>
      <c r="D583" s="49">
        <f>GewinnDaten!J583</f>
        <v>0</v>
      </c>
      <c r="E583" s="40">
        <f t="shared" si="45"/>
        <v>0</v>
      </c>
      <c r="F583" s="58">
        <f t="shared" si="46"/>
        <v>43929</v>
      </c>
      <c r="G583" s="49">
        <f>SUM(C$7:C583)</f>
        <v>-1</v>
      </c>
      <c r="H583" s="49">
        <f>SUM(D$7:D583)</f>
        <v>10</v>
      </c>
      <c r="I583" s="40">
        <f t="shared" si="47"/>
        <v>9</v>
      </c>
      <c r="K583" s="36">
        <f t="shared" si="48"/>
        <v>2020</v>
      </c>
    </row>
    <row r="584" spans="1:11" ht="13">
      <c r="A584" s="39">
        <f>GewinnDaten!A584</f>
        <v>43932</v>
      </c>
      <c r="B584" s="37">
        <f t="shared" ref="B584:B647" si="49">WEEKDAY(A584)</f>
        <v>7</v>
      </c>
      <c r="C584" s="49">
        <f>GewinnDaten!G584</f>
        <v>0</v>
      </c>
      <c r="D584" s="49">
        <f>GewinnDaten!J584</f>
        <v>0</v>
      </c>
      <c r="E584" s="40">
        <f t="shared" ref="E584:E647" si="50">SUM(C584:D584)</f>
        <v>0</v>
      </c>
      <c r="F584" s="58">
        <f t="shared" ref="F584:F647" si="51">A584</f>
        <v>43932</v>
      </c>
      <c r="G584" s="49">
        <f>SUM(C$7:C584)</f>
        <v>-1</v>
      </c>
      <c r="H584" s="49">
        <f>SUM(D$7:D584)</f>
        <v>10</v>
      </c>
      <c r="I584" s="40">
        <f t="shared" ref="I584:I647" si="52">SUM(G584:H584)</f>
        <v>9</v>
      </c>
      <c r="K584" s="36">
        <f t="shared" ref="K584:K647" si="53">YEAR(A584)</f>
        <v>2020</v>
      </c>
    </row>
    <row r="585" spans="1:11" ht="13">
      <c r="A585" s="39">
        <f>GewinnDaten!A585</f>
        <v>43936</v>
      </c>
      <c r="B585" s="37">
        <f t="shared" si="49"/>
        <v>4</v>
      </c>
      <c r="C585" s="49">
        <f>GewinnDaten!G585</f>
        <v>0</v>
      </c>
      <c r="D585" s="49">
        <f>GewinnDaten!J585</f>
        <v>0</v>
      </c>
      <c r="E585" s="40">
        <f t="shared" si="50"/>
        <v>0</v>
      </c>
      <c r="F585" s="58">
        <f t="shared" si="51"/>
        <v>43936</v>
      </c>
      <c r="G585" s="49">
        <f>SUM(C$7:C585)</f>
        <v>-1</v>
      </c>
      <c r="H585" s="49">
        <f>SUM(D$7:D585)</f>
        <v>10</v>
      </c>
      <c r="I585" s="40">
        <f t="shared" si="52"/>
        <v>9</v>
      </c>
      <c r="K585" s="36">
        <f t="shared" si="53"/>
        <v>2020</v>
      </c>
    </row>
    <row r="586" spans="1:11" ht="13">
      <c r="A586" s="39">
        <f>GewinnDaten!A586</f>
        <v>43939</v>
      </c>
      <c r="B586" s="37">
        <f t="shared" si="49"/>
        <v>7</v>
      </c>
      <c r="C586" s="49">
        <f>GewinnDaten!G586</f>
        <v>0</v>
      </c>
      <c r="D586" s="49">
        <f>GewinnDaten!J586</f>
        <v>0</v>
      </c>
      <c r="E586" s="40">
        <f t="shared" si="50"/>
        <v>0</v>
      </c>
      <c r="F586" s="58">
        <f t="shared" si="51"/>
        <v>43939</v>
      </c>
      <c r="G586" s="49">
        <f>SUM(C$7:C586)</f>
        <v>-1</v>
      </c>
      <c r="H586" s="49">
        <f>SUM(D$7:D586)</f>
        <v>10</v>
      </c>
      <c r="I586" s="40">
        <f t="shared" si="52"/>
        <v>9</v>
      </c>
      <c r="K586" s="36">
        <f t="shared" si="53"/>
        <v>2020</v>
      </c>
    </row>
    <row r="587" spans="1:11" ht="13">
      <c r="A587" s="39">
        <f>GewinnDaten!A587</f>
        <v>43943</v>
      </c>
      <c r="B587" s="37">
        <f t="shared" si="49"/>
        <v>4</v>
      </c>
      <c r="C587" s="49">
        <f>GewinnDaten!G587</f>
        <v>0</v>
      </c>
      <c r="D587" s="49">
        <f>GewinnDaten!J587</f>
        <v>0</v>
      </c>
      <c r="E587" s="40">
        <f t="shared" si="50"/>
        <v>0</v>
      </c>
      <c r="F587" s="58">
        <f t="shared" si="51"/>
        <v>43943</v>
      </c>
      <c r="G587" s="49">
        <f>SUM(C$7:C587)</f>
        <v>-1</v>
      </c>
      <c r="H587" s="49">
        <f>SUM(D$7:D587)</f>
        <v>10</v>
      </c>
      <c r="I587" s="40">
        <f t="shared" si="52"/>
        <v>9</v>
      </c>
      <c r="K587" s="36">
        <f t="shared" si="53"/>
        <v>2020</v>
      </c>
    </row>
    <row r="588" spans="1:11" ht="13">
      <c r="A588" s="39">
        <f>GewinnDaten!A588</f>
        <v>43946</v>
      </c>
      <c r="B588" s="37">
        <f t="shared" si="49"/>
        <v>7</v>
      </c>
      <c r="C588" s="49">
        <f>GewinnDaten!G588</f>
        <v>0</v>
      </c>
      <c r="D588" s="49">
        <f>GewinnDaten!J588</f>
        <v>0</v>
      </c>
      <c r="E588" s="40">
        <f t="shared" si="50"/>
        <v>0</v>
      </c>
      <c r="F588" s="58">
        <f t="shared" si="51"/>
        <v>43946</v>
      </c>
      <c r="G588" s="49">
        <f>SUM(C$7:C588)</f>
        <v>-1</v>
      </c>
      <c r="H588" s="49">
        <f>SUM(D$7:D588)</f>
        <v>10</v>
      </c>
      <c r="I588" s="40">
        <f t="shared" si="52"/>
        <v>9</v>
      </c>
      <c r="K588" s="36">
        <f t="shared" si="53"/>
        <v>2020</v>
      </c>
    </row>
    <row r="589" spans="1:11" ht="13">
      <c r="A589" s="39">
        <f>GewinnDaten!A589</f>
        <v>43950</v>
      </c>
      <c r="B589" s="37">
        <f t="shared" si="49"/>
        <v>4</v>
      </c>
      <c r="C589" s="49">
        <f>GewinnDaten!G589</f>
        <v>0</v>
      </c>
      <c r="D589" s="49">
        <f>GewinnDaten!J589</f>
        <v>0</v>
      </c>
      <c r="E589" s="40">
        <f t="shared" si="50"/>
        <v>0</v>
      </c>
      <c r="F589" s="58">
        <f t="shared" si="51"/>
        <v>43950</v>
      </c>
      <c r="G589" s="49">
        <f>SUM(C$7:C589)</f>
        <v>-1</v>
      </c>
      <c r="H589" s="49">
        <f>SUM(D$7:D589)</f>
        <v>10</v>
      </c>
      <c r="I589" s="40">
        <f t="shared" si="52"/>
        <v>9</v>
      </c>
      <c r="K589" s="36">
        <f t="shared" si="53"/>
        <v>2020</v>
      </c>
    </row>
    <row r="590" spans="1:11" ht="13">
      <c r="A590" s="39">
        <f>GewinnDaten!A590</f>
        <v>43953</v>
      </c>
      <c r="B590" s="37">
        <f t="shared" si="49"/>
        <v>7</v>
      </c>
      <c r="C590" s="49">
        <f>GewinnDaten!G590</f>
        <v>0</v>
      </c>
      <c r="D590" s="49">
        <f>GewinnDaten!J590</f>
        <v>0</v>
      </c>
      <c r="E590" s="40">
        <f t="shared" si="50"/>
        <v>0</v>
      </c>
      <c r="F590" s="58">
        <f t="shared" si="51"/>
        <v>43953</v>
      </c>
      <c r="G590" s="49">
        <f>SUM(C$7:C590)</f>
        <v>-1</v>
      </c>
      <c r="H590" s="49">
        <f>SUM(D$7:D590)</f>
        <v>10</v>
      </c>
      <c r="I590" s="40">
        <f t="shared" si="52"/>
        <v>9</v>
      </c>
      <c r="K590" s="36">
        <f t="shared" si="53"/>
        <v>2020</v>
      </c>
    </row>
    <row r="591" spans="1:11" ht="13">
      <c r="A591" s="39">
        <f>GewinnDaten!A591</f>
        <v>43957</v>
      </c>
      <c r="B591" s="37">
        <f t="shared" si="49"/>
        <v>4</v>
      </c>
      <c r="C591" s="49">
        <f>GewinnDaten!G591</f>
        <v>0</v>
      </c>
      <c r="D591" s="49">
        <f>GewinnDaten!J591</f>
        <v>0</v>
      </c>
      <c r="E591" s="40">
        <f t="shared" si="50"/>
        <v>0</v>
      </c>
      <c r="F591" s="58">
        <f t="shared" si="51"/>
        <v>43957</v>
      </c>
      <c r="G591" s="49">
        <f>SUM(C$7:C591)</f>
        <v>-1</v>
      </c>
      <c r="H591" s="49">
        <f>SUM(D$7:D591)</f>
        <v>10</v>
      </c>
      <c r="I591" s="40">
        <f t="shared" si="52"/>
        <v>9</v>
      </c>
      <c r="K591" s="36">
        <f t="shared" si="53"/>
        <v>2020</v>
      </c>
    </row>
    <row r="592" spans="1:11" ht="13">
      <c r="A592" s="39">
        <f>GewinnDaten!A592</f>
        <v>43960</v>
      </c>
      <c r="B592" s="37">
        <f t="shared" si="49"/>
        <v>7</v>
      </c>
      <c r="C592" s="49">
        <f>GewinnDaten!G592</f>
        <v>0</v>
      </c>
      <c r="D592" s="49">
        <f>GewinnDaten!J592</f>
        <v>0</v>
      </c>
      <c r="E592" s="40">
        <f t="shared" si="50"/>
        <v>0</v>
      </c>
      <c r="F592" s="58">
        <f t="shared" si="51"/>
        <v>43960</v>
      </c>
      <c r="G592" s="49">
        <f>SUM(C$7:C592)</f>
        <v>-1</v>
      </c>
      <c r="H592" s="49">
        <f>SUM(D$7:D592)</f>
        <v>10</v>
      </c>
      <c r="I592" s="40">
        <f t="shared" si="52"/>
        <v>9</v>
      </c>
      <c r="K592" s="36">
        <f t="shared" si="53"/>
        <v>2020</v>
      </c>
    </row>
    <row r="593" spans="1:11" ht="13">
      <c r="A593" s="39">
        <f>GewinnDaten!A593</f>
        <v>43964</v>
      </c>
      <c r="B593" s="37">
        <f t="shared" si="49"/>
        <v>4</v>
      </c>
      <c r="C593" s="49">
        <f>GewinnDaten!G593</f>
        <v>0</v>
      </c>
      <c r="D593" s="49">
        <f>GewinnDaten!J593</f>
        <v>0</v>
      </c>
      <c r="E593" s="40">
        <f t="shared" si="50"/>
        <v>0</v>
      </c>
      <c r="F593" s="58">
        <f t="shared" si="51"/>
        <v>43964</v>
      </c>
      <c r="G593" s="49">
        <f>SUM(C$7:C593)</f>
        <v>-1</v>
      </c>
      <c r="H593" s="49">
        <f>SUM(D$7:D593)</f>
        <v>10</v>
      </c>
      <c r="I593" s="40">
        <f t="shared" si="52"/>
        <v>9</v>
      </c>
      <c r="K593" s="36">
        <f t="shared" si="53"/>
        <v>2020</v>
      </c>
    </row>
    <row r="594" spans="1:11" ht="13">
      <c r="A594" s="39">
        <f>GewinnDaten!A594</f>
        <v>43967</v>
      </c>
      <c r="B594" s="37">
        <f t="shared" si="49"/>
        <v>7</v>
      </c>
      <c r="C594" s="49">
        <f>GewinnDaten!G594</f>
        <v>0</v>
      </c>
      <c r="D594" s="49">
        <f>GewinnDaten!J594</f>
        <v>0</v>
      </c>
      <c r="E594" s="40">
        <f t="shared" si="50"/>
        <v>0</v>
      </c>
      <c r="F594" s="58">
        <f t="shared" si="51"/>
        <v>43967</v>
      </c>
      <c r="G594" s="49">
        <f>SUM(C$7:C594)</f>
        <v>-1</v>
      </c>
      <c r="H594" s="49">
        <f>SUM(D$7:D594)</f>
        <v>10</v>
      </c>
      <c r="I594" s="40">
        <f t="shared" si="52"/>
        <v>9</v>
      </c>
      <c r="K594" s="36">
        <f t="shared" si="53"/>
        <v>2020</v>
      </c>
    </row>
    <row r="595" spans="1:11" ht="13">
      <c r="A595" s="39">
        <f>GewinnDaten!A595</f>
        <v>43971</v>
      </c>
      <c r="B595" s="37">
        <f t="shared" si="49"/>
        <v>4</v>
      </c>
      <c r="C595" s="49">
        <f>GewinnDaten!G595</f>
        <v>0</v>
      </c>
      <c r="D595" s="49">
        <f>GewinnDaten!J595</f>
        <v>0</v>
      </c>
      <c r="E595" s="40">
        <f t="shared" si="50"/>
        <v>0</v>
      </c>
      <c r="F595" s="58">
        <f t="shared" si="51"/>
        <v>43971</v>
      </c>
      <c r="G595" s="49">
        <f>SUM(C$7:C595)</f>
        <v>-1</v>
      </c>
      <c r="H595" s="49">
        <f>SUM(D$7:D595)</f>
        <v>10</v>
      </c>
      <c r="I595" s="40">
        <f t="shared" si="52"/>
        <v>9</v>
      </c>
      <c r="K595" s="36">
        <f t="shared" si="53"/>
        <v>2020</v>
      </c>
    </row>
    <row r="596" spans="1:11" ht="13">
      <c r="A596" s="39">
        <f>GewinnDaten!A596</f>
        <v>43974</v>
      </c>
      <c r="B596" s="37">
        <f t="shared" si="49"/>
        <v>7</v>
      </c>
      <c r="C596" s="49">
        <f>GewinnDaten!G596</f>
        <v>0</v>
      </c>
      <c r="D596" s="49">
        <f>GewinnDaten!J596</f>
        <v>0</v>
      </c>
      <c r="E596" s="40">
        <f t="shared" si="50"/>
        <v>0</v>
      </c>
      <c r="F596" s="58">
        <f t="shared" si="51"/>
        <v>43974</v>
      </c>
      <c r="G596" s="49">
        <f>SUM(C$7:C596)</f>
        <v>-1</v>
      </c>
      <c r="H596" s="49">
        <f>SUM(D$7:D596)</f>
        <v>10</v>
      </c>
      <c r="I596" s="40">
        <f t="shared" si="52"/>
        <v>9</v>
      </c>
      <c r="K596" s="36">
        <f t="shared" si="53"/>
        <v>2020</v>
      </c>
    </row>
    <row r="597" spans="1:11" ht="13">
      <c r="A597" s="39">
        <f>GewinnDaten!A597</f>
        <v>43978</v>
      </c>
      <c r="B597" s="37">
        <f t="shared" si="49"/>
        <v>4</v>
      </c>
      <c r="C597" s="49">
        <f>GewinnDaten!G597</f>
        <v>0</v>
      </c>
      <c r="D597" s="49">
        <f>GewinnDaten!J597</f>
        <v>0</v>
      </c>
      <c r="E597" s="40">
        <f t="shared" si="50"/>
        <v>0</v>
      </c>
      <c r="F597" s="58">
        <f t="shared" si="51"/>
        <v>43978</v>
      </c>
      <c r="G597" s="49">
        <f>SUM(C$7:C597)</f>
        <v>-1</v>
      </c>
      <c r="H597" s="49">
        <f>SUM(D$7:D597)</f>
        <v>10</v>
      </c>
      <c r="I597" s="40">
        <f t="shared" si="52"/>
        <v>9</v>
      </c>
      <c r="K597" s="36">
        <f t="shared" si="53"/>
        <v>2020</v>
      </c>
    </row>
    <row r="598" spans="1:11" ht="13">
      <c r="A598" s="39">
        <f>GewinnDaten!A598</f>
        <v>43981</v>
      </c>
      <c r="B598" s="37">
        <f t="shared" si="49"/>
        <v>7</v>
      </c>
      <c r="C598" s="49">
        <f>GewinnDaten!G598</f>
        <v>0</v>
      </c>
      <c r="D598" s="49">
        <f>GewinnDaten!J598</f>
        <v>0</v>
      </c>
      <c r="E598" s="40">
        <f t="shared" si="50"/>
        <v>0</v>
      </c>
      <c r="F598" s="58">
        <f t="shared" si="51"/>
        <v>43981</v>
      </c>
      <c r="G598" s="49">
        <f>SUM(C$7:C598)</f>
        <v>-1</v>
      </c>
      <c r="H598" s="49">
        <f>SUM(D$7:D598)</f>
        <v>10</v>
      </c>
      <c r="I598" s="40">
        <f t="shared" si="52"/>
        <v>9</v>
      </c>
      <c r="K598" s="36">
        <f t="shared" si="53"/>
        <v>2020</v>
      </c>
    </row>
    <row r="599" spans="1:11" ht="13">
      <c r="A599" s="39">
        <f>GewinnDaten!A599</f>
        <v>43985</v>
      </c>
      <c r="B599" s="37">
        <f t="shared" si="49"/>
        <v>4</v>
      </c>
      <c r="C599" s="49">
        <f>GewinnDaten!G599</f>
        <v>0</v>
      </c>
      <c r="D599" s="49">
        <f>GewinnDaten!J599</f>
        <v>0</v>
      </c>
      <c r="E599" s="40">
        <f t="shared" si="50"/>
        <v>0</v>
      </c>
      <c r="F599" s="58">
        <f t="shared" si="51"/>
        <v>43985</v>
      </c>
      <c r="G599" s="49">
        <f>SUM(C$7:C599)</f>
        <v>-1</v>
      </c>
      <c r="H599" s="49">
        <f>SUM(D$7:D599)</f>
        <v>10</v>
      </c>
      <c r="I599" s="40">
        <f t="shared" si="52"/>
        <v>9</v>
      </c>
      <c r="K599" s="36">
        <f t="shared" si="53"/>
        <v>2020</v>
      </c>
    </row>
    <row r="600" spans="1:11" ht="13">
      <c r="A600" s="39">
        <f>GewinnDaten!A600</f>
        <v>43988</v>
      </c>
      <c r="B600" s="37">
        <f t="shared" si="49"/>
        <v>7</v>
      </c>
      <c r="C600" s="49">
        <f>GewinnDaten!G600</f>
        <v>0</v>
      </c>
      <c r="D600" s="49">
        <f>GewinnDaten!J600</f>
        <v>0</v>
      </c>
      <c r="E600" s="40">
        <f t="shared" si="50"/>
        <v>0</v>
      </c>
      <c r="F600" s="58">
        <f t="shared" si="51"/>
        <v>43988</v>
      </c>
      <c r="G600" s="49">
        <f>SUM(C$7:C600)</f>
        <v>-1</v>
      </c>
      <c r="H600" s="49">
        <f>SUM(D$7:D600)</f>
        <v>10</v>
      </c>
      <c r="I600" s="40">
        <f t="shared" si="52"/>
        <v>9</v>
      </c>
      <c r="K600" s="36">
        <f t="shared" si="53"/>
        <v>2020</v>
      </c>
    </row>
    <row r="601" spans="1:11" ht="13">
      <c r="A601" s="39">
        <f>GewinnDaten!A601</f>
        <v>43992</v>
      </c>
      <c r="B601" s="37">
        <f t="shared" si="49"/>
        <v>4</v>
      </c>
      <c r="C601" s="49">
        <f>GewinnDaten!G601</f>
        <v>0</v>
      </c>
      <c r="D601" s="49">
        <f>GewinnDaten!J601</f>
        <v>0</v>
      </c>
      <c r="E601" s="40">
        <f t="shared" si="50"/>
        <v>0</v>
      </c>
      <c r="F601" s="58">
        <f t="shared" si="51"/>
        <v>43992</v>
      </c>
      <c r="G601" s="49">
        <f>SUM(C$7:C601)</f>
        <v>-1</v>
      </c>
      <c r="H601" s="49">
        <f>SUM(D$7:D601)</f>
        <v>10</v>
      </c>
      <c r="I601" s="40">
        <f t="shared" si="52"/>
        <v>9</v>
      </c>
      <c r="K601" s="36">
        <f t="shared" si="53"/>
        <v>2020</v>
      </c>
    </row>
    <row r="602" spans="1:11" ht="13">
      <c r="A602" s="39">
        <f>GewinnDaten!A602</f>
        <v>43995</v>
      </c>
      <c r="B602" s="37">
        <f t="shared" si="49"/>
        <v>7</v>
      </c>
      <c r="C602" s="49">
        <f>GewinnDaten!G602</f>
        <v>0</v>
      </c>
      <c r="D602" s="49">
        <f>GewinnDaten!J602</f>
        <v>0</v>
      </c>
      <c r="E602" s="40">
        <f t="shared" si="50"/>
        <v>0</v>
      </c>
      <c r="F602" s="58">
        <f t="shared" si="51"/>
        <v>43995</v>
      </c>
      <c r="G602" s="49">
        <f>SUM(C$7:C602)</f>
        <v>-1</v>
      </c>
      <c r="H602" s="49">
        <f>SUM(D$7:D602)</f>
        <v>10</v>
      </c>
      <c r="I602" s="40">
        <f t="shared" si="52"/>
        <v>9</v>
      </c>
      <c r="K602" s="36">
        <f t="shared" si="53"/>
        <v>2020</v>
      </c>
    </row>
    <row r="603" spans="1:11" ht="13">
      <c r="A603" s="39">
        <f>GewinnDaten!A603</f>
        <v>43999</v>
      </c>
      <c r="B603" s="37">
        <f t="shared" si="49"/>
        <v>4</v>
      </c>
      <c r="C603" s="49">
        <f>GewinnDaten!G603</f>
        <v>0</v>
      </c>
      <c r="D603" s="49">
        <f>GewinnDaten!J603</f>
        <v>0</v>
      </c>
      <c r="E603" s="40">
        <f t="shared" si="50"/>
        <v>0</v>
      </c>
      <c r="F603" s="58">
        <f t="shared" si="51"/>
        <v>43999</v>
      </c>
      <c r="G603" s="49">
        <f>SUM(C$7:C603)</f>
        <v>-1</v>
      </c>
      <c r="H603" s="49">
        <f>SUM(D$7:D603)</f>
        <v>10</v>
      </c>
      <c r="I603" s="40">
        <f t="shared" si="52"/>
        <v>9</v>
      </c>
      <c r="K603" s="36">
        <f t="shared" si="53"/>
        <v>2020</v>
      </c>
    </row>
    <row r="604" spans="1:11" ht="13">
      <c r="A604" s="39">
        <f>GewinnDaten!A604</f>
        <v>44002</v>
      </c>
      <c r="B604" s="37">
        <f t="shared" si="49"/>
        <v>7</v>
      </c>
      <c r="C604" s="49">
        <f>GewinnDaten!G604</f>
        <v>0</v>
      </c>
      <c r="D604" s="49">
        <f>GewinnDaten!J604</f>
        <v>0</v>
      </c>
      <c r="E604" s="40">
        <f t="shared" si="50"/>
        <v>0</v>
      </c>
      <c r="F604" s="58">
        <f t="shared" si="51"/>
        <v>44002</v>
      </c>
      <c r="G604" s="49">
        <f>SUM(C$7:C604)</f>
        <v>-1</v>
      </c>
      <c r="H604" s="49">
        <f>SUM(D$7:D604)</f>
        <v>10</v>
      </c>
      <c r="I604" s="40">
        <f t="shared" si="52"/>
        <v>9</v>
      </c>
      <c r="K604" s="36">
        <f t="shared" si="53"/>
        <v>2020</v>
      </c>
    </row>
    <row r="605" spans="1:11" ht="13">
      <c r="A605" s="39">
        <f>GewinnDaten!A605</f>
        <v>44006</v>
      </c>
      <c r="B605" s="37">
        <f t="shared" si="49"/>
        <v>4</v>
      </c>
      <c r="C605" s="49">
        <f>GewinnDaten!G605</f>
        <v>0</v>
      </c>
      <c r="D605" s="49">
        <f>GewinnDaten!J605</f>
        <v>0</v>
      </c>
      <c r="E605" s="40">
        <f t="shared" si="50"/>
        <v>0</v>
      </c>
      <c r="F605" s="58">
        <f t="shared" si="51"/>
        <v>44006</v>
      </c>
      <c r="G605" s="49">
        <f>SUM(C$7:C605)</f>
        <v>-1</v>
      </c>
      <c r="H605" s="49">
        <f>SUM(D$7:D605)</f>
        <v>10</v>
      </c>
      <c r="I605" s="40">
        <f t="shared" si="52"/>
        <v>9</v>
      </c>
      <c r="K605" s="36">
        <f t="shared" si="53"/>
        <v>2020</v>
      </c>
    </row>
    <row r="606" spans="1:11" ht="13">
      <c r="A606" s="39">
        <f>GewinnDaten!A606</f>
        <v>44009</v>
      </c>
      <c r="B606" s="37">
        <f t="shared" si="49"/>
        <v>7</v>
      </c>
      <c r="C606" s="49">
        <f>GewinnDaten!G606</f>
        <v>0</v>
      </c>
      <c r="D606" s="49">
        <f>GewinnDaten!J606</f>
        <v>0</v>
      </c>
      <c r="E606" s="40">
        <f t="shared" si="50"/>
        <v>0</v>
      </c>
      <c r="F606" s="58">
        <f t="shared" si="51"/>
        <v>44009</v>
      </c>
      <c r="G606" s="49">
        <f>SUM(C$7:C606)</f>
        <v>-1</v>
      </c>
      <c r="H606" s="49">
        <f>SUM(D$7:D606)</f>
        <v>10</v>
      </c>
      <c r="I606" s="40">
        <f t="shared" si="52"/>
        <v>9</v>
      </c>
      <c r="K606" s="36">
        <f t="shared" si="53"/>
        <v>2020</v>
      </c>
    </row>
    <row r="607" spans="1:11" ht="13">
      <c r="A607" s="39">
        <f>GewinnDaten!A607</f>
        <v>44013</v>
      </c>
      <c r="B607" s="37">
        <f t="shared" si="49"/>
        <v>4</v>
      </c>
      <c r="C607" s="49">
        <f>GewinnDaten!G607</f>
        <v>0</v>
      </c>
      <c r="D607" s="49">
        <f>GewinnDaten!J607</f>
        <v>0</v>
      </c>
      <c r="E607" s="40">
        <f t="shared" si="50"/>
        <v>0</v>
      </c>
      <c r="F607" s="58">
        <f t="shared" si="51"/>
        <v>44013</v>
      </c>
      <c r="G607" s="49">
        <f>SUM(C$7:C607)</f>
        <v>-1</v>
      </c>
      <c r="H607" s="49">
        <f>SUM(D$7:D607)</f>
        <v>10</v>
      </c>
      <c r="I607" s="40">
        <f t="shared" si="52"/>
        <v>9</v>
      </c>
      <c r="K607" s="36">
        <f t="shared" si="53"/>
        <v>2020</v>
      </c>
    </row>
    <row r="608" spans="1:11" ht="13">
      <c r="A608" s="39">
        <f>GewinnDaten!A608</f>
        <v>44016</v>
      </c>
      <c r="B608" s="37">
        <f t="shared" si="49"/>
        <v>7</v>
      </c>
      <c r="C608" s="49">
        <f>GewinnDaten!G608</f>
        <v>0</v>
      </c>
      <c r="D608" s="49">
        <f>GewinnDaten!J608</f>
        <v>0</v>
      </c>
      <c r="E608" s="40">
        <f t="shared" si="50"/>
        <v>0</v>
      </c>
      <c r="F608" s="58">
        <f t="shared" si="51"/>
        <v>44016</v>
      </c>
      <c r="G608" s="49">
        <f>SUM(C$7:C608)</f>
        <v>-1</v>
      </c>
      <c r="H608" s="49">
        <f>SUM(D$7:D608)</f>
        <v>10</v>
      </c>
      <c r="I608" s="40">
        <f t="shared" si="52"/>
        <v>9</v>
      </c>
      <c r="K608" s="36">
        <f t="shared" si="53"/>
        <v>2020</v>
      </c>
    </row>
    <row r="609" spans="1:11" ht="13">
      <c r="A609" s="39">
        <f>GewinnDaten!A609</f>
        <v>44020</v>
      </c>
      <c r="B609" s="37">
        <f t="shared" si="49"/>
        <v>4</v>
      </c>
      <c r="C609" s="49">
        <f>GewinnDaten!G609</f>
        <v>0</v>
      </c>
      <c r="D609" s="49">
        <f>GewinnDaten!J609</f>
        <v>0</v>
      </c>
      <c r="E609" s="40">
        <f t="shared" si="50"/>
        <v>0</v>
      </c>
      <c r="F609" s="58">
        <f t="shared" si="51"/>
        <v>44020</v>
      </c>
      <c r="G609" s="49">
        <f>SUM(C$7:C609)</f>
        <v>-1</v>
      </c>
      <c r="H609" s="49">
        <f>SUM(D$7:D609)</f>
        <v>10</v>
      </c>
      <c r="I609" s="40">
        <f t="shared" si="52"/>
        <v>9</v>
      </c>
      <c r="K609" s="36">
        <f t="shared" si="53"/>
        <v>2020</v>
      </c>
    </row>
    <row r="610" spans="1:11" ht="13">
      <c r="A610" s="39">
        <f>GewinnDaten!A610</f>
        <v>44023</v>
      </c>
      <c r="B610" s="37">
        <f t="shared" si="49"/>
        <v>7</v>
      </c>
      <c r="C610" s="49">
        <f>GewinnDaten!G610</f>
        <v>0</v>
      </c>
      <c r="D610" s="49">
        <f>GewinnDaten!J610</f>
        <v>0</v>
      </c>
      <c r="E610" s="40">
        <f t="shared" si="50"/>
        <v>0</v>
      </c>
      <c r="F610" s="58">
        <f t="shared" si="51"/>
        <v>44023</v>
      </c>
      <c r="G610" s="49">
        <f>SUM(C$7:C610)</f>
        <v>-1</v>
      </c>
      <c r="H610" s="49">
        <f>SUM(D$7:D610)</f>
        <v>10</v>
      </c>
      <c r="I610" s="40">
        <f t="shared" si="52"/>
        <v>9</v>
      </c>
      <c r="K610" s="36">
        <f t="shared" si="53"/>
        <v>2020</v>
      </c>
    </row>
    <row r="611" spans="1:11" ht="13">
      <c r="A611" s="39">
        <f>GewinnDaten!A611</f>
        <v>44027</v>
      </c>
      <c r="B611" s="37">
        <f t="shared" si="49"/>
        <v>4</v>
      </c>
      <c r="C611" s="49">
        <f>GewinnDaten!G611</f>
        <v>0</v>
      </c>
      <c r="D611" s="49">
        <f>GewinnDaten!J611</f>
        <v>0</v>
      </c>
      <c r="E611" s="40">
        <f t="shared" si="50"/>
        <v>0</v>
      </c>
      <c r="F611" s="58">
        <f t="shared" si="51"/>
        <v>44027</v>
      </c>
      <c r="G611" s="49">
        <f>SUM(C$7:C611)</f>
        <v>-1</v>
      </c>
      <c r="H611" s="49">
        <f>SUM(D$7:D611)</f>
        <v>10</v>
      </c>
      <c r="I611" s="40">
        <f t="shared" si="52"/>
        <v>9</v>
      </c>
      <c r="K611" s="36">
        <f t="shared" si="53"/>
        <v>2020</v>
      </c>
    </row>
    <row r="612" spans="1:11" ht="13">
      <c r="A612" s="39">
        <f>GewinnDaten!A612</f>
        <v>44030</v>
      </c>
      <c r="B612" s="37">
        <f t="shared" si="49"/>
        <v>7</v>
      </c>
      <c r="C612" s="49">
        <f>GewinnDaten!G612</f>
        <v>0</v>
      </c>
      <c r="D612" s="49">
        <f>GewinnDaten!J612</f>
        <v>0</v>
      </c>
      <c r="E612" s="40">
        <f t="shared" si="50"/>
        <v>0</v>
      </c>
      <c r="F612" s="58">
        <f t="shared" si="51"/>
        <v>44030</v>
      </c>
      <c r="G612" s="49">
        <f>SUM(C$7:C612)</f>
        <v>-1</v>
      </c>
      <c r="H612" s="49">
        <f>SUM(D$7:D612)</f>
        <v>10</v>
      </c>
      <c r="I612" s="40">
        <f t="shared" si="52"/>
        <v>9</v>
      </c>
      <c r="K612" s="36">
        <f t="shared" si="53"/>
        <v>2020</v>
      </c>
    </row>
    <row r="613" spans="1:11" ht="13">
      <c r="A613" s="39">
        <f>GewinnDaten!A613</f>
        <v>44034</v>
      </c>
      <c r="B613" s="37">
        <f t="shared" si="49"/>
        <v>4</v>
      </c>
      <c r="C613" s="49">
        <f>GewinnDaten!G613</f>
        <v>0</v>
      </c>
      <c r="D613" s="49">
        <f>GewinnDaten!J613</f>
        <v>0</v>
      </c>
      <c r="E613" s="40">
        <f t="shared" si="50"/>
        <v>0</v>
      </c>
      <c r="F613" s="58">
        <f t="shared" si="51"/>
        <v>44034</v>
      </c>
      <c r="G613" s="49">
        <f>SUM(C$7:C613)</f>
        <v>-1</v>
      </c>
      <c r="H613" s="49">
        <f>SUM(D$7:D613)</f>
        <v>10</v>
      </c>
      <c r="I613" s="40">
        <f t="shared" si="52"/>
        <v>9</v>
      </c>
      <c r="K613" s="36">
        <f t="shared" si="53"/>
        <v>2020</v>
      </c>
    </row>
    <row r="614" spans="1:11" ht="13">
      <c r="A614" s="39">
        <f>GewinnDaten!A614</f>
        <v>44037</v>
      </c>
      <c r="B614" s="37">
        <f t="shared" si="49"/>
        <v>7</v>
      </c>
      <c r="C614" s="49">
        <f>GewinnDaten!G614</f>
        <v>0</v>
      </c>
      <c r="D614" s="49">
        <f>GewinnDaten!J614</f>
        <v>0</v>
      </c>
      <c r="E614" s="40">
        <f t="shared" si="50"/>
        <v>0</v>
      </c>
      <c r="F614" s="58">
        <f t="shared" si="51"/>
        <v>44037</v>
      </c>
      <c r="G614" s="49">
        <f>SUM(C$7:C614)</f>
        <v>-1</v>
      </c>
      <c r="H614" s="49">
        <f>SUM(D$7:D614)</f>
        <v>10</v>
      </c>
      <c r="I614" s="40">
        <f t="shared" si="52"/>
        <v>9</v>
      </c>
      <c r="K614" s="36">
        <f t="shared" si="53"/>
        <v>2020</v>
      </c>
    </row>
    <row r="615" spans="1:11" ht="13">
      <c r="A615" s="39">
        <f>GewinnDaten!A615</f>
        <v>44041</v>
      </c>
      <c r="B615" s="37">
        <f t="shared" si="49"/>
        <v>4</v>
      </c>
      <c r="C615" s="49">
        <f>GewinnDaten!G615</f>
        <v>0</v>
      </c>
      <c r="D615" s="49">
        <f>GewinnDaten!J615</f>
        <v>0</v>
      </c>
      <c r="E615" s="40">
        <f t="shared" si="50"/>
        <v>0</v>
      </c>
      <c r="F615" s="58">
        <f t="shared" si="51"/>
        <v>44041</v>
      </c>
      <c r="G615" s="49">
        <f>SUM(C$7:C615)</f>
        <v>-1</v>
      </c>
      <c r="H615" s="49">
        <f>SUM(D$7:D615)</f>
        <v>10</v>
      </c>
      <c r="I615" s="40">
        <f t="shared" si="52"/>
        <v>9</v>
      </c>
      <c r="K615" s="36">
        <f t="shared" si="53"/>
        <v>2020</v>
      </c>
    </row>
    <row r="616" spans="1:11" ht="13">
      <c r="A616" s="39">
        <f>GewinnDaten!A616</f>
        <v>44044</v>
      </c>
      <c r="B616" s="37">
        <f t="shared" si="49"/>
        <v>7</v>
      </c>
      <c r="C616" s="49">
        <f>GewinnDaten!G616</f>
        <v>0</v>
      </c>
      <c r="D616" s="49">
        <f>GewinnDaten!J616</f>
        <v>0</v>
      </c>
      <c r="E616" s="40">
        <f t="shared" si="50"/>
        <v>0</v>
      </c>
      <c r="F616" s="58">
        <f t="shared" si="51"/>
        <v>44044</v>
      </c>
      <c r="G616" s="49">
        <f>SUM(C$7:C616)</f>
        <v>-1</v>
      </c>
      <c r="H616" s="49">
        <f>SUM(D$7:D616)</f>
        <v>10</v>
      </c>
      <c r="I616" s="40">
        <f t="shared" si="52"/>
        <v>9</v>
      </c>
      <c r="K616" s="36">
        <f t="shared" si="53"/>
        <v>2020</v>
      </c>
    </row>
    <row r="617" spans="1:11" ht="13">
      <c r="A617" s="39">
        <f>GewinnDaten!A617</f>
        <v>44048</v>
      </c>
      <c r="B617" s="37">
        <f t="shared" si="49"/>
        <v>4</v>
      </c>
      <c r="C617" s="49">
        <f>GewinnDaten!G617</f>
        <v>0</v>
      </c>
      <c r="D617" s="49">
        <f>GewinnDaten!J617</f>
        <v>0</v>
      </c>
      <c r="E617" s="40">
        <f t="shared" si="50"/>
        <v>0</v>
      </c>
      <c r="F617" s="58">
        <f t="shared" si="51"/>
        <v>44048</v>
      </c>
      <c r="G617" s="49">
        <f>SUM(C$7:C617)</f>
        <v>-1</v>
      </c>
      <c r="H617" s="49">
        <f>SUM(D$7:D617)</f>
        <v>10</v>
      </c>
      <c r="I617" s="40">
        <f t="shared" si="52"/>
        <v>9</v>
      </c>
      <c r="K617" s="36">
        <f t="shared" si="53"/>
        <v>2020</v>
      </c>
    </row>
    <row r="618" spans="1:11" ht="13">
      <c r="A618" s="39">
        <f>GewinnDaten!A618</f>
        <v>44051</v>
      </c>
      <c r="B618" s="37">
        <f t="shared" si="49"/>
        <v>7</v>
      </c>
      <c r="C618" s="49">
        <f>GewinnDaten!G618</f>
        <v>0</v>
      </c>
      <c r="D618" s="49">
        <f>GewinnDaten!J618</f>
        <v>0</v>
      </c>
      <c r="E618" s="40">
        <f t="shared" si="50"/>
        <v>0</v>
      </c>
      <c r="F618" s="58">
        <f t="shared" si="51"/>
        <v>44051</v>
      </c>
      <c r="G618" s="49">
        <f>SUM(C$7:C618)</f>
        <v>-1</v>
      </c>
      <c r="H618" s="49">
        <f>SUM(D$7:D618)</f>
        <v>10</v>
      </c>
      <c r="I618" s="40">
        <f t="shared" si="52"/>
        <v>9</v>
      </c>
      <c r="K618" s="36">
        <f t="shared" si="53"/>
        <v>2020</v>
      </c>
    </row>
    <row r="619" spans="1:11" ht="13">
      <c r="A619" s="39">
        <f>GewinnDaten!A619</f>
        <v>44055</v>
      </c>
      <c r="B619" s="37">
        <f t="shared" si="49"/>
        <v>4</v>
      </c>
      <c r="C619" s="49">
        <f>GewinnDaten!G619</f>
        <v>0</v>
      </c>
      <c r="D619" s="49">
        <f>GewinnDaten!J619</f>
        <v>0</v>
      </c>
      <c r="E619" s="40">
        <f t="shared" si="50"/>
        <v>0</v>
      </c>
      <c r="F619" s="58">
        <f t="shared" si="51"/>
        <v>44055</v>
      </c>
      <c r="G619" s="49">
        <f>SUM(C$7:C619)</f>
        <v>-1</v>
      </c>
      <c r="H619" s="49">
        <f>SUM(D$7:D619)</f>
        <v>10</v>
      </c>
      <c r="I619" s="40">
        <f t="shared" si="52"/>
        <v>9</v>
      </c>
      <c r="K619" s="36">
        <f t="shared" si="53"/>
        <v>2020</v>
      </c>
    </row>
    <row r="620" spans="1:11" ht="13">
      <c r="A620" s="39">
        <f>GewinnDaten!A620</f>
        <v>44058</v>
      </c>
      <c r="B620" s="37">
        <f t="shared" si="49"/>
        <v>7</v>
      </c>
      <c r="C620" s="49">
        <f>GewinnDaten!G620</f>
        <v>0</v>
      </c>
      <c r="D620" s="49">
        <f>GewinnDaten!J620</f>
        <v>0</v>
      </c>
      <c r="E620" s="40">
        <f t="shared" si="50"/>
        <v>0</v>
      </c>
      <c r="F620" s="58">
        <f t="shared" si="51"/>
        <v>44058</v>
      </c>
      <c r="G620" s="49">
        <f>SUM(C$7:C620)</f>
        <v>-1</v>
      </c>
      <c r="H620" s="49">
        <f>SUM(D$7:D620)</f>
        <v>10</v>
      </c>
      <c r="I620" s="40">
        <f t="shared" si="52"/>
        <v>9</v>
      </c>
      <c r="K620" s="36">
        <f t="shared" si="53"/>
        <v>2020</v>
      </c>
    </row>
    <row r="621" spans="1:11" ht="13">
      <c r="A621" s="39">
        <f>GewinnDaten!A621</f>
        <v>44062</v>
      </c>
      <c r="B621" s="37">
        <f t="shared" si="49"/>
        <v>4</v>
      </c>
      <c r="C621" s="49">
        <f>GewinnDaten!G621</f>
        <v>0</v>
      </c>
      <c r="D621" s="49">
        <f>GewinnDaten!J621</f>
        <v>0</v>
      </c>
      <c r="E621" s="40">
        <f t="shared" si="50"/>
        <v>0</v>
      </c>
      <c r="F621" s="58">
        <f t="shared" si="51"/>
        <v>44062</v>
      </c>
      <c r="G621" s="49">
        <f>SUM(C$7:C621)</f>
        <v>-1</v>
      </c>
      <c r="H621" s="49">
        <f>SUM(D$7:D621)</f>
        <v>10</v>
      </c>
      <c r="I621" s="40">
        <f t="shared" si="52"/>
        <v>9</v>
      </c>
      <c r="K621" s="36">
        <f t="shared" si="53"/>
        <v>2020</v>
      </c>
    </row>
    <row r="622" spans="1:11" ht="13">
      <c r="A622" s="39">
        <f>GewinnDaten!A622</f>
        <v>44065</v>
      </c>
      <c r="B622" s="37">
        <f t="shared" si="49"/>
        <v>7</v>
      </c>
      <c r="C622" s="49">
        <f>GewinnDaten!G622</f>
        <v>0</v>
      </c>
      <c r="D622" s="49">
        <f>GewinnDaten!J622</f>
        <v>0</v>
      </c>
      <c r="E622" s="40">
        <f t="shared" si="50"/>
        <v>0</v>
      </c>
      <c r="F622" s="58">
        <f t="shared" si="51"/>
        <v>44065</v>
      </c>
      <c r="G622" s="49">
        <f>SUM(C$7:C622)</f>
        <v>-1</v>
      </c>
      <c r="H622" s="49">
        <f>SUM(D$7:D622)</f>
        <v>10</v>
      </c>
      <c r="I622" s="40">
        <f t="shared" si="52"/>
        <v>9</v>
      </c>
      <c r="K622" s="36">
        <f t="shared" si="53"/>
        <v>2020</v>
      </c>
    </row>
    <row r="623" spans="1:11" ht="13">
      <c r="A623" s="39">
        <f>GewinnDaten!A623</f>
        <v>44069</v>
      </c>
      <c r="B623" s="37">
        <f t="shared" si="49"/>
        <v>4</v>
      </c>
      <c r="C623" s="49">
        <f>GewinnDaten!G623</f>
        <v>0</v>
      </c>
      <c r="D623" s="49">
        <f>GewinnDaten!J623</f>
        <v>0</v>
      </c>
      <c r="E623" s="40">
        <f t="shared" si="50"/>
        <v>0</v>
      </c>
      <c r="F623" s="58">
        <f t="shared" si="51"/>
        <v>44069</v>
      </c>
      <c r="G623" s="49">
        <f>SUM(C$7:C623)</f>
        <v>-1</v>
      </c>
      <c r="H623" s="49">
        <f>SUM(D$7:D623)</f>
        <v>10</v>
      </c>
      <c r="I623" s="40">
        <f t="shared" si="52"/>
        <v>9</v>
      </c>
      <c r="K623" s="36">
        <f t="shared" si="53"/>
        <v>2020</v>
      </c>
    </row>
    <row r="624" spans="1:11" ht="13">
      <c r="A624" s="39">
        <f>GewinnDaten!A624</f>
        <v>44072</v>
      </c>
      <c r="B624" s="37">
        <f t="shared" si="49"/>
        <v>7</v>
      </c>
      <c r="C624" s="49">
        <f>GewinnDaten!G624</f>
        <v>0</v>
      </c>
      <c r="D624" s="49">
        <f>GewinnDaten!J624</f>
        <v>0</v>
      </c>
      <c r="E624" s="40">
        <f t="shared" si="50"/>
        <v>0</v>
      </c>
      <c r="F624" s="58">
        <f t="shared" si="51"/>
        <v>44072</v>
      </c>
      <c r="G624" s="49">
        <f>SUM(C$7:C624)</f>
        <v>-1</v>
      </c>
      <c r="H624" s="49">
        <f>SUM(D$7:D624)</f>
        <v>10</v>
      </c>
      <c r="I624" s="40">
        <f t="shared" si="52"/>
        <v>9</v>
      </c>
      <c r="K624" s="36">
        <f t="shared" si="53"/>
        <v>2020</v>
      </c>
    </row>
    <row r="625" spans="1:11" ht="13">
      <c r="A625" s="39">
        <f>GewinnDaten!A625</f>
        <v>44076</v>
      </c>
      <c r="B625" s="37">
        <f t="shared" si="49"/>
        <v>4</v>
      </c>
      <c r="C625" s="49">
        <f>GewinnDaten!G625</f>
        <v>0</v>
      </c>
      <c r="D625" s="49">
        <f>GewinnDaten!J625</f>
        <v>0</v>
      </c>
      <c r="E625" s="40">
        <f t="shared" si="50"/>
        <v>0</v>
      </c>
      <c r="F625" s="58">
        <f t="shared" si="51"/>
        <v>44076</v>
      </c>
      <c r="G625" s="49">
        <f>SUM(C$7:C625)</f>
        <v>-1</v>
      </c>
      <c r="H625" s="49">
        <f>SUM(D$7:D625)</f>
        <v>10</v>
      </c>
      <c r="I625" s="40">
        <f t="shared" si="52"/>
        <v>9</v>
      </c>
      <c r="K625" s="36">
        <f t="shared" si="53"/>
        <v>2020</v>
      </c>
    </row>
    <row r="626" spans="1:11" ht="13">
      <c r="A626" s="39">
        <f>GewinnDaten!A626</f>
        <v>44079</v>
      </c>
      <c r="B626" s="37">
        <f t="shared" si="49"/>
        <v>7</v>
      </c>
      <c r="C626" s="49">
        <f>GewinnDaten!G626</f>
        <v>0</v>
      </c>
      <c r="D626" s="49">
        <f>GewinnDaten!J626</f>
        <v>0</v>
      </c>
      <c r="E626" s="40">
        <f t="shared" si="50"/>
        <v>0</v>
      </c>
      <c r="F626" s="58">
        <f t="shared" si="51"/>
        <v>44079</v>
      </c>
      <c r="G626" s="49">
        <f>SUM(C$7:C626)</f>
        <v>-1</v>
      </c>
      <c r="H626" s="49">
        <f>SUM(D$7:D626)</f>
        <v>10</v>
      </c>
      <c r="I626" s="40">
        <f t="shared" si="52"/>
        <v>9</v>
      </c>
      <c r="K626" s="36">
        <f t="shared" si="53"/>
        <v>2020</v>
      </c>
    </row>
    <row r="627" spans="1:11" ht="13">
      <c r="A627" s="39">
        <f>GewinnDaten!A627</f>
        <v>44083</v>
      </c>
      <c r="B627" s="37">
        <f t="shared" si="49"/>
        <v>4</v>
      </c>
      <c r="C627" s="49">
        <f>GewinnDaten!G627</f>
        <v>0</v>
      </c>
      <c r="D627" s="49">
        <f>GewinnDaten!J627</f>
        <v>0</v>
      </c>
      <c r="E627" s="40">
        <f t="shared" si="50"/>
        <v>0</v>
      </c>
      <c r="F627" s="58">
        <f t="shared" si="51"/>
        <v>44083</v>
      </c>
      <c r="G627" s="49">
        <f>SUM(C$7:C627)</f>
        <v>-1</v>
      </c>
      <c r="H627" s="49">
        <f>SUM(D$7:D627)</f>
        <v>10</v>
      </c>
      <c r="I627" s="40">
        <f t="shared" si="52"/>
        <v>9</v>
      </c>
      <c r="K627" s="36">
        <f t="shared" si="53"/>
        <v>2020</v>
      </c>
    </row>
    <row r="628" spans="1:11" ht="13">
      <c r="A628" s="39">
        <f>GewinnDaten!A628</f>
        <v>44086</v>
      </c>
      <c r="B628" s="37">
        <f t="shared" si="49"/>
        <v>7</v>
      </c>
      <c r="C628" s="49">
        <f>GewinnDaten!G628</f>
        <v>0</v>
      </c>
      <c r="D628" s="49">
        <f>GewinnDaten!J628</f>
        <v>0</v>
      </c>
      <c r="E628" s="40">
        <f t="shared" si="50"/>
        <v>0</v>
      </c>
      <c r="F628" s="58">
        <f t="shared" si="51"/>
        <v>44086</v>
      </c>
      <c r="G628" s="49">
        <f>SUM(C$7:C628)</f>
        <v>-1</v>
      </c>
      <c r="H628" s="49">
        <f>SUM(D$7:D628)</f>
        <v>10</v>
      </c>
      <c r="I628" s="40">
        <f t="shared" si="52"/>
        <v>9</v>
      </c>
      <c r="K628" s="36">
        <f t="shared" si="53"/>
        <v>2020</v>
      </c>
    </row>
    <row r="629" spans="1:11" ht="13">
      <c r="A629" s="39">
        <f>GewinnDaten!A629</f>
        <v>44090</v>
      </c>
      <c r="B629" s="37">
        <f t="shared" si="49"/>
        <v>4</v>
      </c>
      <c r="C629" s="49">
        <f>GewinnDaten!G629</f>
        <v>0</v>
      </c>
      <c r="D629" s="49">
        <f>GewinnDaten!J629</f>
        <v>0</v>
      </c>
      <c r="E629" s="40">
        <f t="shared" si="50"/>
        <v>0</v>
      </c>
      <c r="F629" s="58">
        <f t="shared" si="51"/>
        <v>44090</v>
      </c>
      <c r="G629" s="49">
        <f>SUM(C$7:C629)</f>
        <v>-1</v>
      </c>
      <c r="H629" s="49">
        <f>SUM(D$7:D629)</f>
        <v>10</v>
      </c>
      <c r="I629" s="40">
        <f t="shared" si="52"/>
        <v>9</v>
      </c>
      <c r="K629" s="36">
        <f t="shared" si="53"/>
        <v>2020</v>
      </c>
    </row>
    <row r="630" spans="1:11" ht="13">
      <c r="A630" s="39">
        <f>GewinnDaten!A630</f>
        <v>44093</v>
      </c>
      <c r="B630" s="37">
        <f t="shared" si="49"/>
        <v>7</v>
      </c>
      <c r="C630" s="49">
        <f>GewinnDaten!G630</f>
        <v>0</v>
      </c>
      <c r="D630" s="49">
        <f>GewinnDaten!J630</f>
        <v>0</v>
      </c>
      <c r="E630" s="40">
        <f t="shared" si="50"/>
        <v>0</v>
      </c>
      <c r="F630" s="58">
        <f t="shared" si="51"/>
        <v>44093</v>
      </c>
      <c r="G630" s="49">
        <f>SUM(C$7:C630)</f>
        <v>-1</v>
      </c>
      <c r="H630" s="49">
        <f>SUM(D$7:D630)</f>
        <v>10</v>
      </c>
      <c r="I630" s="40">
        <f t="shared" si="52"/>
        <v>9</v>
      </c>
      <c r="K630" s="36">
        <f t="shared" si="53"/>
        <v>2020</v>
      </c>
    </row>
    <row r="631" spans="1:11" ht="13">
      <c r="A631" s="39">
        <f>GewinnDaten!A631</f>
        <v>44097</v>
      </c>
      <c r="B631" s="37">
        <f t="shared" si="49"/>
        <v>4</v>
      </c>
      <c r="C631" s="49">
        <f>GewinnDaten!G631</f>
        <v>0</v>
      </c>
      <c r="D631" s="49">
        <f>GewinnDaten!J631</f>
        <v>0</v>
      </c>
      <c r="E631" s="40">
        <f t="shared" si="50"/>
        <v>0</v>
      </c>
      <c r="F631" s="58">
        <f t="shared" si="51"/>
        <v>44097</v>
      </c>
      <c r="G631" s="49">
        <f>SUM(C$7:C631)</f>
        <v>-1</v>
      </c>
      <c r="H631" s="49">
        <f>SUM(D$7:D631)</f>
        <v>10</v>
      </c>
      <c r="I631" s="40">
        <f t="shared" si="52"/>
        <v>9</v>
      </c>
      <c r="K631" s="36">
        <f t="shared" si="53"/>
        <v>2020</v>
      </c>
    </row>
    <row r="632" spans="1:11" ht="13">
      <c r="A632" s="39">
        <f>GewinnDaten!A632</f>
        <v>44100</v>
      </c>
      <c r="B632" s="37">
        <f t="shared" si="49"/>
        <v>7</v>
      </c>
      <c r="C632" s="49">
        <f>GewinnDaten!G632</f>
        <v>0</v>
      </c>
      <c r="D632" s="49">
        <f>GewinnDaten!J632</f>
        <v>0</v>
      </c>
      <c r="E632" s="40">
        <f t="shared" si="50"/>
        <v>0</v>
      </c>
      <c r="F632" s="58">
        <f t="shared" si="51"/>
        <v>44100</v>
      </c>
      <c r="G632" s="49">
        <f>SUM(C$7:C632)</f>
        <v>-1</v>
      </c>
      <c r="H632" s="49">
        <f>SUM(D$7:D632)</f>
        <v>10</v>
      </c>
      <c r="I632" s="40">
        <f t="shared" si="52"/>
        <v>9</v>
      </c>
      <c r="K632" s="36">
        <f t="shared" si="53"/>
        <v>2020</v>
      </c>
    </row>
    <row r="633" spans="1:11" ht="13">
      <c r="A633" s="39">
        <f>GewinnDaten!A633</f>
        <v>44104</v>
      </c>
      <c r="B633" s="37">
        <f t="shared" si="49"/>
        <v>4</v>
      </c>
      <c r="C633" s="49">
        <f>GewinnDaten!G633</f>
        <v>0</v>
      </c>
      <c r="D633" s="49">
        <f>GewinnDaten!J633</f>
        <v>0</v>
      </c>
      <c r="E633" s="40">
        <f t="shared" si="50"/>
        <v>0</v>
      </c>
      <c r="F633" s="58">
        <f t="shared" si="51"/>
        <v>44104</v>
      </c>
      <c r="G633" s="49">
        <f>SUM(C$7:C633)</f>
        <v>-1</v>
      </c>
      <c r="H633" s="49">
        <f>SUM(D$7:D633)</f>
        <v>10</v>
      </c>
      <c r="I633" s="40">
        <f t="shared" si="52"/>
        <v>9</v>
      </c>
      <c r="K633" s="36">
        <f t="shared" si="53"/>
        <v>2020</v>
      </c>
    </row>
    <row r="634" spans="1:11" ht="13">
      <c r="A634" s="39">
        <f>GewinnDaten!A634</f>
        <v>44107</v>
      </c>
      <c r="B634" s="37">
        <f t="shared" si="49"/>
        <v>7</v>
      </c>
      <c r="C634" s="49">
        <f>GewinnDaten!G634</f>
        <v>0</v>
      </c>
      <c r="D634" s="49">
        <f>GewinnDaten!J634</f>
        <v>0</v>
      </c>
      <c r="E634" s="40">
        <f t="shared" si="50"/>
        <v>0</v>
      </c>
      <c r="F634" s="58">
        <f t="shared" si="51"/>
        <v>44107</v>
      </c>
      <c r="G634" s="49">
        <f>SUM(C$7:C634)</f>
        <v>-1</v>
      </c>
      <c r="H634" s="49">
        <f>SUM(D$7:D634)</f>
        <v>10</v>
      </c>
      <c r="I634" s="40">
        <f t="shared" si="52"/>
        <v>9</v>
      </c>
      <c r="K634" s="36">
        <f t="shared" si="53"/>
        <v>2020</v>
      </c>
    </row>
    <row r="635" spans="1:11" ht="13">
      <c r="A635" s="39">
        <f>GewinnDaten!A635</f>
        <v>44111</v>
      </c>
      <c r="B635" s="37">
        <f t="shared" si="49"/>
        <v>4</v>
      </c>
      <c r="C635" s="49">
        <f>GewinnDaten!G635</f>
        <v>0</v>
      </c>
      <c r="D635" s="49">
        <f>GewinnDaten!J635</f>
        <v>0</v>
      </c>
      <c r="E635" s="40">
        <f t="shared" si="50"/>
        <v>0</v>
      </c>
      <c r="F635" s="58">
        <f t="shared" si="51"/>
        <v>44111</v>
      </c>
      <c r="G635" s="49">
        <f>SUM(C$7:C635)</f>
        <v>-1</v>
      </c>
      <c r="H635" s="49">
        <f>SUM(D$7:D635)</f>
        <v>10</v>
      </c>
      <c r="I635" s="40">
        <f t="shared" si="52"/>
        <v>9</v>
      </c>
      <c r="K635" s="36">
        <f t="shared" si="53"/>
        <v>2020</v>
      </c>
    </row>
    <row r="636" spans="1:11" ht="13">
      <c r="A636" s="39">
        <f>GewinnDaten!A636</f>
        <v>44114</v>
      </c>
      <c r="B636" s="37">
        <f t="shared" si="49"/>
        <v>7</v>
      </c>
      <c r="C636" s="49">
        <f>GewinnDaten!G636</f>
        <v>0</v>
      </c>
      <c r="D636" s="49">
        <f>GewinnDaten!J636</f>
        <v>0</v>
      </c>
      <c r="E636" s="40">
        <f t="shared" si="50"/>
        <v>0</v>
      </c>
      <c r="F636" s="58">
        <f t="shared" si="51"/>
        <v>44114</v>
      </c>
      <c r="G636" s="49">
        <f>SUM(C$7:C636)</f>
        <v>-1</v>
      </c>
      <c r="H636" s="49">
        <f>SUM(D$7:D636)</f>
        <v>10</v>
      </c>
      <c r="I636" s="40">
        <f t="shared" si="52"/>
        <v>9</v>
      </c>
      <c r="K636" s="36">
        <f t="shared" si="53"/>
        <v>2020</v>
      </c>
    </row>
    <row r="637" spans="1:11" ht="13">
      <c r="A637" s="39">
        <f>GewinnDaten!A637</f>
        <v>44118</v>
      </c>
      <c r="B637" s="37">
        <f t="shared" si="49"/>
        <v>4</v>
      </c>
      <c r="C637" s="49">
        <f>GewinnDaten!G637</f>
        <v>0</v>
      </c>
      <c r="D637" s="49">
        <f>GewinnDaten!J637</f>
        <v>0</v>
      </c>
      <c r="E637" s="40">
        <f t="shared" si="50"/>
        <v>0</v>
      </c>
      <c r="F637" s="58">
        <f t="shared" si="51"/>
        <v>44118</v>
      </c>
      <c r="G637" s="49">
        <f>SUM(C$7:C637)</f>
        <v>-1</v>
      </c>
      <c r="H637" s="49">
        <f>SUM(D$7:D637)</f>
        <v>10</v>
      </c>
      <c r="I637" s="40">
        <f t="shared" si="52"/>
        <v>9</v>
      </c>
      <c r="K637" s="36">
        <f t="shared" si="53"/>
        <v>2020</v>
      </c>
    </row>
    <row r="638" spans="1:11" ht="13">
      <c r="A638" s="39">
        <f>GewinnDaten!A638</f>
        <v>44121</v>
      </c>
      <c r="B638" s="37">
        <f t="shared" si="49"/>
        <v>7</v>
      </c>
      <c r="C638" s="49">
        <f>GewinnDaten!G638</f>
        <v>0</v>
      </c>
      <c r="D638" s="49">
        <f>GewinnDaten!J638</f>
        <v>0</v>
      </c>
      <c r="E638" s="40">
        <f t="shared" si="50"/>
        <v>0</v>
      </c>
      <c r="F638" s="58">
        <f t="shared" si="51"/>
        <v>44121</v>
      </c>
      <c r="G638" s="49">
        <f>SUM(C$7:C638)</f>
        <v>-1</v>
      </c>
      <c r="H638" s="49">
        <f>SUM(D$7:D638)</f>
        <v>10</v>
      </c>
      <c r="I638" s="40">
        <f t="shared" si="52"/>
        <v>9</v>
      </c>
      <c r="K638" s="36">
        <f t="shared" si="53"/>
        <v>2020</v>
      </c>
    </row>
    <row r="639" spans="1:11" ht="13">
      <c r="A639" s="39">
        <f>GewinnDaten!A639</f>
        <v>44125</v>
      </c>
      <c r="B639" s="37">
        <f t="shared" si="49"/>
        <v>4</v>
      </c>
      <c r="C639" s="49">
        <f>GewinnDaten!G639</f>
        <v>0</v>
      </c>
      <c r="D639" s="49">
        <f>GewinnDaten!J639</f>
        <v>0</v>
      </c>
      <c r="E639" s="40">
        <f t="shared" si="50"/>
        <v>0</v>
      </c>
      <c r="F639" s="58">
        <f t="shared" si="51"/>
        <v>44125</v>
      </c>
      <c r="G639" s="49">
        <f>SUM(C$7:C639)</f>
        <v>-1</v>
      </c>
      <c r="H639" s="49">
        <f>SUM(D$7:D639)</f>
        <v>10</v>
      </c>
      <c r="I639" s="40">
        <f t="shared" si="52"/>
        <v>9</v>
      </c>
      <c r="K639" s="36">
        <f t="shared" si="53"/>
        <v>2020</v>
      </c>
    </row>
    <row r="640" spans="1:11" ht="13">
      <c r="A640" s="39">
        <f>GewinnDaten!A640</f>
        <v>44128</v>
      </c>
      <c r="B640" s="37">
        <f t="shared" si="49"/>
        <v>7</v>
      </c>
      <c r="C640" s="49">
        <f>GewinnDaten!G640</f>
        <v>0</v>
      </c>
      <c r="D640" s="49">
        <f>GewinnDaten!J640</f>
        <v>0</v>
      </c>
      <c r="E640" s="40">
        <f t="shared" si="50"/>
        <v>0</v>
      </c>
      <c r="F640" s="58">
        <f t="shared" si="51"/>
        <v>44128</v>
      </c>
      <c r="G640" s="49">
        <f>SUM(C$7:C640)</f>
        <v>-1</v>
      </c>
      <c r="H640" s="49">
        <f>SUM(D$7:D640)</f>
        <v>10</v>
      </c>
      <c r="I640" s="40">
        <f t="shared" si="52"/>
        <v>9</v>
      </c>
      <c r="K640" s="36">
        <f t="shared" si="53"/>
        <v>2020</v>
      </c>
    </row>
    <row r="641" spans="1:11" ht="13">
      <c r="A641" s="39">
        <f>GewinnDaten!A641</f>
        <v>44132</v>
      </c>
      <c r="B641" s="37">
        <f t="shared" si="49"/>
        <v>4</v>
      </c>
      <c r="C641" s="49">
        <f>GewinnDaten!G641</f>
        <v>0</v>
      </c>
      <c r="D641" s="49">
        <f>GewinnDaten!J641</f>
        <v>0</v>
      </c>
      <c r="E641" s="40">
        <f t="shared" si="50"/>
        <v>0</v>
      </c>
      <c r="F641" s="58">
        <f t="shared" si="51"/>
        <v>44132</v>
      </c>
      <c r="G641" s="49">
        <f>SUM(C$7:C641)</f>
        <v>-1</v>
      </c>
      <c r="H641" s="49">
        <f>SUM(D$7:D641)</f>
        <v>10</v>
      </c>
      <c r="I641" s="40">
        <f t="shared" si="52"/>
        <v>9</v>
      </c>
      <c r="K641" s="36">
        <f t="shared" si="53"/>
        <v>2020</v>
      </c>
    </row>
    <row r="642" spans="1:11" ht="13">
      <c r="A642" s="39">
        <f>GewinnDaten!A642</f>
        <v>44135</v>
      </c>
      <c r="B642" s="37">
        <f t="shared" si="49"/>
        <v>7</v>
      </c>
      <c r="C642" s="49">
        <f>GewinnDaten!G642</f>
        <v>0</v>
      </c>
      <c r="D642" s="49">
        <f>GewinnDaten!J642</f>
        <v>0</v>
      </c>
      <c r="E642" s="40">
        <f t="shared" si="50"/>
        <v>0</v>
      </c>
      <c r="F642" s="58">
        <f t="shared" si="51"/>
        <v>44135</v>
      </c>
      <c r="G642" s="49">
        <f>SUM(C$7:C642)</f>
        <v>-1</v>
      </c>
      <c r="H642" s="49">
        <f>SUM(D$7:D642)</f>
        <v>10</v>
      </c>
      <c r="I642" s="40">
        <f t="shared" si="52"/>
        <v>9</v>
      </c>
      <c r="K642" s="36">
        <f t="shared" si="53"/>
        <v>2020</v>
      </c>
    </row>
    <row r="643" spans="1:11" ht="13">
      <c r="A643" s="39">
        <f>GewinnDaten!A643</f>
        <v>44139</v>
      </c>
      <c r="B643" s="37">
        <f t="shared" si="49"/>
        <v>4</v>
      </c>
      <c r="C643" s="49">
        <f>GewinnDaten!G643</f>
        <v>0</v>
      </c>
      <c r="D643" s="49">
        <f>GewinnDaten!J643</f>
        <v>0</v>
      </c>
      <c r="E643" s="40">
        <f t="shared" si="50"/>
        <v>0</v>
      </c>
      <c r="F643" s="58">
        <f t="shared" si="51"/>
        <v>44139</v>
      </c>
      <c r="G643" s="49">
        <f>SUM(C$7:C643)</f>
        <v>-1</v>
      </c>
      <c r="H643" s="49">
        <f>SUM(D$7:D643)</f>
        <v>10</v>
      </c>
      <c r="I643" s="40">
        <f t="shared" si="52"/>
        <v>9</v>
      </c>
      <c r="K643" s="36">
        <f t="shared" si="53"/>
        <v>2020</v>
      </c>
    </row>
    <row r="644" spans="1:11" ht="13">
      <c r="A644" s="39">
        <f>GewinnDaten!A644</f>
        <v>44142</v>
      </c>
      <c r="B644" s="37">
        <f t="shared" si="49"/>
        <v>7</v>
      </c>
      <c r="C644" s="49">
        <f>GewinnDaten!G644</f>
        <v>0</v>
      </c>
      <c r="D644" s="49">
        <f>GewinnDaten!J644</f>
        <v>0</v>
      </c>
      <c r="E644" s="40">
        <f t="shared" si="50"/>
        <v>0</v>
      </c>
      <c r="F644" s="58">
        <f t="shared" si="51"/>
        <v>44142</v>
      </c>
      <c r="G644" s="49">
        <f>SUM(C$7:C644)</f>
        <v>-1</v>
      </c>
      <c r="H644" s="49">
        <f>SUM(D$7:D644)</f>
        <v>10</v>
      </c>
      <c r="I644" s="40">
        <f t="shared" si="52"/>
        <v>9</v>
      </c>
      <c r="K644" s="36">
        <f t="shared" si="53"/>
        <v>2020</v>
      </c>
    </row>
    <row r="645" spans="1:11" ht="13">
      <c r="A645" s="39">
        <f>GewinnDaten!A645</f>
        <v>44146</v>
      </c>
      <c r="B645" s="37">
        <f t="shared" si="49"/>
        <v>4</v>
      </c>
      <c r="C645" s="49">
        <f>GewinnDaten!G645</f>
        <v>0</v>
      </c>
      <c r="D645" s="49">
        <f>GewinnDaten!J645</f>
        <v>0</v>
      </c>
      <c r="E645" s="40">
        <f t="shared" si="50"/>
        <v>0</v>
      </c>
      <c r="F645" s="58">
        <f t="shared" si="51"/>
        <v>44146</v>
      </c>
      <c r="G645" s="49">
        <f>SUM(C$7:C645)</f>
        <v>-1</v>
      </c>
      <c r="H645" s="49">
        <f>SUM(D$7:D645)</f>
        <v>10</v>
      </c>
      <c r="I645" s="40">
        <f t="shared" si="52"/>
        <v>9</v>
      </c>
      <c r="K645" s="36">
        <f t="shared" si="53"/>
        <v>2020</v>
      </c>
    </row>
    <row r="646" spans="1:11" ht="13">
      <c r="A646" s="39">
        <f>GewinnDaten!A646</f>
        <v>44149</v>
      </c>
      <c r="B646" s="37">
        <f t="shared" si="49"/>
        <v>7</v>
      </c>
      <c r="C646" s="49">
        <f>GewinnDaten!G646</f>
        <v>0</v>
      </c>
      <c r="D646" s="49">
        <f>GewinnDaten!J646</f>
        <v>0</v>
      </c>
      <c r="E646" s="40">
        <f t="shared" si="50"/>
        <v>0</v>
      </c>
      <c r="F646" s="58">
        <f t="shared" si="51"/>
        <v>44149</v>
      </c>
      <c r="G646" s="49">
        <f>SUM(C$7:C646)</f>
        <v>-1</v>
      </c>
      <c r="H646" s="49">
        <f>SUM(D$7:D646)</f>
        <v>10</v>
      </c>
      <c r="I646" s="40">
        <f t="shared" si="52"/>
        <v>9</v>
      </c>
      <c r="K646" s="36">
        <f t="shared" si="53"/>
        <v>2020</v>
      </c>
    </row>
    <row r="647" spans="1:11" ht="13">
      <c r="A647" s="39">
        <f>GewinnDaten!A647</f>
        <v>44153</v>
      </c>
      <c r="B647" s="37">
        <f t="shared" si="49"/>
        <v>4</v>
      </c>
      <c r="C647" s="49">
        <f>GewinnDaten!G647</f>
        <v>0</v>
      </c>
      <c r="D647" s="49">
        <f>GewinnDaten!J647</f>
        <v>0</v>
      </c>
      <c r="E647" s="40">
        <f t="shared" si="50"/>
        <v>0</v>
      </c>
      <c r="F647" s="58">
        <f t="shared" si="51"/>
        <v>44153</v>
      </c>
      <c r="G647" s="49">
        <f>SUM(C$7:C647)</f>
        <v>-1</v>
      </c>
      <c r="H647" s="49">
        <f>SUM(D$7:D647)</f>
        <v>10</v>
      </c>
      <c r="I647" s="40">
        <f t="shared" si="52"/>
        <v>9</v>
      </c>
      <c r="K647" s="36">
        <f t="shared" si="53"/>
        <v>2020</v>
      </c>
    </row>
    <row r="648" spans="1:11" ht="13">
      <c r="A648" s="39">
        <f>GewinnDaten!A648</f>
        <v>44156</v>
      </c>
      <c r="B648" s="37">
        <f t="shared" ref="B648:B711" si="54">WEEKDAY(A648)</f>
        <v>7</v>
      </c>
      <c r="C648" s="49">
        <f>GewinnDaten!G648</f>
        <v>0</v>
      </c>
      <c r="D648" s="49">
        <f>GewinnDaten!J648</f>
        <v>0</v>
      </c>
      <c r="E648" s="40">
        <f t="shared" ref="E648:E711" si="55">SUM(C648:D648)</f>
        <v>0</v>
      </c>
      <c r="F648" s="58">
        <f t="shared" ref="F648:F711" si="56">A648</f>
        <v>44156</v>
      </c>
      <c r="G648" s="49">
        <f>SUM(C$7:C648)</f>
        <v>-1</v>
      </c>
      <c r="H648" s="49">
        <f>SUM(D$7:D648)</f>
        <v>10</v>
      </c>
      <c r="I648" s="40">
        <f t="shared" ref="I648:I711" si="57">SUM(G648:H648)</f>
        <v>9</v>
      </c>
      <c r="K648" s="36">
        <f t="shared" ref="K648:K711" si="58">YEAR(A648)</f>
        <v>2020</v>
      </c>
    </row>
    <row r="649" spans="1:11" ht="13">
      <c r="A649" s="39">
        <f>GewinnDaten!A649</f>
        <v>44160</v>
      </c>
      <c r="B649" s="37">
        <f t="shared" si="54"/>
        <v>4</v>
      </c>
      <c r="C649" s="49">
        <f>GewinnDaten!G649</f>
        <v>0</v>
      </c>
      <c r="D649" s="49">
        <f>GewinnDaten!J649</f>
        <v>0</v>
      </c>
      <c r="E649" s="40">
        <f t="shared" si="55"/>
        <v>0</v>
      </c>
      <c r="F649" s="58">
        <f t="shared" si="56"/>
        <v>44160</v>
      </c>
      <c r="G649" s="49">
        <f>SUM(C$7:C649)</f>
        <v>-1</v>
      </c>
      <c r="H649" s="49">
        <f>SUM(D$7:D649)</f>
        <v>10</v>
      </c>
      <c r="I649" s="40">
        <f t="shared" si="57"/>
        <v>9</v>
      </c>
      <c r="K649" s="36">
        <f t="shared" si="58"/>
        <v>2020</v>
      </c>
    </row>
    <row r="650" spans="1:11" ht="13">
      <c r="A650" s="39">
        <f>GewinnDaten!A650</f>
        <v>44163</v>
      </c>
      <c r="B650" s="37">
        <f t="shared" si="54"/>
        <v>7</v>
      </c>
      <c r="C650" s="49">
        <f>GewinnDaten!G650</f>
        <v>0</v>
      </c>
      <c r="D650" s="49">
        <f>GewinnDaten!J650</f>
        <v>0</v>
      </c>
      <c r="E650" s="40">
        <f t="shared" si="55"/>
        <v>0</v>
      </c>
      <c r="F650" s="58">
        <f t="shared" si="56"/>
        <v>44163</v>
      </c>
      <c r="G650" s="49">
        <f>SUM(C$7:C650)</f>
        <v>-1</v>
      </c>
      <c r="H650" s="49">
        <f>SUM(D$7:D650)</f>
        <v>10</v>
      </c>
      <c r="I650" s="40">
        <f t="shared" si="57"/>
        <v>9</v>
      </c>
      <c r="K650" s="36">
        <f t="shared" si="58"/>
        <v>2020</v>
      </c>
    </row>
    <row r="651" spans="1:11" ht="13">
      <c r="A651" s="39">
        <f>GewinnDaten!A651</f>
        <v>44167</v>
      </c>
      <c r="B651" s="37">
        <f t="shared" si="54"/>
        <v>4</v>
      </c>
      <c r="C651" s="49">
        <f>GewinnDaten!G651</f>
        <v>0</v>
      </c>
      <c r="D651" s="49">
        <f>GewinnDaten!J651</f>
        <v>0</v>
      </c>
      <c r="E651" s="40">
        <f t="shared" si="55"/>
        <v>0</v>
      </c>
      <c r="F651" s="58">
        <f t="shared" si="56"/>
        <v>44167</v>
      </c>
      <c r="G651" s="49">
        <f>SUM(C$7:C651)</f>
        <v>-1</v>
      </c>
      <c r="H651" s="49">
        <f>SUM(D$7:D651)</f>
        <v>10</v>
      </c>
      <c r="I651" s="40">
        <f t="shared" si="57"/>
        <v>9</v>
      </c>
      <c r="K651" s="36">
        <f t="shared" si="58"/>
        <v>2020</v>
      </c>
    </row>
    <row r="652" spans="1:11" ht="13">
      <c r="A652" s="39">
        <f>GewinnDaten!A652</f>
        <v>44170</v>
      </c>
      <c r="B652" s="37">
        <f t="shared" si="54"/>
        <v>7</v>
      </c>
      <c r="C652" s="49">
        <f>GewinnDaten!G652</f>
        <v>0</v>
      </c>
      <c r="D652" s="49">
        <f>GewinnDaten!J652</f>
        <v>0</v>
      </c>
      <c r="E652" s="40">
        <f t="shared" si="55"/>
        <v>0</v>
      </c>
      <c r="F652" s="58">
        <f t="shared" si="56"/>
        <v>44170</v>
      </c>
      <c r="G652" s="49">
        <f>SUM(C$7:C652)</f>
        <v>-1</v>
      </c>
      <c r="H652" s="49">
        <f>SUM(D$7:D652)</f>
        <v>10</v>
      </c>
      <c r="I652" s="40">
        <f t="shared" si="57"/>
        <v>9</v>
      </c>
      <c r="K652" s="36">
        <f t="shared" si="58"/>
        <v>2020</v>
      </c>
    </row>
    <row r="653" spans="1:11" ht="13">
      <c r="A653" s="39">
        <f>GewinnDaten!A653</f>
        <v>44174</v>
      </c>
      <c r="B653" s="37">
        <f t="shared" si="54"/>
        <v>4</v>
      </c>
      <c r="C653" s="49">
        <f>GewinnDaten!G653</f>
        <v>0</v>
      </c>
      <c r="D653" s="49">
        <f>GewinnDaten!J653</f>
        <v>0</v>
      </c>
      <c r="E653" s="40">
        <f t="shared" si="55"/>
        <v>0</v>
      </c>
      <c r="F653" s="58">
        <f t="shared" si="56"/>
        <v>44174</v>
      </c>
      <c r="G653" s="49">
        <f>SUM(C$7:C653)</f>
        <v>-1</v>
      </c>
      <c r="H653" s="49">
        <f>SUM(D$7:D653)</f>
        <v>10</v>
      </c>
      <c r="I653" s="40">
        <f t="shared" si="57"/>
        <v>9</v>
      </c>
      <c r="K653" s="36">
        <f t="shared" si="58"/>
        <v>2020</v>
      </c>
    </row>
    <row r="654" spans="1:11" ht="13">
      <c r="A654" s="39">
        <f>GewinnDaten!A654</f>
        <v>44177</v>
      </c>
      <c r="B654" s="37">
        <f t="shared" si="54"/>
        <v>7</v>
      </c>
      <c r="C654" s="49">
        <f>GewinnDaten!G654</f>
        <v>0</v>
      </c>
      <c r="D654" s="49">
        <f>GewinnDaten!J654</f>
        <v>0</v>
      </c>
      <c r="E654" s="40">
        <f t="shared" si="55"/>
        <v>0</v>
      </c>
      <c r="F654" s="58">
        <f t="shared" si="56"/>
        <v>44177</v>
      </c>
      <c r="G654" s="49">
        <f>SUM(C$7:C654)</f>
        <v>-1</v>
      </c>
      <c r="H654" s="49">
        <f>SUM(D$7:D654)</f>
        <v>10</v>
      </c>
      <c r="I654" s="40">
        <f t="shared" si="57"/>
        <v>9</v>
      </c>
      <c r="K654" s="36">
        <f t="shared" si="58"/>
        <v>2020</v>
      </c>
    </row>
    <row r="655" spans="1:11" ht="13">
      <c r="A655" s="39">
        <f>GewinnDaten!A655</f>
        <v>44181</v>
      </c>
      <c r="B655" s="37">
        <f t="shared" si="54"/>
        <v>4</v>
      </c>
      <c r="C655" s="49">
        <f>GewinnDaten!G655</f>
        <v>0</v>
      </c>
      <c r="D655" s="49">
        <f>GewinnDaten!J655</f>
        <v>0</v>
      </c>
      <c r="E655" s="40">
        <f t="shared" si="55"/>
        <v>0</v>
      </c>
      <c r="F655" s="58">
        <f t="shared" si="56"/>
        <v>44181</v>
      </c>
      <c r="G655" s="49">
        <f>SUM(C$7:C655)</f>
        <v>-1</v>
      </c>
      <c r="H655" s="49">
        <f>SUM(D$7:D655)</f>
        <v>10</v>
      </c>
      <c r="I655" s="40">
        <f t="shared" si="57"/>
        <v>9</v>
      </c>
      <c r="K655" s="36">
        <f t="shared" si="58"/>
        <v>2020</v>
      </c>
    </row>
    <row r="656" spans="1:11" ht="13">
      <c r="A656" s="39">
        <f>GewinnDaten!A656</f>
        <v>44184</v>
      </c>
      <c r="B656" s="37">
        <f t="shared" si="54"/>
        <v>7</v>
      </c>
      <c r="C656" s="49">
        <f>GewinnDaten!G656</f>
        <v>0</v>
      </c>
      <c r="D656" s="49">
        <f>GewinnDaten!J656</f>
        <v>0</v>
      </c>
      <c r="E656" s="40">
        <f t="shared" si="55"/>
        <v>0</v>
      </c>
      <c r="F656" s="58">
        <f t="shared" si="56"/>
        <v>44184</v>
      </c>
      <c r="G656" s="49">
        <f>SUM(C$7:C656)</f>
        <v>-1</v>
      </c>
      <c r="H656" s="49">
        <f>SUM(D$7:D656)</f>
        <v>10</v>
      </c>
      <c r="I656" s="40">
        <f t="shared" si="57"/>
        <v>9</v>
      </c>
      <c r="K656" s="36">
        <f t="shared" si="58"/>
        <v>2020</v>
      </c>
    </row>
    <row r="657" spans="1:11" ht="13">
      <c r="A657" s="39">
        <f>GewinnDaten!A657</f>
        <v>44188</v>
      </c>
      <c r="B657" s="37">
        <f t="shared" si="54"/>
        <v>4</v>
      </c>
      <c r="C657" s="49">
        <f>GewinnDaten!G657</f>
        <v>0</v>
      </c>
      <c r="D657" s="49">
        <f>GewinnDaten!J657</f>
        <v>0</v>
      </c>
      <c r="E657" s="40">
        <f t="shared" si="55"/>
        <v>0</v>
      </c>
      <c r="F657" s="58">
        <f t="shared" si="56"/>
        <v>44188</v>
      </c>
      <c r="G657" s="49">
        <f>SUM(C$7:C657)</f>
        <v>-1</v>
      </c>
      <c r="H657" s="49">
        <f>SUM(D$7:D657)</f>
        <v>10</v>
      </c>
      <c r="I657" s="40">
        <f t="shared" si="57"/>
        <v>9</v>
      </c>
      <c r="K657" s="36">
        <f t="shared" si="58"/>
        <v>2020</v>
      </c>
    </row>
    <row r="658" spans="1:11" ht="13">
      <c r="A658" s="39">
        <f>GewinnDaten!A658</f>
        <v>44191</v>
      </c>
      <c r="B658" s="37">
        <f t="shared" si="54"/>
        <v>7</v>
      </c>
      <c r="C658" s="49">
        <f>GewinnDaten!G658</f>
        <v>0</v>
      </c>
      <c r="D658" s="49">
        <f>GewinnDaten!J658</f>
        <v>0</v>
      </c>
      <c r="E658" s="40">
        <f t="shared" si="55"/>
        <v>0</v>
      </c>
      <c r="F658" s="58">
        <f t="shared" si="56"/>
        <v>44191</v>
      </c>
      <c r="G658" s="49">
        <f>SUM(C$7:C658)</f>
        <v>-1</v>
      </c>
      <c r="H658" s="49">
        <f>SUM(D$7:D658)</f>
        <v>10</v>
      </c>
      <c r="I658" s="40">
        <f t="shared" si="57"/>
        <v>9</v>
      </c>
      <c r="K658" s="36">
        <f t="shared" si="58"/>
        <v>2020</v>
      </c>
    </row>
    <row r="659" spans="1:11" ht="13">
      <c r="A659" s="39">
        <f>GewinnDaten!A659</f>
        <v>44195</v>
      </c>
      <c r="B659" s="37">
        <f t="shared" si="54"/>
        <v>4</v>
      </c>
      <c r="C659" s="49">
        <f>GewinnDaten!G659</f>
        <v>0</v>
      </c>
      <c r="D659" s="49">
        <f>GewinnDaten!J659</f>
        <v>0</v>
      </c>
      <c r="E659" s="40">
        <f t="shared" si="55"/>
        <v>0</v>
      </c>
      <c r="F659" s="58">
        <f t="shared" si="56"/>
        <v>44195</v>
      </c>
      <c r="G659" s="49">
        <f>SUM(C$7:C659)</f>
        <v>-1</v>
      </c>
      <c r="H659" s="49">
        <f>SUM(D$7:D659)</f>
        <v>10</v>
      </c>
      <c r="I659" s="40">
        <f t="shared" si="57"/>
        <v>9</v>
      </c>
      <c r="K659" s="36">
        <f t="shared" si="58"/>
        <v>2020</v>
      </c>
    </row>
    <row r="660" spans="1:11" ht="13">
      <c r="A660" s="39">
        <f>GewinnDaten!A660</f>
        <v>44198</v>
      </c>
      <c r="B660" s="37">
        <f t="shared" si="54"/>
        <v>7</v>
      </c>
      <c r="C660" s="49">
        <f>GewinnDaten!G660</f>
        <v>0</v>
      </c>
      <c r="D660" s="49">
        <f>GewinnDaten!J660</f>
        <v>0</v>
      </c>
      <c r="E660" s="40">
        <f t="shared" si="55"/>
        <v>0</v>
      </c>
      <c r="F660" s="58">
        <f t="shared" si="56"/>
        <v>44198</v>
      </c>
      <c r="G660" s="49">
        <f>SUM(C$7:C660)</f>
        <v>-1</v>
      </c>
      <c r="H660" s="49">
        <f>SUM(D$7:D660)</f>
        <v>10</v>
      </c>
      <c r="I660" s="40">
        <f t="shared" si="57"/>
        <v>9</v>
      </c>
      <c r="K660" s="36">
        <f t="shared" si="58"/>
        <v>2021</v>
      </c>
    </row>
    <row r="661" spans="1:11" ht="13">
      <c r="A661" s="39">
        <f>GewinnDaten!A661</f>
        <v>44202</v>
      </c>
      <c r="B661" s="37">
        <f t="shared" si="54"/>
        <v>4</v>
      </c>
      <c r="C661" s="49">
        <f>GewinnDaten!G661</f>
        <v>0</v>
      </c>
      <c r="D661" s="49">
        <f>GewinnDaten!J661</f>
        <v>0</v>
      </c>
      <c r="E661" s="40">
        <f t="shared" si="55"/>
        <v>0</v>
      </c>
      <c r="F661" s="58">
        <f t="shared" si="56"/>
        <v>44202</v>
      </c>
      <c r="G661" s="49">
        <f>SUM(C$7:C661)</f>
        <v>-1</v>
      </c>
      <c r="H661" s="49">
        <f>SUM(D$7:D661)</f>
        <v>10</v>
      </c>
      <c r="I661" s="40">
        <f t="shared" si="57"/>
        <v>9</v>
      </c>
      <c r="K661" s="36">
        <f t="shared" si="58"/>
        <v>2021</v>
      </c>
    </row>
    <row r="662" spans="1:11" ht="13">
      <c r="A662" s="39">
        <f>GewinnDaten!A662</f>
        <v>44205</v>
      </c>
      <c r="B662" s="37">
        <f t="shared" si="54"/>
        <v>7</v>
      </c>
      <c r="C662" s="49">
        <f>GewinnDaten!G662</f>
        <v>0</v>
      </c>
      <c r="D662" s="49">
        <f>GewinnDaten!J662</f>
        <v>0</v>
      </c>
      <c r="E662" s="40">
        <f t="shared" si="55"/>
        <v>0</v>
      </c>
      <c r="F662" s="58">
        <f t="shared" si="56"/>
        <v>44205</v>
      </c>
      <c r="G662" s="49">
        <f>SUM(C$7:C662)</f>
        <v>-1</v>
      </c>
      <c r="H662" s="49">
        <f>SUM(D$7:D662)</f>
        <v>10</v>
      </c>
      <c r="I662" s="40">
        <f t="shared" si="57"/>
        <v>9</v>
      </c>
      <c r="K662" s="36">
        <f t="shared" si="58"/>
        <v>2021</v>
      </c>
    </row>
    <row r="663" spans="1:11" ht="13">
      <c r="A663" s="39">
        <f>GewinnDaten!A663</f>
        <v>44209</v>
      </c>
      <c r="B663" s="37">
        <f t="shared" si="54"/>
        <v>4</v>
      </c>
      <c r="C663" s="49">
        <f>GewinnDaten!G663</f>
        <v>0</v>
      </c>
      <c r="D663" s="49">
        <f>GewinnDaten!J663</f>
        <v>0</v>
      </c>
      <c r="E663" s="40">
        <f t="shared" si="55"/>
        <v>0</v>
      </c>
      <c r="F663" s="58">
        <f t="shared" si="56"/>
        <v>44209</v>
      </c>
      <c r="G663" s="49">
        <f>SUM(C$7:C663)</f>
        <v>-1</v>
      </c>
      <c r="H663" s="49">
        <f>SUM(D$7:D663)</f>
        <v>10</v>
      </c>
      <c r="I663" s="40">
        <f t="shared" si="57"/>
        <v>9</v>
      </c>
      <c r="K663" s="36">
        <f t="shared" si="58"/>
        <v>2021</v>
      </c>
    </row>
    <row r="664" spans="1:11" ht="13">
      <c r="A664" s="39">
        <f>GewinnDaten!A664</f>
        <v>44212</v>
      </c>
      <c r="B664" s="37">
        <f t="shared" si="54"/>
        <v>7</v>
      </c>
      <c r="C664" s="49">
        <f>GewinnDaten!G664</f>
        <v>0</v>
      </c>
      <c r="D664" s="49">
        <f>GewinnDaten!J664</f>
        <v>0</v>
      </c>
      <c r="E664" s="40">
        <f t="shared" si="55"/>
        <v>0</v>
      </c>
      <c r="F664" s="58">
        <f t="shared" si="56"/>
        <v>44212</v>
      </c>
      <c r="G664" s="49">
        <f>SUM(C$7:C664)</f>
        <v>-1</v>
      </c>
      <c r="H664" s="49">
        <f>SUM(D$7:D664)</f>
        <v>10</v>
      </c>
      <c r="I664" s="40">
        <f t="shared" si="57"/>
        <v>9</v>
      </c>
      <c r="K664" s="36">
        <f t="shared" si="58"/>
        <v>2021</v>
      </c>
    </row>
    <row r="665" spans="1:11" ht="13">
      <c r="A665" s="39">
        <f>GewinnDaten!A665</f>
        <v>44216</v>
      </c>
      <c r="B665" s="37">
        <f t="shared" si="54"/>
        <v>4</v>
      </c>
      <c r="C665" s="49">
        <f>GewinnDaten!G665</f>
        <v>0</v>
      </c>
      <c r="D665" s="49">
        <f>GewinnDaten!J665</f>
        <v>0</v>
      </c>
      <c r="E665" s="40">
        <f t="shared" si="55"/>
        <v>0</v>
      </c>
      <c r="F665" s="58">
        <f t="shared" si="56"/>
        <v>44216</v>
      </c>
      <c r="G665" s="49">
        <f>SUM(C$7:C665)</f>
        <v>-1</v>
      </c>
      <c r="H665" s="49">
        <f>SUM(D$7:D665)</f>
        <v>10</v>
      </c>
      <c r="I665" s="40">
        <f t="shared" si="57"/>
        <v>9</v>
      </c>
      <c r="K665" s="36">
        <f t="shared" si="58"/>
        <v>2021</v>
      </c>
    </row>
    <row r="666" spans="1:11" ht="13">
      <c r="A666" s="39">
        <f>GewinnDaten!A666</f>
        <v>44219</v>
      </c>
      <c r="B666" s="37">
        <f t="shared" si="54"/>
        <v>7</v>
      </c>
      <c r="C666" s="49">
        <f>GewinnDaten!G666</f>
        <v>0</v>
      </c>
      <c r="D666" s="49">
        <f>GewinnDaten!J666</f>
        <v>0</v>
      </c>
      <c r="E666" s="40">
        <f t="shared" si="55"/>
        <v>0</v>
      </c>
      <c r="F666" s="58">
        <f t="shared" si="56"/>
        <v>44219</v>
      </c>
      <c r="G666" s="49">
        <f>SUM(C$7:C666)</f>
        <v>-1</v>
      </c>
      <c r="H666" s="49">
        <f>SUM(D$7:D666)</f>
        <v>10</v>
      </c>
      <c r="I666" s="40">
        <f t="shared" si="57"/>
        <v>9</v>
      </c>
      <c r="K666" s="36">
        <f t="shared" si="58"/>
        <v>2021</v>
      </c>
    </row>
    <row r="667" spans="1:11" ht="13">
      <c r="A667" s="39">
        <f>GewinnDaten!A667</f>
        <v>44223</v>
      </c>
      <c r="B667" s="37">
        <f t="shared" si="54"/>
        <v>4</v>
      </c>
      <c r="C667" s="49">
        <f>GewinnDaten!G667</f>
        <v>0</v>
      </c>
      <c r="D667" s="49">
        <f>GewinnDaten!J667</f>
        <v>0</v>
      </c>
      <c r="E667" s="40">
        <f t="shared" si="55"/>
        <v>0</v>
      </c>
      <c r="F667" s="58">
        <f t="shared" si="56"/>
        <v>44223</v>
      </c>
      <c r="G667" s="49">
        <f>SUM(C$7:C667)</f>
        <v>-1</v>
      </c>
      <c r="H667" s="49">
        <f>SUM(D$7:D667)</f>
        <v>10</v>
      </c>
      <c r="I667" s="40">
        <f t="shared" si="57"/>
        <v>9</v>
      </c>
      <c r="K667" s="36">
        <f t="shared" si="58"/>
        <v>2021</v>
      </c>
    </row>
    <row r="668" spans="1:11" ht="13">
      <c r="A668" s="39">
        <f>GewinnDaten!A668</f>
        <v>44226</v>
      </c>
      <c r="B668" s="37">
        <f t="shared" si="54"/>
        <v>7</v>
      </c>
      <c r="C668" s="49">
        <f>GewinnDaten!G668</f>
        <v>0</v>
      </c>
      <c r="D668" s="49">
        <f>GewinnDaten!J668</f>
        <v>0</v>
      </c>
      <c r="E668" s="40">
        <f t="shared" si="55"/>
        <v>0</v>
      </c>
      <c r="F668" s="58">
        <f t="shared" si="56"/>
        <v>44226</v>
      </c>
      <c r="G668" s="49">
        <f>SUM(C$7:C668)</f>
        <v>-1</v>
      </c>
      <c r="H668" s="49">
        <f>SUM(D$7:D668)</f>
        <v>10</v>
      </c>
      <c r="I668" s="40">
        <f t="shared" si="57"/>
        <v>9</v>
      </c>
      <c r="K668" s="36">
        <f t="shared" si="58"/>
        <v>2021</v>
      </c>
    </row>
    <row r="669" spans="1:11" ht="13">
      <c r="A669" s="39">
        <f>GewinnDaten!A669</f>
        <v>44230</v>
      </c>
      <c r="B669" s="37">
        <f t="shared" si="54"/>
        <v>4</v>
      </c>
      <c r="C669" s="49">
        <f>GewinnDaten!G669</f>
        <v>0</v>
      </c>
      <c r="D669" s="49">
        <f>GewinnDaten!J669</f>
        <v>0</v>
      </c>
      <c r="E669" s="40">
        <f t="shared" si="55"/>
        <v>0</v>
      </c>
      <c r="F669" s="58">
        <f t="shared" si="56"/>
        <v>44230</v>
      </c>
      <c r="G669" s="49">
        <f>SUM(C$7:C669)</f>
        <v>-1</v>
      </c>
      <c r="H669" s="49">
        <f>SUM(D$7:D669)</f>
        <v>10</v>
      </c>
      <c r="I669" s="40">
        <f t="shared" si="57"/>
        <v>9</v>
      </c>
      <c r="K669" s="36">
        <f t="shared" si="58"/>
        <v>2021</v>
      </c>
    </row>
    <row r="670" spans="1:11" ht="13">
      <c r="A670" s="39">
        <f>GewinnDaten!A670</f>
        <v>44233</v>
      </c>
      <c r="B670" s="37">
        <f t="shared" si="54"/>
        <v>7</v>
      </c>
      <c r="C670" s="49">
        <f>GewinnDaten!G670</f>
        <v>0</v>
      </c>
      <c r="D670" s="49">
        <f>GewinnDaten!J670</f>
        <v>0</v>
      </c>
      <c r="E670" s="40">
        <f t="shared" si="55"/>
        <v>0</v>
      </c>
      <c r="F670" s="58">
        <f t="shared" si="56"/>
        <v>44233</v>
      </c>
      <c r="G670" s="49">
        <f>SUM(C$7:C670)</f>
        <v>-1</v>
      </c>
      <c r="H670" s="49">
        <f>SUM(D$7:D670)</f>
        <v>10</v>
      </c>
      <c r="I670" s="40">
        <f t="shared" si="57"/>
        <v>9</v>
      </c>
      <c r="K670" s="36">
        <f t="shared" si="58"/>
        <v>2021</v>
      </c>
    </row>
    <row r="671" spans="1:11" ht="13">
      <c r="A671" s="39">
        <f>GewinnDaten!A671</f>
        <v>44237</v>
      </c>
      <c r="B671" s="37">
        <f t="shared" si="54"/>
        <v>4</v>
      </c>
      <c r="C671" s="49">
        <f>GewinnDaten!G671</f>
        <v>0</v>
      </c>
      <c r="D671" s="49">
        <f>GewinnDaten!J671</f>
        <v>0</v>
      </c>
      <c r="E671" s="40">
        <f t="shared" si="55"/>
        <v>0</v>
      </c>
      <c r="F671" s="58">
        <f t="shared" si="56"/>
        <v>44237</v>
      </c>
      <c r="G671" s="49">
        <f>SUM(C$7:C671)</f>
        <v>-1</v>
      </c>
      <c r="H671" s="49">
        <f>SUM(D$7:D671)</f>
        <v>10</v>
      </c>
      <c r="I671" s="40">
        <f t="shared" si="57"/>
        <v>9</v>
      </c>
      <c r="K671" s="36">
        <f t="shared" si="58"/>
        <v>2021</v>
      </c>
    </row>
    <row r="672" spans="1:11" ht="13">
      <c r="A672" s="39">
        <f>GewinnDaten!A672</f>
        <v>44240</v>
      </c>
      <c r="B672" s="37">
        <f t="shared" si="54"/>
        <v>7</v>
      </c>
      <c r="C672" s="49">
        <f>GewinnDaten!G672</f>
        <v>0</v>
      </c>
      <c r="D672" s="49">
        <f>GewinnDaten!J672</f>
        <v>0</v>
      </c>
      <c r="E672" s="40">
        <f t="shared" si="55"/>
        <v>0</v>
      </c>
      <c r="F672" s="58">
        <f t="shared" si="56"/>
        <v>44240</v>
      </c>
      <c r="G672" s="49">
        <f>SUM(C$7:C672)</f>
        <v>-1</v>
      </c>
      <c r="H672" s="49">
        <f>SUM(D$7:D672)</f>
        <v>10</v>
      </c>
      <c r="I672" s="40">
        <f t="shared" si="57"/>
        <v>9</v>
      </c>
      <c r="K672" s="36">
        <f t="shared" si="58"/>
        <v>2021</v>
      </c>
    </row>
    <row r="673" spans="1:11" ht="13">
      <c r="A673" s="39">
        <f>GewinnDaten!A673</f>
        <v>44244</v>
      </c>
      <c r="B673" s="37">
        <f t="shared" si="54"/>
        <v>4</v>
      </c>
      <c r="C673" s="49">
        <f>GewinnDaten!G673</f>
        <v>0</v>
      </c>
      <c r="D673" s="49">
        <f>GewinnDaten!J673</f>
        <v>0</v>
      </c>
      <c r="E673" s="40">
        <f t="shared" si="55"/>
        <v>0</v>
      </c>
      <c r="F673" s="58">
        <f t="shared" si="56"/>
        <v>44244</v>
      </c>
      <c r="G673" s="49">
        <f>SUM(C$7:C673)</f>
        <v>-1</v>
      </c>
      <c r="H673" s="49">
        <f>SUM(D$7:D673)</f>
        <v>10</v>
      </c>
      <c r="I673" s="40">
        <f t="shared" si="57"/>
        <v>9</v>
      </c>
      <c r="K673" s="36">
        <f t="shared" si="58"/>
        <v>2021</v>
      </c>
    </row>
    <row r="674" spans="1:11" ht="13">
      <c r="A674" s="39">
        <f>GewinnDaten!A674</f>
        <v>44247</v>
      </c>
      <c r="B674" s="37">
        <f t="shared" si="54"/>
        <v>7</v>
      </c>
      <c r="C674" s="49">
        <f>GewinnDaten!G674</f>
        <v>0</v>
      </c>
      <c r="D674" s="49">
        <f>GewinnDaten!J674</f>
        <v>0</v>
      </c>
      <c r="E674" s="40">
        <f t="shared" si="55"/>
        <v>0</v>
      </c>
      <c r="F674" s="58">
        <f t="shared" si="56"/>
        <v>44247</v>
      </c>
      <c r="G674" s="49">
        <f>SUM(C$7:C674)</f>
        <v>-1</v>
      </c>
      <c r="H674" s="49">
        <f>SUM(D$7:D674)</f>
        <v>10</v>
      </c>
      <c r="I674" s="40">
        <f t="shared" si="57"/>
        <v>9</v>
      </c>
      <c r="K674" s="36">
        <f t="shared" si="58"/>
        <v>2021</v>
      </c>
    </row>
    <row r="675" spans="1:11" ht="13">
      <c r="A675" s="39">
        <f>GewinnDaten!A675</f>
        <v>44251</v>
      </c>
      <c r="B675" s="37">
        <f t="shared" si="54"/>
        <v>4</v>
      </c>
      <c r="C675" s="49">
        <f>GewinnDaten!G675</f>
        <v>0</v>
      </c>
      <c r="D675" s="49">
        <f>GewinnDaten!J675</f>
        <v>0</v>
      </c>
      <c r="E675" s="40">
        <f t="shared" si="55"/>
        <v>0</v>
      </c>
      <c r="F675" s="58">
        <f t="shared" si="56"/>
        <v>44251</v>
      </c>
      <c r="G675" s="49">
        <f>SUM(C$7:C675)</f>
        <v>-1</v>
      </c>
      <c r="H675" s="49">
        <f>SUM(D$7:D675)</f>
        <v>10</v>
      </c>
      <c r="I675" s="40">
        <f t="shared" si="57"/>
        <v>9</v>
      </c>
      <c r="K675" s="36">
        <f t="shared" si="58"/>
        <v>2021</v>
      </c>
    </row>
    <row r="676" spans="1:11" ht="13">
      <c r="A676" s="39">
        <f>GewinnDaten!A676</f>
        <v>44254</v>
      </c>
      <c r="B676" s="37">
        <f t="shared" si="54"/>
        <v>7</v>
      </c>
      <c r="C676" s="49">
        <f>GewinnDaten!G676</f>
        <v>0</v>
      </c>
      <c r="D676" s="49">
        <f>GewinnDaten!J676</f>
        <v>0</v>
      </c>
      <c r="E676" s="40">
        <f t="shared" si="55"/>
        <v>0</v>
      </c>
      <c r="F676" s="58">
        <f t="shared" si="56"/>
        <v>44254</v>
      </c>
      <c r="G676" s="49">
        <f>SUM(C$7:C676)</f>
        <v>-1</v>
      </c>
      <c r="H676" s="49">
        <f>SUM(D$7:D676)</f>
        <v>10</v>
      </c>
      <c r="I676" s="40">
        <f t="shared" si="57"/>
        <v>9</v>
      </c>
      <c r="K676" s="36">
        <f t="shared" si="58"/>
        <v>2021</v>
      </c>
    </row>
    <row r="677" spans="1:11" ht="13">
      <c r="A677" s="39">
        <f>GewinnDaten!A677</f>
        <v>44258</v>
      </c>
      <c r="B677" s="37">
        <f t="shared" si="54"/>
        <v>4</v>
      </c>
      <c r="C677" s="49">
        <f>GewinnDaten!G677</f>
        <v>0</v>
      </c>
      <c r="D677" s="49">
        <f>GewinnDaten!J677</f>
        <v>0</v>
      </c>
      <c r="E677" s="40">
        <f t="shared" si="55"/>
        <v>0</v>
      </c>
      <c r="F677" s="58">
        <f t="shared" si="56"/>
        <v>44258</v>
      </c>
      <c r="G677" s="49">
        <f>SUM(C$7:C677)</f>
        <v>-1</v>
      </c>
      <c r="H677" s="49">
        <f>SUM(D$7:D677)</f>
        <v>10</v>
      </c>
      <c r="I677" s="40">
        <f t="shared" si="57"/>
        <v>9</v>
      </c>
      <c r="K677" s="36">
        <f t="shared" si="58"/>
        <v>2021</v>
      </c>
    </row>
    <row r="678" spans="1:11" ht="13">
      <c r="A678" s="39">
        <f>GewinnDaten!A678</f>
        <v>44261</v>
      </c>
      <c r="B678" s="37">
        <f t="shared" si="54"/>
        <v>7</v>
      </c>
      <c r="C678" s="49">
        <f>GewinnDaten!G678</f>
        <v>0</v>
      </c>
      <c r="D678" s="49">
        <f>GewinnDaten!J678</f>
        <v>0</v>
      </c>
      <c r="E678" s="40">
        <f t="shared" si="55"/>
        <v>0</v>
      </c>
      <c r="F678" s="58">
        <f t="shared" si="56"/>
        <v>44261</v>
      </c>
      <c r="G678" s="49">
        <f>SUM(C$7:C678)</f>
        <v>-1</v>
      </c>
      <c r="H678" s="49">
        <f>SUM(D$7:D678)</f>
        <v>10</v>
      </c>
      <c r="I678" s="40">
        <f t="shared" si="57"/>
        <v>9</v>
      </c>
      <c r="K678" s="36">
        <f t="shared" si="58"/>
        <v>2021</v>
      </c>
    </row>
    <row r="679" spans="1:11" ht="13">
      <c r="A679" s="39">
        <f>GewinnDaten!A679</f>
        <v>44265</v>
      </c>
      <c r="B679" s="37">
        <f t="shared" si="54"/>
        <v>4</v>
      </c>
      <c r="C679" s="49">
        <f>GewinnDaten!G679</f>
        <v>0</v>
      </c>
      <c r="D679" s="49">
        <f>GewinnDaten!J679</f>
        <v>0</v>
      </c>
      <c r="E679" s="40">
        <f t="shared" si="55"/>
        <v>0</v>
      </c>
      <c r="F679" s="58">
        <f t="shared" si="56"/>
        <v>44265</v>
      </c>
      <c r="G679" s="49">
        <f>SUM(C$7:C679)</f>
        <v>-1</v>
      </c>
      <c r="H679" s="49">
        <f>SUM(D$7:D679)</f>
        <v>10</v>
      </c>
      <c r="I679" s="40">
        <f t="shared" si="57"/>
        <v>9</v>
      </c>
      <c r="K679" s="36">
        <f t="shared" si="58"/>
        <v>2021</v>
      </c>
    </row>
    <row r="680" spans="1:11" ht="13">
      <c r="A680" s="39">
        <f>GewinnDaten!A680</f>
        <v>44268</v>
      </c>
      <c r="B680" s="37">
        <f t="shared" si="54"/>
        <v>7</v>
      </c>
      <c r="C680" s="49">
        <f>GewinnDaten!G680</f>
        <v>0</v>
      </c>
      <c r="D680" s="49">
        <f>GewinnDaten!J680</f>
        <v>0</v>
      </c>
      <c r="E680" s="40">
        <f t="shared" si="55"/>
        <v>0</v>
      </c>
      <c r="F680" s="58">
        <f t="shared" si="56"/>
        <v>44268</v>
      </c>
      <c r="G680" s="49">
        <f>SUM(C$7:C680)</f>
        <v>-1</v>
      </c>
      <c r="H680" s="49">
        <f>SUM(D$7:D680)</f>
        <v>10</v>
      </c>
      <c r="I680" s="40">
        <f t="shared" si="57"/>
        <v>9</v>
      </c>
      <c r="K680" s="36">
        <f t="shared" si="58"/>
        <v>2021</v>
      </c>
    </row>
    <row r="681" spans="1:11" ht="13">
      <c r="A681" s="39">
        <f>GewinnDaten!A681</f>
        <v>44272</v>
      </c>
      <c r="B681" s="37">
        <f t="shared" si="54"/>
        <v>4</v>
      </c>
      <c r="C681" s="49">
        <f>GewinnDaten!G681</f>
        <v>0</v>
      </c>
      <c r="D681" s="49">
        <f>GewinnDaten!J681</f>
        <v>0</v>
      </c>
      <c r="E681" s="40">
        <f t="shared" si="55"/>
        <v>0</v>
      </c>
      <c r="F681" s="58">
        <f t="shared" si="56"/>
        <v>44272</v>
      </c>
      <c r="G681" s="49">
        <f>SUM(C$7:C681)</f>
        <v>-1</v>
      </c>
      <c r="H681" s="49">
        <f>SUM(D$7:D681)</f>
        <v>10</v>
      </c>
      <c r="I681" s="40">
        <f t="shared" si="57"/>
        <v>9</v>
      </c>
      <c r="K681" s="36">
        <f t="shared" si="58"/>
        <v>2021</v>
      </c>
    </row>
    <row r="682" spans="1:11" ht="13">
      <c r="A682" s="39">
        <f>GewinnDaten!A682</f>
        <v>44275</v>
      </c>
      <c r="B682" s="37">
        <f t="shared" si="54"/>
        <v>7</v>
      </c>
      <c r="C682" s="49">
        <f>GewinnDaten!G682</f>
        <v>0</v>
      </c>
      <c r="D682" s="49">
        <f>GewinnDaten!J682</f>
        <v>0</v>
      </c>
      <c r="E682" s="40">
        <f t="shared" si="55"/>
        <v>0</v>
      </c>
      <c r="F682" s="58">
        <f t="shared" si="56"/>
        <v>44275</v>
      </c>
      <c r="G682" s="49">
        <f>SUM(C$7:C682)</f>
        <v>-1</v>
      </c>
      <c r="H682" s="49">
        <f>SUM(D$7:D682)</f>
        <v>10</v>
      </c>
      <c r="I682" s="40">
        <f t="shared" si="57"/>
        <v>9</v>
      </c>
      <c r="K682" s="36">
        <f t="shared" si="58"/>
        <v>2021</v>
      </c>
    </row>
    <row r="683" spans="1:11" ht="13">
      <c r="A683" s="39">
        <f>GewinnDaten!A683</f>
        <v>44279</v>
      </c>
      <c r="B683" s="37">
        <f t="shared" si="54"/>
        <v>4</v>
      </c>
      <c r="C683" s="49">
        <f>GewinnDaten!G683</f>
        <v>0</v>
      </c>
      <c r="D683" s="49">
        <f>GewinnDaten!J683</f>
        <v>0</v>
      </c>
      <c r="E683" s="40">
        <f t="shared" si="55"/>
        <v>0</v>
      </c>
      <c r="F683" s="58">
        <f t="shared" si="56"/>
        <v>44279</v>
      </c>
      <c r="G683" s="49">
        <f>SUM(C$7:C683)</f>
        <v>-1</v>
      </c>
      <c r="H683" s="49">
        <f>SUM(D$7:D683)</f>
        <v>10</v>
      </c>
      <c r="I683" s="40">
        <f t="shared" si="57"/>
        <v>9</v>
      </c>
      <c r="K683" s="36">
        <f t="shared" si="58"/>
        <v>2021</v>
      </c>
    </row>
    <row r="684" spans="1:11" ht="13">
      <c r="A684" s="39">
        <f>GewinnDaten!A684</f>
        <v>44282</v>
      </c>
      <c r="B684" s="37">
        <f t="shared" si="54"/>
        <v>7</v>
      </c>
      <c r="C684" s="49">
        <f>GewinnDaten!G684</f>
        <v>0</v>
      </c>
      <c r="D684" s="49">
        <f>GewinnDaten!J684</f>
        <v>0</v>
      </c>
      <c r="E684" s="40">
        <f t="shared" si="55"/>
        <v>0</v>
      </c>
      <c r="F684" s="58">
        <f t="shared" si="56"/>
        <v>44282</v>
      </c>
      <c r="G684" s="49">
        <f>SUM(C$7:C684)</f>
        <v>-1</v>
      </c>
      <c r="H684" s="49">
        <f>SUM(D$7:D684)</f>
        <v>10</v>
      </c>
      <c r="I684" s="40">
        <f t="shared" si="57"/>
        <v>9</v>
      </c>
      <c r="K684" s="36">
        <f t="shared" si="58"/>
        <v>2021</v>
      </c>
    </row>
    <row r="685" spans="1:11" ht="13">
      <c r="A685" s="39">
        <f>GewinnDaten!A685</f>
        <v>44286</v>
      </c>
      <c r="B685" s="37">
        <f t="shared" si="54"/>
        <v>4</v>
      </c>
      <c r="C685" s="49">
        <f>GewinnDaten!G685</f>
        <v>0</v>
      </c>
      <c r="D685" s="49">
        <f>GewinnDaten!J685</f>
        <v>0</v>
      </c>
      <c r="E685" s="40">
        <f t="shared" si="55"/>
        <v>0</v>
      </c>
      <c r="F685" s="58">
        <f t="shared" si="56"/>
        <v>44286</v>
      </c>
      <c r="G685" s="49">
        <f>SUM(C$7:C685)</f>
        <v>-1</v>
      </c>
      <c r="H685" s="49">
        <f>SUM(D$7:D685)</f>
        <v>10</v>
      </c>
      <c r="I685" s="40">
        <f t="shared" si="57"/>
        <v>9</v>
      </c>
      <c r="K685" s="36">
        <f t="shared" si="58"/>
        <v>2021</v>
      </c>
    </row>
    <row r="686" spans="1:11" ht="13">
      <c r="A686" s="39">
        <f>GewinnDaten!A686</f>
        <v>44289</v>
      </c>
      <c r="B686" s="37">
        <f t="shared" si="54"/>
        <v>7</v>
      </c>
      <c r="C686" s="49">
        <f>GewinnDaten!G686</f>
        <v>0</v>
      </c>
      <c r="D686" s="49">
        <f>GewinnDaten!J686</f>
        <v>0</v>
      </c>
      <c r="E686" s="40">
        <f t="shared" si="55"/>
        <v>0</v>
      </c>
      <c r="F686" s="58">
        <f t="shared" si="56"/>
        <v>44289</v>
      </c>
      <c r="G686" s="49">
        <f>SUM(C$7:C686)</f>
        <v>-1</v>
      </c>
      <c r="H686" s="49">
        <f>SUM(D$7:D686)</f>
        <v>10</v>
      </c>
      <c r="I686" s="40">
        <f t="shared" si="57"/>
        <v>9</v>
      </c>
      <c r="K686" s="36">
        <f t="shared" si="58"/>
        <v>2021</v>
      </c>
    </row>
    <row r="687" spans="1:11" ht="13">
      <c r="A687" s="39">
        <f>GewinnDaten!A687</f>
        <v>44293</v>
      </c>
      <c r="B687" s="37">
        <f t="shared" si="54"/>
        <v>4</v>
      </c>
      <c r="C687" s="49">
        <f>GewinnDaten!G687</f>
        <v>0</v>
      </c>
      <c r="D687" s="49">
        <f>GewinnDaten!J687</f>
        <v>0</v>
      </c>
      <c r="E687" s="40">
        <f t="shared" si="55"/>
        <v>0</v>
      </c>
      <c r="F687" s="58">
        <f t="shared" si="56"/>
        <v>44293</v>
      </c>
      <c r="G687" s="49">
        <f>SUM(C$7:C687)</f>
        <v>-1</v>
      </c>
      <c r="H687" s="49">
        <f>SUM(D$7:D687)</f>
        <v>10</v>
      </c>
      <c r="I687" s="40">
        <f t="shared" si="57"/>
        <v>9</v>
      </c>
      <c r="K687" s="36">
        <f t="shared" si="58"/>
        <v>2021</v>
      </c>
    </row>
    <row r="688" spans="1:11" ht="13">
      <c r="A688" s="39">
        <f>GewinnDaten!A688</f>
        <v>44296</v>
      </c>
      <c r="B688" s="37">
        <f t="shared" si="54"/>
        <v>7</v>
      </c>
      <c r="C688" s="49">
        <f>GewinnDaten!G688</f>
        <v>0</v>
      </c>
      <c r="D688" s="49">
        <f>GewinnDaten!J688</f>
        <v>0</v>
      </c>
      <c r="E688" s="40">
        <f t="shared" si="55"/>
        <v>0</v>
      </c>
      <c r="F688" s="58">
        <f t="shared" si="56"/>
        <v>44296</v>
      </c>
      <c r="G688" s="49">
        <f>SUM(C$7:C688)</f>
        <v>-1</v>
      </c>
      <c r="H688" s="49">
        <f>SUM(D$7:D688)</f>
        <v>10</v>
      </c>
      <c r="I688" s="40">
        <f t="shared" si="57"/>
        <v>9</v>
      </c>
      <c r="K688" s="36">
        <f t="shared" si="58"/>
        <v>2021</v>
      </c>
    </row>
    <row r="689" spans="1:11" ht="13">
      <c r="A689" s="39">
        <f>GewinnDaten!A689</f>
        <v>44300</v>
      </c>
      <c r="B689" s="37">
        <f t="shared" si="54"/>
        <v>4</v>
      </c>
      <c r="C689" s="49">
        <f>GewinnDaten!G689</f>
        <v>0</v>
      </c>
      <c r="D689" s="49">
        <f>GewinnDaten!J689</f>
        <v>0</v>
      </c>
      <c r="E689" s="40">
        <f t="shared" si="55"/>
        <v>0</v>
      </c>
      <c r="F689" s="58">
        <f t="shared" si="56"/>
        <v>44300</v>
      </c>
      <c r="G689" s="49">
        <f>SUM(C$7:C689)</f>
        <v>-1</v>
      </c>
      <c r="H689" s="49">
        <f>SUM(D$7:D689)</f>
        <v>10</v>
      </c>
      <c r="I689" s="40">
        <f t="shared" si="57"/>
        <v>9</v>
      </c>
      <c r="K689" s="36">
        <f t="shared" si="58"/>
        <v>2021</v>
      </c>
    </row>
    <row r="690" spans="1:11" ht="13">
      <c r="A690" s="39">
        <f>GewinnDaten!A690</f>
        <v>44303</v>
      </c>
      <c r="B690" s="37">
        <f t="shared" si="54"/>
        <v>7</v>
      </c>
      <c r="C690" s="49">
        <f>GewinnDaten!G690</f>
        <v>0</v>
      </c>
      <c r="D690" s="49">
        <f>GewinnDaten!J690</f>
        <v>0</v>
      </c>
      <c r="E690" s="40">
        <f t="shared" si="55"/>
        <v>0</v>
      </c>
      <c r="F690" s="58">
        <f t="shared" si="56"/>
        <v>44303</v>
      </c>
      <c r="G690" s="49">
        <f>SUM(C$7:C690)</f>
        <v>-1</v>
      </c>
      <c r="H690" s="49">
        <f>SUM(D$7:D690)</f>
        <v>10</v>
      </c>
      <c r="I690" s="40">
        <f t="shared" si="57"/>
        <v>9</v>
      </c>
      <c r="K690" s="36">
        <f t="shared" si="58"/>
        <v>2021</v>
      </c>
    </row>
    <row r="691" spans="1:11" ht="13">
      <c r="A691" s="39">
        <f>GewinnDaten!A691</f>
        <v>44307</v>
      </c>
      <c r="B691" s="37">
        <f t="shared" si="54"/>
        <v>4</v>
      </c>
      <c r="C691" s="49">
        <f>GewinnDaten!G691</f>
        <v>0</v>
      </c>
      <c r="D691" s="49">
        <f>GewinnDaten!J691</f>
        <v>0</v>
      </c>
      <c r="E691" s="40">
        <f t="shared" si="55"/>
        <v>0</v>
      </c>
      <c r="F691" s="58">
        <f t="shared" si="56"/>
        <v>44307</v>
      </c>
      <c r="G691" s="49">
        <f>SUM(C$7:C691)</f>
        <v>-1</v>
      </c>
      <c r="H691" s="49">
        <f>SUM(D$7:D691)</f>
        <v>10</v>
      </c>
      <c r="I691" s="40">
        <f t="shared" si="57"/>
        <v>9</v>
      </c>
      <c r="K691" s="36">
        <f t="shared" si="58"/>
        <v>2021</v>
      </c>
    </row>
    <row r="692" spans="1:11" ht="13">
      <c r="A692" s="39">
        <f>GewinnDaten!A692</f>
        <v>44310</v>
      </c>
      <c r="B692" s="37">
        <f t="shared" si="54"/>
        <v>7</v>
      </c>
      <c r="C692" s="49">
        <f>GewinnDaten!G692</f>
        <v>0</v>
      </c>
      <c r="D692" s="49">
        <f>GewinnDaten!J692</f>
        <v>0</v>
      </c>
      <c r="E692" s="40">
        <f t="shared" si="55"/>
        <v>0</v>
      </c>
      <c r="F692" s="58">
        <f t="shared" si="56"/>
        <v>44310</v>
      </c>
      <c r="G692" s="49">
        <f>SUM(C$7:C692)</f>
        <v>-1</v>
      </c>
      <c r="H692" s="49">
        <f>SUM(D$7:D692)</f>
        <v>10</v>
      </c>
      <c r="I692" s="40">
        <f t="shared" si="57"/>
        <v>9</v>
      </c>
      <c r="K692" s="36">
        <f t="shared" si="58"/>
        <v>2021</v>
      </c>
    </row>
    <row r="693" spans="1:11" ht="13">
      <c r="A693" s="39">
        <f>GewinnDaten!A693</f>
        <v>44314</v>
      </c>
      <c r="B693" s="37">
        <f t="shared" si="54"/>
        <v>4</v>
      </c>
      <c r="C693" s="49">
        <f>GewinnDaten!G693</f>
        <v>0</v>
      </c>
      <c r="D693" s="49">
        <f>GewinnDaten!J693</f>
        <v>0</v>
      </c>
      <c r="E693" s="40">
        <f t="shared" si="55"/>
        <v>0</v>
      </c>
      <c r="F693" s="58">
        <f t="shared" si="56"/>
        <v>44314</v>
      </c>
      <c r="G693" s="49">
        <f>SUM(C$7:C693)</f>
        <v>-1</v>
      </c>
      <c r="H693" s="49">
        <f>SUM(D$7:D693)</f>
        <v>10</v>
      </c>
      <c r="I693" s="40">
        <f t="shared" si="57"/>
        <v>9</v>
      </c>
      <c r="K693" s="36">
        <f t="shared" si="58"/>
        <v>2021</v>
      </c>
    </row>
    <row r="694" spans="1:11" ht="13">
      <c r="A694" s="39">
        <f>GewinnDaten!A694</f>
        <v>44317</v>
      </c>
      <c r="B694" s="37">
        <f t="shared" si="54"/>
        <v>7</v>
      </c>
      <c r="C694" s="49">
        <f>GewinnDaten!G694</f>
        <v>0</v>
      </c>
      <c r="D694" s="49">
        <f>GewinnDaten!J694</f>
        <v>0</v>
      </c>
      <c r="E694" s="40">
        <f t="shared" si="55"/>
        <v>0</v>
      </c>
      <c r="F694" s="58">
        <f t="shared" si="56"/>
        <v>44317</v>
      </c>
      <c r="G694" s="49">
        <f>SUM(C$7:C694)</f>
        <v>-1</v>
      </c>
      <c r="H694" s="49">
        <f>SUM(D$7:D694)</f>
        <v>10</v>
      </c>
      <c r="I694" s="40">
        <f t="shared" si="57"/>
        <v>9</v>
      </c>
      <c r="K694" s="36">
        <f t="shared" si="58"/>
        <v>2021</v>
      </c>
    </row>
    <row r="695" spans="1:11" ht="13">
      <c r="A695" s="39">
        <f>GewinnDaten!A695</f>
        <v>44321</v>
      </c>
      <c r="B695" s="37">
        <f t="shared" si="54"/>
        <v>4</v>
      </c>
      <c r="C695" s="49">
        <f>GewinnDaten!G695</f>
        <v>0</v>
      </c>
      <c r="D695" s="49">
        <f>GewinnDaten!J695</f>
        <v>0</v>
      </c>
      <c r="E695" s="40">
        <f t="shared" si="55"/>
        <v>0</v>
      </c>
      <c r="F695" s="58">
        <f t="shared" si="56"/>
        <v>44321</v>
      </c>
      <c r="G695" s="49">
        <f>SUM(C$7:C695)</f>
        <v>-1</v>
      </c>
      <c r="H695" s="49">
        <f>SUM(D$7:D695)</f>
        <v>10</v>
      </c>
      <c r="I695" s="40">
        <f t="shared" si="57"/>
        <v>9</v>
      </c>
      <c r="K695" s="36">
        <f t="shared" si="58"/>
        <v>2021</v>
      </c>
    </row>
    <row r="696" spans="1:11" ht="13">
      <c r="A696" s="39">
        <f>GewinnDaten!A696</f>
        <v>44324</v>
      </c>
      <c r="B696" s="37">
        <f t="shared" si="54"/>
        <v>7</v>
      </c>
      <c r="C696" s="49">
        <f>GewinnDaten!G696</f>
        <v>0</v>
      </c>
      <c r="D696" s="49">
        <f>GewinnDaten!J696</f>
        <v>0</v>
      </c>
      <c r="E696" s="40">
        <f t="shared" si="55"/>
        <v>0</v>
      </c>
      <c r="F696" s="58">
        <f t="shared" si="56"/>
        <v>44324</v>
      </c>
      <c r="G696" s="49">
        <f>SUM(C$7:C696)</f>
        <v>-1</v>
      </c>
      <c r="H696" s="49">
        <f>SUM(D$7:D696)</f>
        <v>10</v>
      </c>
      <c r="I696" s="40">
        <f t="shared" si="57"/>
        <v>9</v>
      </c>
      <c r="K696" s="36">
        <f t="shared" si="58"/>
        <v>2021</v>
      </c>
    </row>
    <row r="697" spans="1:11" ht="13">
      <c r="A697" s="39">
        <f>GewinnDaten!A697</f>
        <v>44328</v>
      </c>
      <c r="B697" s="37">
        <f t="shared" si="54"/>
        <v>4</v>
      </c>
      <c r="C697" s="49">
        <f>GewinnDaten!G697</f>
        <v>0</v>
      </c>
      <c r="D697" s="49">
        <f>GewinnDaten!J697</f>
        <v>0</v>
      </c>
      <c r="E697" s="40">
        <f t="shared" si="55"/>
        <v>0</v>
      </c>
      <c r="F697" s="58">
        <f t="shared" si="56"/>
        <v>44328</v>
      </c>
      <c r="G697" s="49">
        <f>SUM(C$7:C697)</f>
        <v>-1</v>
      </c>
      <c r="H697" s="49">
        <f>SUM(D$7:D697)</f>
        <v>10</v>
      </c>
      <c r="I697" s="40">
        <f t="shared" si="57"/>
        <v>9</v>
      </c>
      <c r="K697" s="36">
        <f t="shared" si="58"/>
        <v>2021</v>
      </c>
    </row>
    <row r="698" spans="1:11" ht="13">
      <c r="A698" s="39">
        <f>GewinnDaten!A698</f>
        <v>44331</v>
      </c>
      <c r="B698" s="37">
        <f t="shared" si="54"/>
        <v>7</v>
      </c>
      <c r="C698" s="49">
        <f>GewinnDaten!G698</f>
        <v>0</v>
      </c>
      <c r="D698" s="49">
        <f>GewinnDaten!J698</f>
        <v>0</v>
      </c>
      <c r="E698" s="40">
        <f t="shared" si="55"/>
        <v>0</v>
      </c>
      <c r="F698" s="58">
        <f t="shared" si="56"/>
        <v>44331</v>
      </c>
      <c r="G698" s="49">
        <f>SUM(C$7:C698)</f>
        <v>-1</v>
      </c>
      <c r="H698" s="49">
        <f>SUM(D$7:D698)</f>
        <v>10</v>
      </c>
      <c r="I698" s="40">
        <f t="shared" si="57"/>
        <v>9</v>
      </c>
      <c r="K698" s="36">
        <f t="shared" si="58"/>
        <v>2021</v>
      </c>
    </row>
    <row r="699" spans="1:11" ht="13">
      <c r="A699" s="39">
        <f>GewinnDaten!A699</f>
        <v>44335</v>
      </c>
      <c r="B699" s="37">
        <f t="shared" si="54"/>
        <v>4</v>
      </c>
      <c r="C699" s="49">
        <f>GewinnDaten!G699</f>
        <v>0</v>
      </c>
      <c r="D699" s="49">
        <f>GewinnDaten!J699</f>
        <v>0</v>
      </c>
      <c r="E699" s="40">
        <f t="shared" si="55"/>
        <v>0</v>
      </c>
      <c r="F699" s="58">
        <f t="shared" si="56"/>
        <v>44335</v>
      </c>
      <c r="G699" s="49">
        <f>SUM(C$7:C699)</f>
        <v>-1</v>
      </c>
      <c r="H699" s="49">
        <f>SUM(D$7:D699)</f>
        <v>10</v>
      </c>
      <c r="I699" s="40">
        <f t="shared" si="57"/>
        <v>9</v>
      </c>
      <c r="K699" s="36">
        <f t="shared" si="58"/>
        <v>2021</v>
      </c>
    </row>
    <row r="700" spans="1:11" ht="13">
      <c r="A700" s="39">
        <f>GewinnDaten!A700</f>
        <v>44338</v>
      </c>
      <c r="B700" s="37">
        <f t="shared" si="54"/>
        <v>7</v>
      </c>
      <c r="C700" s="49">
        <f>GewinnDaten!G700</f>
        <v>0</v>
      </c>
      <c r="D700" s="49">
        <f>GewinnDaten!J700</f>
        <v>0</v>
      </c>
      <c r="E700" s="40">
        <f t="shared" si="55"/>
        <v>0</v>
      </c>
      <c r="F700" s="58">
        <f t="shared" si="56"/>
        <v>44338</v>
      </c>
      <c r="G700" s="49">
        <f>SUM(C$7:C700)</f>
        <v>-1</v>
      </c>
      <c r="H700" s="49">
        <f>SUM(D$7:D700)</f>
        <v>10</v>
      </c>
      <c r="I700" s="40">
        <f t="shared" si="57"/>
        <v>9</v>
      </c>
      <c r="K700" s="36">
        <f t="shared" si="58"/>
        <v>2021</v>
      </c>
    </row>
    <row r="701" spans="1:11" ht="13">
      <c r="A701" s="39">
        <f>GewinnDaten!A701</f>
        <v>44342</v>
      </c>
      <c r="B701" s="37">
        <f t="shared" si="54"/>
        <v>4</v>
      </c>
      <c r="C701" s="49">
        <f>GewinnDaten!G701</f>
        <v>0</v>
      </c>
      <c r="D701" s="49">
        <f>GewinnDaten!J701</f>
        <v>0</v>
      </c>
      <c r="E701" s="40">
        <f t="shared" si="55"/>
        <v>0</v>
      </c>
      <c r="F701" s="58">
        <f t="shared" si="56"/>
        <v>44342</v>
      </c>
      <c r="G701" s="49">
        <f>SUM(C$7:C701)</f>
        <v>-1</v>
      </c>
      <c r="H701" s="49">
        <f>SUM(D$7:D701)</f>
        <v>10</v>
      </c>
      <c r="I701" s="40">
        <f t="shared" si="57"/>
        <v>9</v>
      </c>
      <c r="K701" s="36">
        <f t="shared" si="58"/>
        <v>2021</v>
      </c>
    </row>
    <row r="702" spans="1:11" ht="13">
      <c r="A702" s="39">
        <f>GewinnDaten!A702</f>
        <v>44345</v>
      </c>
      <c r="B702" s="37">
        <f t="shared" si="54"/>
        <v>7</v>
      </c>
      <c r="C702" s="49">
        <f>GewinnDaten!G702</f>
        <v>0</v>
      </c>
      <c r="D702" s="49">
        <f>GewinnDaten!J702</f>
        <v>0</v>
      </c>
      <c r="E702" s="40">
        <f t="shared" si="55"/>
        <v>0</v>
      </c>
      <c r="F702" s="58">
        <f t="shared" si="56"/>
        <v>44345</v>
      </c>
      <c r="G702" s="49">
        <f>SUM(C$7:C702)</f>
        <v>-1</v>
      </c>
      <c r="H702" s="49">
        <f>SUM(D$7:D702)</f>
        <v>10</v>
      </c>
      <c r="I702" s="40">
        <f t="shared" si="57"/>
        <v>9</v>
      </c>
      <c r="K702" s="36">
        <f t="shared" si="58"/>
        <v>2021</v>
      </c>
    </row>
    <row r="703" spans="1:11" ht="13">
      <c r="A703" s="39">
        <f>GewinnDaten!A703</f>
        <v>44349</v>
      </c>
      <c r="B703" s="37">
        <f t="shared" si="54"/>
        <v>4</v>
      </c>
      <c r="C703" s="49">
        <f>GewinnDaten!G703</f>
        <v>0</v>
      </c>
      <c r="D703" s="49">
        <f>GewinnDaten!J703</f>
        <v>0</v>
      </c>
      <c r="E703" s="40">
        <f t="shared" si="55"/>
        <v>0</v>
      </c>
      <c r="F703" s="58">
        <f t="shared" si="56"/>
        <v>44349</v>
      </c>
      <c r="G703" s="49">
        <f>SUM(C$7:C703)</f>
        <v>-1</v>
      </c>
      <c r="H703" s="49">
        <f>SUM(D$7:D703)</f>
        <v>10</v>
      </c>
      <c r="I703" s="40">
        <f t="shared" si="57"/>
        <v>9</v>
      </c>
      <c r="K703" s="36">
        <f t="shared" si="58"/>
        <v>2021</v>
      </c>
    </row>
    <row r="704" spans="1:11" ht="13">
      <c r="A704" s="39">
        <f>GewinnDaten!A704</f>
        <v>44352</v>
      </c>
      <c r="B704" s="37">
        <f t="shared" si="54"/>
        <v>7</v>
      </c>
      <c r="C704" s="49">
        <f>GewinnDaten!G704</f>
        <v>0</v>
      </c>
      <c r="D704" s="49">
        <f>GewinnDaten!J704</f>
        <v>0</v>
      </c>
      <c r="E704" s="40">
        <f t="shared" si="55"/>
        <v>0</v>
      </c>
      <c r="F704" s="58">
        <f t="shared" si="56"/>
        <v>44352</v>
      </c>
      <c r="G704" s="49">
        <f>SUM(C$7:C704)</f>
        <v>-1</v>
      </c>
      <c r="H704" s="49">
        <f>SUM(D$7:D704)</f>
        <v>10</v>
      </c>
      <c r="I704" s="40">
        <f t="shared" si="57"/>
        <v>9</v>
      </c>
      <c r="K704" s="36">
        <f t="shared" si="58"/>
        <v>2021</v>
      </c>
    </row>
    <row r="705" spans="1:11" ht="13">
      <c r="A705" s="39">
        <f>GewinnDaten!A705</f>
        <v>44356</v>
      </c>
      <c r="B705" s="37">
        <f t="shared" si="54"/>
        <v>4</v>
      </c>
      <c r="C705" s="49">
        <f>GewinnDaten!G705</f>
        <v>0</v>
      </c>
      <c r="D705" s="49">
        <f>GewinnDaten!J705</f>
        <v>0</v>
      </c>
      <c r="E705" s="40">
        <f t="shared" si="55"/>
        <v>0</v>
      </c>
      <c r="F705" s="58">
        <f t="shared" si="56"/>
        <v>44356</v>
      </c>
      <c r="G705" s="49">
        <f>SUM(C$7:C705)</f>
        <v>-1</v>
      </c>
      <c r="H705" s="49">
        <f>SUM(D$7:D705)</f>
        <v>10</v>
      </c>
      <c r="I705" s="40">
        <f t="shared" si="57"/>
        <v>9</v>
      </c>
      <c r="K705" s="36">
        <f t="shared" si="58"/>
        <v>2021</v>
      </c>
    </row>
    <row r="706" spans="1:11" ht="13">
      <c r="A706" s="39">
        <f>GewinnDaten!A706</f>
        <v>44359</v>
      </c>
      <c r="B706" s="37">
        <f t="shared" si="54"/>
        <v>7</v>
      </c>
      <c r="C706" s="49">
        <f>GewinnDaten!G706</f>
        <v>0</v>
      </c>
      <c r="D706" s="49">
        <f>GewinnDaten!J706</f>
        <v>0</v>
      </c>
      <c r="E706" s="40">
        <f t="shared" si="55"/>
        <v>0</v>
      </c>
      <c r="F706" s="58">
        <f t="shared" si="56"/>
        <v>44359</v>
      </c>
      <c r="G706" s="49">
        <f>SUM(C$7:C706)</f>
        <v>-1</v>
      </c>
      <c r="H706" s="49">
        <f>SUM(D$7:D706)</f>
        <v>10</v>
      </c>
      <c r="I706" s="40">
        <f t="shared" si="57"/>
        <v>9</v>
      </c>
      <c r="K706" s="36">
        <f t="shared" si="58"/>
        <v>2021</v>
      </c>
    </row>
    <row r="707" spans="1:11" ht="13">
      <c r="A707" s="39">
        <f>GewinnDaten!A707</f>
        <v>44363</v>
      </c>
      <c r="B707" s="37">
        <f t="shared" si="54"/>
        <v>4</v>
      </c>
      <c r="C707" s="49">
        <f>GewinnDaten!G707</f>
        <v>0</v>
      </c>
      <c r="D707" s="49">
        <f>GewinnDaten!J707</f>
        <v>0</v>
      </c>
      <c r="E707" s="40">
        <f t="shared" si="55"/>
        <v>0</v>
      </c>
      <c r="F707" s="58">
        <f t="shared" si="56"/>
        <v>44363</v>
      </c>
      <c r="G707" s="49">
        <f>SUM(C$7:C707)</f>
        <v>-1</v>
      </c>
      <c r="H707" s="49">
        <f>SUM(D$7:D707)</f>
        <v>10</v>
      </c>
      <c r="I707" s="40">
        <f t="shared" si="57"/>
        <v>9</v>
      </c>
      <c r="K707" s="36">
        <f t="shared" si="58"/>
        <v>2021</v>
      </c>
    </row>
    <row r="708" spans="1:11" ht="13">
      <c r="A708" s="39">
        <f>GewinnDaten!A708</f>
        <v>44366</v>
      </c>
      <c r="B708" s="37">
        <f t="shared" si="54"/>
        <v>7</v>
      </c>
      <c r="C708" s="49">
        <f>GewinnDaten!G708</f>
        <v>0</v>
      </c>
      <c r="D708" s="49">
        <f>GewinnDaten!J708</f>
        <v>0</v>
      </c>
      <c r="E708" s="40">
        <f t="shared" si="55"/>
        <v>0</v>
      </c>
      <c r="F708" s="58">
        <f t="shared" si="56"/>
        <v>44366</v>
      </c>
      <c r="G708" s="49">
        <f>SUM(C$7:C708)</f>
        <v>-1</v>
      </c>
      <c r="H708" s="49">
        <f>SUM(D$7:D708)</f>
        <v>10</v>
      </c>
      <c r="I708" s="40">
        <f t="shared" si="57"/>
        <v>9</v>
      </c>
      <c r="K708" s="36">
        <f t="shared" si="58"/>
        <v>2021</v>
      </c>
    </row>
    <row r="709" spans="1:11" ht="13">
      <c r="A709" s="39">
        <f>GewinnDaten!A709</f>
        <v>44370</v>
      </c>
      <c r="B709" s="37">
        <f t="shared" si="54"/>
        <v>4</v>
      </c>
      <c r="C709" s="49">
        <f>GewinnDaten!G709</f>
        <v>0</v>
      </c>
      <c r="D709" s="49">
        <f>GewinnDaten!J709</f>
        <v>0</v>
      </c>
      <c r="E709" s="40">
        <f t="shared" si="55"/>
        <v>0</v>
      </c>
      <c r="F709" s="58">
        <f t="shared" si="56"/>
        <v>44370</v>
      </c>
      <c r="G709" s="49">
        <f>SUM(C$7:C709)</f>
        <v>-1</v>
      </c>
      <c r="H709" s="49">
        <f>SUM(D$7:D709)</f>
        <v>10</v>
      </c>
      <c r="I709" s="40">
        <f t="shared" si="57"/>
        <v>9</v>
      </c>
      <c r="K709" s="36">
        <f t="shared" si="58"/>
        <v>2021</v>
      </c>
    </row>
    <row r="710" spans="1:11" ht="13">
      <c r="A710" s="39">
        <f>GewinnDaten!A710</f>
        <v>44373</v>
      </c>
      <c r="B710" s="37">
        <f t="shared" si="54"/>
        <v>7</v>
      </c>
      <c r="C710" s="49">
        <f>GewinnDaten!G710</f>
        <v>0</v>
      </c>
      <c r="D710" s="49">
        <f>GewinnDaten!J710</f>
        <v>0</v>
      </c>
      <c r="E710" s="40">
        <f t="shared" si="55"/>
        <v>0</v>
      </c>
      <c r="F710" s="58">
        <f t="shared" si="56"/>
        <v>44373</v>
      </c>
      <c r="G710" s="49">
        <f>SUM(C$7:C710)</f>
        <v>-1</v>
      </c>
      <c r="H710" s="49">
        <f>SUM(D$7:D710)</f>
        <v>10</v>
      </c>
      <c r="I710" s="40">
        <f t="shared" si="57"/>
        <v>9</v>
      </c>
      <c r="K710" s="36">
        <f t="shared" si="58"/>
        <v>2021</v>
      </c>
    </row>
    <row r="711" spans="1:11" ht="13">
      <c r="A711" s="39">
        <f>GewinnDaten!A711</f>
        <v>44377</v>
      </c>
      <c r="B711" s="37">
        <f t="shared" si="54"/>
        <v>4</v>
      </c>
      <c r="C711" s="49">
        <f>GewinnDaten!G711</f>
        <v>0</v>
      </c>
      <c r="D711" s="49">
        <f>GewinnDaten!J711</f>
        <v>0</v>
      </c>
      <c r="E711" s="40">
        <f t="shared" si="55"/>
        <v>0</v>
      </c>
      <c r="F711" s="58">
        <f t="shared" si="56"/>
        <v>44377</v>
      </c>
      <c r="G711" s="49">
        <f>SUM(C$7:C711)</f>
        <v>-1</v>
      </c>
      <c r="H711" s="49">
        <f>SUM(D$7:D711)</f>
        <v>10</v>
      </c>
      <c r="I711" s="40">
        <f t="shared" si="57"/>
        <v>9</v>
      </c>
      <c r="K711" s="36">
        <f t="shared" si="58"/>
        <v>2021</v>
      </c>
    </row>
    <row r="712" spans="1:11" ht="13">
      <c r="A712" s="39">
        <f>GewinnDaten!A712</f>
        <v>44380</v>
      </c>
      <c r="B712" s="37">
        <f t="shared" ref="B712:B775" si="59">WEEKDAY(A712)</f>
        <v>7</v>
      </c>
      <c r="C712" s="49">
        <f>GewinnDaten!G712</f>
        <v>0</v>
      </c>
      <c r="D712" s="49">
        <f>GewinnDaten!J712</f>
        <v>0</v>
      </c>
      <c r="E712" s="40">
        <f t="shared" ref="E712:E775" si="60">SUM(C712:D712)</f>
        <v>0</v>
      </c>
      <c r="F712" s="58">
        <f t="shared" ref="F712:F775" si="61">A712</f>
        <v>44380</v>
      </c>
      <c r="G712" s="49">
        <f>SUM(C$7:C712)</f>
        <v>-1</v>
      </c>
      <c r="H712" s="49">
        <f>SUM(D$7:D712)</f>
        <v>10</v>
      </c>
      <c r="I712" s="40">
        <f t="shared" ref="I712:I775" si="62">SUM(G712:H712)</f>
        <v>9</v>
      </c>
      <c r="K712" s="36">
        <f t="shared" ref="K712:K775" si="63">YEAR(A712)</f>
        <v>2021</v>
      </c>
    </row>
    <row r="713" spans="1:11" ht="13">
      <c r="A713" s="39">
        <f>GewinnDaten!A713</f>
        <v>44384</v>
      </c>
      <c r="B713" s="37">
        <f t="shared" si="59"/>
        <v>4</v>
      </c>
      <c r="C713" s="49">
        <f>GewinnDaten!G713</f>
        <v>0</v>
      </c>
      <c r="D713" s="49">
        <f>GewinnDaten!J713</f>
        <v>0</v>
      </c>
      <c r="E713" s="40">
        <f t="shared" si="60"/>
        <v>0</v>
      </c>
      <c r="F713" s="58">
        <f t="shared" si="61"/>
        <v>44384</v>
      </c>
      <c r="G713" s="49">
        <f>SUM(C$7:C713)</f>
        <v>-1</v>
      </c>
      <c r="H713" s="49">
        <f>SUM(D$7:D713)</f>
        <v>10</v>
      </c>
      <c r="I713" s="40">
        <f t="shared" si="62"/>
        <v>9</v>
      </c>
      <c r="K713" s="36">
        <f t="shared" si="63"/>
        <v>2021</v>
      </c>
    </row>
    <row r="714" spans="1:11" ht="13">
      <c r="A714" s="39">
        <f>GewinnDaten!A714</f>
        <v>44387</v>
      </c>
      <c r="B714" s="37">
        <f t="shared" si="59"/>
        <v>7</v>
      </c>
      <c r="C714" s="49">
        <f>GewinnDaten!G714</f>
        <v>0</v>
      </c>
      <c r="D714" s="49">
        <f>GewinnDaten!J714</f>
        <v>0</v>
      </c>
      <c r="E714" s="40">
        <f t="shared" si="60"/>
        <v>0</v>
      </c>
      <c r="F714" s="58">
        <f t="shared" si="61"/>
        <v>44387</v>
      </c>
      <c r="G714" s="49">
        <f>SUM(C$7:C714)</f>
        <v>-1</v>
      </c>
      <c r="H714" s="49">
        <f>SUM(D$7:D714)</f>
        <v>10</v>
      </c>
      <c r="I714" s="40">
        <f t="shared" si="62"/>
        <v>9</v>
      </c>
      <c r="K714" s="36">
        <f t="shared" si="63"/>
        <v>2021</v>
      </c>
    </row>
    <row r="715" spans="1:11" ht="13">
      <c r="A715" s="39">
        <f>GewinnDaten!A715</f>
        <v>44391</v>
      </c>
      <c r="B715" s="37">
        <f t="shared" si="59"/>
        <v>4</v>
      </c>
      <c r="C715" s="49">
        <f>GewinnDaten!G715</f>
        <v>0</v>
      </c>
      <c r="D715" s="49">
        <f>GewinnDaten!J715</f>
        <v>0</v>
      </c>
      <c r="E715" s="40">
        <f t="shared" si="60"/>
        <v>0</v>
      </c>
      <c r="F715" s="58">
        <f t="shared" si="61"/>
        <v>44391</v>
      </c>
      <c r="G715" s="49">
        <f>SUM(C$7:C715)</f>
        <v>-1</v>
      </c>
      <c r="H715" s="49">
        <f>SUM(D$7:D715)</f>
        <v>10</v>
      </c>
      <c r="I715" s="40">
        <f t="shared" si="62"/>
        <v>9</v>
      </c>
      <c r="K715" s="36">
        <f t="shared" si="63"/>
        <v>2021</v>
      </c>
    </row>
    <row r="716" spans="1:11" ht="13">
      <c r="A716" s="39">
        <f>GewinnDaten!A716</f>
        <v>44394</v>
      </c>
      <c r="B716" s="37">
        <f t="shared" si="59"/>
        <v>7</v>
      </c>
      <c r="C716" s="49">
        <f>GewinnDaten!G716</f>
        <v>0</v>
      </c>
      <c r="D716" s="49">
        <f>GewinnDaten!J716</f>
        <v>0</v>
      </c>
      <c r="E716" s="40">
        <f t="shared" si="60"/>
        <v>0</v>
      </c>
      <c r="F716" s="58">
        <f t="shared" si="61"/>
        <v>44394</v>
      </c>
      <c r="G716" s="49">
        <f>SUM(C$7:C716)</f>
        <v>-1</v>
      </c>
      <c r="H716" s="49">
        <f>SUM(D$7:D716)</f>
        <v>10</v>
      </c>
      <c r="I716" s="40">
        <f t="shared" si="62"/>
        <v>9</v>
      </c>
      <c r="K716" s="36">
        <f t="shared" si="63"/>
        <v>2021</v>
      </c>
    </row>
    <row r="717" spans="1:11" ht="13">
      <c r="A717" s="39">
        <f>GewinnDaten!A717</f>
        <v>44398</v>
      </c>
      <c r="B717" s="37">
        <f t="shared" si="59"/>
        <v>4</v>
      </c>
      <c r="C717" s="49">
        <f>GewinnDaten!G717</f>
        <v>0</v>
      </c>
      <c r="D717" s="49">
        <f>GewinnDaten!J717</f>
        <v>0</v>
      </c>
      <c r="E717" s="40">
        <f t="shared" si="60"/>
        <v>0</v>
      </c>
      <c r="F717" s="58">
        <f t="shared" si="61"/>
        <v>44398</v>
      </c>
      <c r="G717" s="49">
        <f>SUM(C$7:C717)</f>
        <v>-1</v>
      </c>
      <c r="H717" s="49">
        <f>SUM(D$7:D717)</f>
        <v>10</v>
      </c>
      <c r="I717" s="40">
        <f t="shared" si="62"/>
        <v>9</v>
      </c>
      <c r="K717" s="36">
        <f t="shared" si="63"/>
        <v>2021</v>
      </c>
    </row>
    <row r="718" spans="1:11" ht="13">
      <c r="A718" s="39">
        <f>GewinnDaten!A718</f>
        <v>44401</v>
      </c>
      <c r="B718" s="37">
        <f t="shared" si="59"/>
        <v>7</v>
      </c>
      <c r="C718" s="49">
        <f>GewinnDaten!G718</f>
        <v>0</v>
      </c>
      <c r="D718" s="49">
        <f>GewinnDaten!J718</f>
        <v>0</v>
      </c>
      <c r="E718" s="40">
        <f t="shared" si="60"/>
        <v>0</v>
      </c>
      <c r="F718" s="58">
        <f t="shared" si="61"/>
        <v>44401</v>
      </c>
      <c r="G718" s="49">
        <f>SUM(C$7:C718)</f>
        <v>-1</v>
      </c>
      <c r="H718" s="49">
        <f>SUM(D$7:D718)</f>
        <v>10</v>
      </c>
      <c r="I718" s="40">
        <f t="shared" si="62"/>
        <v>9</v>
      </c>
      <c r="K718" s="36">
        <f t="shared" si="63"/>
        <v>2021</v>
      </c>
    </row>
    <row r="719" spans="1:11" ht="13">
      <c r="A719" s="39">
        <f>GewinnDaten!A719</f>
        <v>44405</v>
      </c>
      <c r="B719" s="37">
        <f t="shared" si="59"/>
        <v>4</v>
      </c>
      <c r="C719" s="49">
        <f>GewinnDaten!G719</f>
        <v>0</v>
      </c>
      <c r="D719" s="49">
        <f>GewinnDaten!J719</f>
        <v>0</v>
      </c>
      <c r="E719" s="40">
        <f t="shared" si="60"/>
        <v>0</v>
      </c>
      <c r="F719" s="58">
        <f t="shared" si="61"/>
        <v>44405</v>
      </c>
      <c r="G719" s="49">
        <f>SUM(C$7:C719)</f>
        <v>-1</v>
      </c>
      <c r="H719" s="49">
        <f>SUM(D$7:D719)</f>
        <v>10</v>
      </c>
      <c r="I719" s="40">
        <f t="shared" si="62"/>
        <v>9</v>
      </c>
      <c r="K719" s="36">
        <f t="shared" si="63"/>
        <v>2021</v>
      </c>
    </row>
    <row r="720" spans="1:11" ht="13">
      <c r="A720" s="39">
        <f>GewinnDaten!A720</f>
        <v>44408</v>
      </c>
      <c r="B720" s="37">
        <f t="shared" si="59"/>
        <v>7</v>
      </c>
      <c r="C720" s="49">
        <f>GewinnDaten!G720</f>
        <v>0</v>
      </c>
      <c r="D720" s="49">
        <f>GewinnDaten!J720</f>
        <v>0</v>
      </c>
      <c r="E720" s="40">
        <f t="shared" si="60"/>
        <v>0</v>
      </c>
      <c r="F720" s="58">
        <f t="shared" si="61"/>
        <v>44408</v>
      </c>
      <c r="G720" s="49">
        <f>SUM(C$7:C720)</f>
        <v>-1</v>
      </c>
      <c r="H720" s="49">
        <f>SUM(D$7:D720)</f>
        <v>10</v>
      </c>
      <c r="I720" s="40">
        <f t="shared" si="62"/>
        <v>9</v>
      </c>
      <c r="K720" s="36">
        <f t="shared" si="63"/>
        <v>2021</v>
      </c>
    </row>
    <row r="721" spans="1:11" ht="13">
      <c r="A721" s="39">
        <f>GewinnDaten!A721</f>
        <v>44412</v>
      </c>
      <c r="B721" s="37">
        <f t="shared" si="59"/>
        <v>4</v>
      </c>
      <c r="C721" s="49">
        <f>GewinnDaten!G721</f>
        <v>0</v>
      </c>
      <c r="D721" s="49">
        <f>GewinnDaten!J721</f>
        <v>0</v>
      </c>
      <c r="E721" s="40">
        <f t="shared" si="60"/>
        <v>0</v>
      </c>
      <c r="F721" s="58">
        <f t="shared" si="61"/>
        <v>44412</v>
      </c>
      <c r="G721" s="49">
        <f>SUM(C$7:C721)</f>
        <v>-1</v>
      </c>
      <c r="H721" s="49">
        <f>SUM(D$7:D721)</f>
        <v>10</v>
      </c>
      <c r="I721" s="40">
        <f t="shared" si="62"/>
        <v>9</v>
      </c>
      <c r="K721" s="36">
        <f t="shared" si="63"/>
        <v>2021</v>
      </c>
    </row>
    <row r="722" spans="1:11" ht="13">
      <c r="A722" s="39">
        <f>GewinnDaten!A722</f>
        <v>44415</v>
      </c>
      <c r="B722" s="37">
        <f t="shared" si="59"/>
        <v>7</v>
      </c>
      <c r="C722" s="49">
        <f>GewinnDaten!G722</f>
        <v>0</v>
      </c>
      <c r="D722" s="49">
        <f>GewinnDaten!J722</f>
        <v>0</v>
      </c>
      <c r="E722" s="40">
        <f t="shared" si="60"/>
        <v>0</v>
      </c>
      <c r="F722" s="58">
        <f t="shared" si="61"/>
        <v>44415</v>
      </c>
      <c r="G722" s="49">
        <f>SUM(C$7:C722)</f>
        <v>-1</v>
      </c>
      <c r="H722" s="49">
        <f>SUM(D$7:D722)</f>
        <v>10</v>
      </c>
      <c r="I722" s="40">
        <f t="shared" si="62"/>
        <v>9</v>
      </c>
      <c r="K722" s="36">
        <f t="shared" si="63"/>
        <v>2021</v>
      </c>
    </row>
    <row r="723" spans="1:11" ht="13">
      <c r="A723" s="39">
        <f>GewinnDaten!A723</f>
        <v>44419</v>
      </c>
      <c r="B723" s="37">
        <f t="shared" si="59"/>
        <v>4</v>
      </c>
      <c r="C723" s="49">
        <f>GewinnDaten!G723</f>
        <v>0</v>
      </c>
      <c r="D723" s="49">
        <f>GewinnDaten!J723</f>
        <v>0</v>
      </c>
      <c r="E723" s="40">
        <f t="shared" si="60"/>
        <v>0</v>
      </c>
      <c r="F723" s="58">
        <f t="shared" si="61"/>
        <v>44419</v>
      </c>
      <c r="G723" s="49">
        <f>SUM(C$7:C723)</f>
        <v>-1</v>
      </c>
      <c r="H723" s="49">
        <f>SUM(D$7:D723)</f>
        <v>10</v>
      </c>
      <c r="I723" s="40">
        <f t="shared" si="62"/>
        <v>9</v>
      </c>
      <c r="K723" s="36">
        <f t="shared" si="63"/>
        <v>2021</v>
      </c>
    </row>
    <row r="724" spans="1:11" ht="13">
      <c r="A724" s="39">
        <f>GewinnDaten!A724</f>
        <v>44422</v>
      </c>
      <c r="B724" s="37">
        <f t="shared" si="59"/>
        <v>7</v>
      </c>
      <c r="C724" s="49">
        <f>GewinnDaten!G724</f>
        <v>0</v>
      </c>
      <c r="D724" s="49">
        <f>GewinnDaten!J724</f>
        <v>0</v>
      </c>
      <c r="E724" s="40">
        <f t="shared" si="60"/>
        <v>0</v>
      </c>
      <c r="F724" s="58">
        <f t="shared" si="61"/>
        <v>44422</v>
      </c>
      <c r="G724" s="49">
        <f>SUM(C$7:C724)</f>
        <v>-1</v>
      </c>
      <c r="H724" s="49">
        <f>SUM(D$7:D724)</f>
        <v>10</v>
      </c>
      <c r="I724" s="40">
        <f t="shared" si="62"/>
        <v>9</v>
      </c>
      <c r="K724" s="36">
        <f t="shared" si="63"/>
        <v>2021</v>
      </c>
    </row>
    <row r="725" spans="1:11" ht="13">
      <c r="A725" s="39">
        <f>GewinnDaten!A725</f>
        <v>44426</v>
      </c>
      <c r="B725" s="37">
        <f t="shared" si="59"/>
        <v>4</v>
      </c>
      <c r="C725" s="49">
        <f>GewinnDaten!G725</f>
        <v>0</v>
      </c>
      <c r="D725" s="49">
        <f>GewinnDaten!J725</f>
        <v>0</v>
      </c>
      <c r="E725" s="40">
        <f t="shared" si="60"/>
        <v>0</v>
      </c>
      <c r="F725" s="58">
        <f t="shared" si="61"/>
        <v>44426</v>
      </c>
      <c r="G725" s="49">
        <f>SUM(C$7:C725)</f>
        <v>-1</v>
      </c>
      <c r="H725" s="49">
        <f>SUM(D$7:D725)</f>
        <v>10</v>
      </c>
      <c r="I725" s="40">
        <f t="shared" si="62"/>
        <v>9</v>
      </c>
      <c r="K725" s="36">
        <f t="shared" si="63"/>
        <v>2021</v>
      </c>
    </row>
    <row r="726" spans="1:11" ht="13">
      <c r="A726" s="39">
        <f>GewinnDaten!A726</f>
        <v>44429</v>
      </c>
      <c r="B726" s="37">
        <f t="shared" si="59"/>
        <v>7</v>
      </c>
      <c r="C726" s="49">
        <f>GewinnDaten!G726</f>
        <v>0</v>
      </c>
      <c r="D726" s="49">
        <f>GewinnDaten!J726</f>
        <v>0</v>
      </c>
      <c r="E726" s="40">
        <f t="shared" si="60"/>
        <v>0</v>
      </c>
      <c r="F726" s="58">
        <f t="shared" si="61"/>
        <v>44429</v>
      </c>
      <c r="G726" s="49">
        <f>SUM(C$7:C726)</f>
        <v>-1</v>
      </c>
      <c r="H726" s="49">
        <f>SUM(D$7:D726)</f>
        <v>10</v>
      </c>
      <c r="I726" s="40">
        <f t="shared" si="62"/>
        <v>9</v>
      </c>
      <c r="K726" s="36">
        <f t="shared" si="63"/>
        <v>2021</v>
      </c>
    </row>
    <row r="727" spans="1:11" ht="13">
      <c r="A727" s="39">
        <f>GewinnDaten!A727</f>
        <v>44433</v>
      </c>
      <c r="B727" s="37">
        <f t="shared" si="59"/>
        <v>4</v>
      </c>
      <c r="C727" s="49">
        <f>GewinnDaten!G727</f>
        <v>0</v>
      </c>
      <c r="D727" s="49">
        <f>GewinnDaten!J727</f>
        <v>0</v>
      </c>
      <c r="E727" s="40">
        <f t="shared" si="60"/>
        <v>0</v>
      </c>
      <c r="F727" s="58">
        <f t="shared" si="61"/>
        <v>44433</v>
      </c>
      <c r="G727" s="49">
        <f>SUM(C$7:C727)</f>
        <v>-1</v>
      </c>
      <c r="H727" s="49">
        <f>SUM(D$7:D727)</f>
        <v>10</v>
      </c>
      <c r="I727" s="40">
        <f t="shared" si="62"/>
        <v>9</v>
      </c>
      <c r="K727" s="36">
        <f t="shared" si="63"/>
        <v>2021</v>
      </c>
    </row>
    <row r="728" spans="1:11" ht="13">
      <c r="A728" s="39">
        <f>GewinnDaten!A728</f>
        <v>44436</v>
      </c>
      <c r="B728" s="37">
        <f t="shared" si="59"/>
        <v>7</v>
      </c>
      <c r="C728" s="49">
        <f>GewinnDaten!G728</f>
        <v>0</v>
      </c>
      <c r="D728" s="49">
        <f>GewinnDaten!J728</f>
        <v>0</v>
      </c>
      <c r="E728" s="40">
        <f t="shared" si="60"/>
        <v>0</v>
      </c>
      <c r="F728" s="58">
        <f t="shared" si="61"/>
        <v>44436</v>
      </c>
      <c r="G728" s="49">
        <f>SUM(C$7:C728)</f>
        <v>-1</v>
      </c>
      <c r="H728" s="49">
        <f>SUM(D$7:D728)</f>
        <v>10</v>
      </c>
      <c r="I728" s="40">
        <f t="shared" si="62"/>
        <v>9</v>
      </c>
      <c r="K728" s="36">
        <f t="shared" si="63"/>
        <v>2021</v>
      </c>
    </row>
    <row r="729" spans="1:11" ht="13">
      <c r="A729" s="39">
        <f>GewinnDaten!A729</f>
        <v>44440</v>
      </c>
      <c r="B729" s="37">
        <f t="shared" si="59"/>
        <v>4</v>
      </c>
      <c r="C729" s="49">
        <f>GewinnDaten!G729</f>
        <v>0</v>
      </c>
      <c r="D729" s="49">
        <f>GewinnDaten!J729</f>
        <v>0</v>
      </c>
      <c r="E729" s="40">
        <f t="shared" si="60"/>
        <v>0</v>
      </c>
      <c r="F729" s="58">
        <f t="shared" si="61"/>
        <v>44440</v>
      </c>
      <c r="G729" s="49">
        <f>SUM(C$7:C729)</f>
        <v>-1</v>
      </c>
      <c r="H729" s="49">
        <f>SUM(D$7:D729)</f>
        <v>10</v>
      </c>
      <c r="I729" s="40">
        <f t="shared" si="62"/>
        <v>9</v>
      </c>
      <c r="K729" s="36">
        <f t="shared" si="63"/>
        <v>2021</v>
      </c>
    </row>
    <row r="730" spans="1:11" ht="13">
      <c r="A730" s="39">
        <f>GewinnDaten!A730</f>
        <v>44443</v>
      </c>
      <c r="B730" s="37">
        <f t="shared" si="59"/>
        <v>7</v>
      </c>
      <c r="C730" s="49">
        <f>GewinnDaten!G730</f>
        <v>0</v>
      </c>
      <c r="D730" s="49">
        <f>GewinnDaten!J730</f>
        <v>0</v>
      </c>
      <c r="E730" s="40">
        <f t="shared" si="60"/>
        <v>0</v>
      </c>
      <c r="F730" s="58">
        <f t="shared" si="61"/>
        <v>44443</v>
      </c>
      <c r="G730" s="49">
        <f>SUM(C$7:C730)</f>
        <v>-1</v>
      </c>
      <c r="H730" s="49">
        <f>SUM(D$7:D730)</f>
        <v>10</v>
      </c>
      <c r="I730" s="40">
        <f t="shared" si="62"/>
        <v>9</v>
      </c>
      <c r="K730" s="36">
        <f t="shared" si="63"/>
        <v>2021</v>
      </c>
    </row>
    <row r="731" spans="1:11" ht="13">
      <c r="A731" s="39">
        <f>GewinnDaten!A731</f>
        <v>44447</v>
      </c>
      <c r="B731" s="37">
        <f t="shared" si="59"/>
        <v>4</v>
      </c>
      <c r="C731" s="49">
        <f>GewinnDaten!G731</f>
        <v>0</v>
      </c>
      <c r="D731" s="49">
        <f>GewinnDaten!J731</f>
        <v>0</v>
      </c>
      <c r="E731" s="40">
        <f t="shared" si="60"/>
        <v>0</v>
      </c>
      <c r="F731" s="58">
        <f t="shared" si="61"/>
        <v>44447</v>
      </c>
      <c r="G731" s="49">
        <f>SUM(C$7:C731)</f>
        <v>-1</v>
      </c>
      <c r="H731" s="49">
        <f>SUM(D$7:D731)</f>
        <v>10</v>
      </c>
      <c r="I731" s="40">
        <f t="shared" si="62"/>
        <v>9</v>
      </c>
      <c r="K731" s="36">
        <f t="shared" si="63"/>
        <v>2021</v>
      </c>
    </row>
    <row r="732" spans="1:11" ht="13">
      <c r="A732" s="39">
        <f>GewinnDaten!A732</f>
        <v>44450</v>
      </c>
      <c r="B732" s="37">
        <f t="shared" si="59"/>
        <v>7</v>
      </c>
      <c r="C732" s="49">
        <f>GewinnDaten!G732</f>
        <v>0</v>
      </c>
      <c r="D732" s="49">
        <f>GewinnDaten!J732</f>
        <v>0</v>
      </c>
      <c r="E732" s="40">
        <f t="shared" si="60"/>
        <v>0</v>
      </c>
      <c r="F732" s="58">
        <f t="shared" si="61"/>
        <v>44450</v>
      </c>
      <c r="G732" s="49">
        <f>SUM(C$7:C732)</f>
        <v>-1</v>
      </c>
      <c r="H732" s="49">
        <f>SUM(D$7:D732)</f>
        <v>10</v>
      </c>
      <c r="I732" s="40">
        <f t="shared" si="62"/>
        <v>9</v>
      </c>
      <c r="K732" s="36">
        <f t="shared" si="63"/>
        <v>2021</v>
      </c>
    </row>
    <row r="733" spans="1:11" ht="13">
      <c r="A733" s="39">
        <f>GewinnDaten!A733</f>
        <v>44454</v>
      </c>
      <c r="B733" s="37">
        <f t="shared" si="59"/>
        <v>4</v>
      </c>
      <c r="C733" s="49">
        <f>GewinnDaten!G733</f>
        <v>0</v>
      </c>
      <c r="D733" s="49">
        <f>GewinnDaten!J733</f>
        <v>0</v>
      </c>
      <c r="E733" s="40">
        <f t="shared" si="60"/>
        <v>0</v>
      </c>
      <c r="F733" s="58">
        <f t="shared" si="61"/>
        <v>44454</v>
      </c>
      <c r="G733" s="49">
        <f>SUM(C$7:C733)</f>
        <v>-1</v>
      </c>
      <c r="H733" s="49">
        <f>SUM(D$7:D733)</f>
        <v>10</v>
      </c>
      <c r="I733" s="40">
        <f t="shared" si="62"/>
        <v>9</v>
      </c>
      <c r="K733" s="36">
        <f t="shared" si="63"/>
        <v>2021</v>
      </c>
    </row>
    <row r="734" spans="1:11" ht="13">
      <c r="A734" s="39">
        <f>GewinnDaten!A734</f>
        <v>44457</v>
      </c>
      <c r="B734" s="37">
        <f t="shared" si="59"/>
        <v>7</v>
      </c>
      <c r="C734" s="49">
        <f>GewinnDaten!G734</f>
        <v>0</v>
      </c>
      <c r="D734" s="49">
        <f>GewinnDaten!J734</f>
        <v>0</v>
      </c>
      <c r="E734" s="40">
        <f t="shared" si="60"/>
        <v>0</v>
      </c>
      <c r="F734" s="58">
        <f t="shared" si="61"/>
        <v>44457</v>
      </c>
      <c r="G734" s="49">
        <f>SUM(C$7:C734)</f>
        <v>-1</v>
      </c>
      <c r="H734" s="49">
        <f>SUM(D$7:D734)</f>
        <v>10</v>
      </c>
      <c r="I734" s="40">
        <f t="shared" si="62"/>
        <v>9</v>
      </c>
      <c r="K734" s="36">
        <f t="shared" si="63"/>
        <v>2021</v>
      </c>
    </row>
    <row r="735" spans="1:11" ht="13">
      <c r="A735" s="39">
        <f>GewinnDaten!A735</f>
        <v>44461</v>
      </c>
      <c r="B735" s="37">
        <f t="shared" si="59"/>
        <v>4</v>
      </c>
      <c r="C735" s="49">
        <f>GewinnDaten!G735</f>
        <v>0</v>
      </c>
      <c r="D735" s="49">
        <f>GewinnDaten!J735</f>
        <v>0</v>
      </c>
      <c r="E735" s="40">
        <f t="shared" si="60"/>
        <v>0</v>
      </c>
      <c r="F735" s="58">
        <f t="shared" si="61"/>
        <v>44461</v>
      </c>
      <c r="G735" s="49">
        <f>SUM(C$7:C735)</f>
        <v>-1</v>
      </c>
      <c r="H735" s="49">
        <f>SUM(D$7:D735)</f>
        <v>10</v>
      </c>
      <c r="I735" s="40">
        <f t="shared" si="62"/>
        <v>9</v>
      </c>
      <c r="K735" s="36">
        <f t="shared" si="63"/>
        <v>2021</v>
      </c>
    </row>
    <row r="736" spans="1:11" ht="13">
      <c r="A736" s="39">
        <f>GewinnDaten!A736</f>
        <v>44464</v>
      </c>
      <c r="B736" s="37">
        <f t="shared" si="59"/>
        <v>7</v>
      </c>
      <c r="C736" s="49">
        <f>GewinnDaten!G736</f>
        <v>0</v>
      </c>
      <c r="D736" s="49">
        <f>GewinnDaten!J736</f>
        <v>0</v>
      </c>
      <c r="E736" s="40">
        <f t="shared" si="60"/>
        <v>0</v>
      </c>
      <c r="F736" s="58">
        <f t="shared" si="61"/>
        <v>44464</v>
      </c>
      <c r="G736" s="49">
        <f>SUM(C$7:C736)</f>
        <v>-1</v>
      </c>
      <c r="H736" s="49">
        <f>SUM(D$7:D736)</f>
        <v>10</v>
      </c>
      <c r="I736" s="40">
        <f t="shared" si="62"/>
        <v>9</v>
      </c>
      <c r="K736" s="36">
        <f t="shared" si="63"/>
        <v>2021</v>
      </c>
    </row>
    <row r="737" spans="1:11" ht="13">
      <c r="A737" s="39">
        <f>GewinnDaten!A737</f>
        <v>44468</v>
      </c>
      <c r="B737" s="37">
        <f t="shared" si="59"/>
        <v>4</v>
      </c>
      <c r="C737" s="49">
        <f>GewinnDaten!G737</f>
        <v>0</v>
      </c>
      <c r="D737" s="49">
        <f>GewinnDaten!J737</f>
        <v>0</v>
      </c>
      <c r="E737" s="40">
        <f t="shared" si="60"/>
        <v>0</v>
      </c>
      <c r="F737" s="58">
        <f t="shared" si="61"/>
        <v>44468</v>
      </c>
      <c r="G737" s="49">
        <f>SUM(C$7:C737)</f>
        <v>-1</v>
      </c>
      <c r="H737" s="49">
        <f>SUM(D$7:D737)</f>
        <v>10</v>
      </c>
      <c r="I737" s="40">
        <f t="shared" si="62"/>
        <v>9</v>
      </c>
      <c r="K737" s="36">
        <f t="shared" si="63"/>
        <v>2021</v>
      </c>
    </row>
    <row r="738" spans="1:11" ht="13">
      <c r="A738" s="39">
        <f>GewinnDaten!A738</f>
        <v>44471</v>
      </c>
      <c r="B738" s="37">
        <f t="shared" si="59"/>
        <v>7</v>
      </c>
      <c r="C738" s="49">
        <f>GewinnDaten!G738</f>
        <v>0</v>
      </c>
      <c r="D738" s="49">
        <f>GewinnDaten!J738</f>
        <v>0</v>
      </c>
      <c r="E738" s="40">
        <f t="shared" si="60"/>
        <v>0</v>
      </c>
      <c r="F738" s="58">
        <f t="shared" si="61"/>
        <v>44471</v>
      </c>
      <c r="G738" s="49">
        <f>SUM(C$7:C738)</f>
        <v>-1</v>
      </c>
      <c r="H738" s="49">
        <f>SUM(D$7:D738)</f>
        <v>10</v>
      </c>
      <c r="I738" s="40">
        <f t="shared" si="62"/>
        <v>9</v>
      </c>
      <c r="K738" s="36">
        <f t="shared" si="63"/>
        <v>2021</v>
      </c>
    </row>
    <row r="739" spans="1:11" ht="13">
      <c r="A739" s="39">
        <f>GewinnDaten!A739</f>
        <v>44475</v>
      </c>
      <c r="B739" s="37">
        <f t="shared" si="59"/>
        <v>4</v>
      </c>
      <c r="C739" s="49">
        <f>GewinnDaten!G739</f>
        <v>0</v>
      </c>
      <c r="D739" s="49">
        <f>GewinnDaten!J739</f>
        <v>0</v>
      </c>
      <c r="E739" s="40">
        <f t="shared" si="60"/>
        <v>0</v>
      </c>
      <c r="F739" s="58">
        <f t="shared" si="61"/>
        <v>44475</v>
      </c>
      <c r="G739" s="49">
        <f>SUM(C$7:C739)</f>
        <v>-1</v>
      </c>
      <c r="H739" s="49">
        <f>SUM(D$7:D739)</f>
        <v>10</v>
      </c>
      <c r="I739" s="40">
        <f t="shared" si="62"/>
        <v>9</v>
      </c>
      <c r="K739" s="36">
        <f t="shared" si="63"/>
        <v>2021</v>
      </c>
    </row>
    <row r="740" spans="1:11" ht="13">
      <c r="A740" s="39">
        <f>GewinnDaten!A740</f>
        <v>44478</v>
      </c>
      <c r="B740" s="37">
        <f t="shared" si="59"/>
        <v>7</v>
      </c>
      <c r="C740" s="49">
        <f>GewinnDaten!G740</f>
        <v>0</v>
      </c>
      <c r="D740" s="49">
        <f>GewinnDaten!J740</f>
        <v>0</v>
      </c>
      <c r="E740" s="40">
        <f t="shared" si="60"/>
        <v>0</v>
      </c>
      <c r="F740" s="58">
        <f t="shared" si="61"/>
        <v>44478</v>
      </c>
      <c r="G740" s="49">
        <f>SUM(C$7:C740)</f>
        <v>-1</v>
      </c>
      <c r="H740" s="49">
        <f>SUM(D$7:D740)</f>
        <v>10</v>
      </c>
      <c r="I740" s="40">
        <f t="shared" si="62"/>
        <v>9</v>
      </c>
      <c r="K740" s="36">
        <f t="shared" si="63"/>
        <v>2021</v>
      </c>
    </row>
    <row r="741" spans="1:11" ht="13">
      <c r="A741" s="39">
        <f>GewinnDaten!A741</f>
        <v>44482</v>
      </c>
      <c r="B741" s="37">
        <f t="shared" si="59"/>
        <v>4</v>
      </c>
      <c r="C741" s="49">
        <f>GewinnDaten!G741</f>
        <v>0</v>
      </c>
      <c r="D741" s="49">
        <f>GewinnDaten!J741</f>
        <v>0</v>
      </c>
      <c r="E741" s="40">
        <f t="shared" si="60"/>
        <v>0</v>
      </c>
      <c r="F741" s="58">
        <f t="shared" si="61"/>
        <v>44482</v>
      </c>
      <c r="G741" s="49">
        <f>SUM(C$7:C741)</f>
        <v>-1</v>
      </c>
      <c r="H741" s="49">
        <f>SUM(D$7:D741)</f>
        <v>10</v>
      </c>
      <c r="I741" s="40">
        <f t="shared" si="62"/>
        <v>9</v>
      </c>
      <c r="K741" s="36">
        <f t="shared" si="63"/>
        <v>2021</v>
      </c>
    </row>
    <row r="742" spans="1:11" ht="13">
      <c r="A742" s="39">
        <f>GewinnDaten!A742</f>
        <v>44485</v>
      </c>
      <c r="B742" s="37">
        <f t="shared" si="59"/>
        <v>7</v>
      </c>
      <c r="C742" s="49">
        <f>GewinnDaten!G742</f>
        <v>0</v>
      </c>
      <c r="D742" s="49">
        <f>GewinnDaten!J742</f>
        <v>0</v>
      </c>
      <c r="E742" s="40">
        <f t="shared" si="60"/>
        <v>0</v>
      </c>
      <c r="F742" s="58">
        <f t="shared" si="61"/>
        <v>44485</v>
      </c>
      <c r="G742" s="49">
        <f>SUM(C$7:C742)</f>
        <v>-1</v>
      </c>
      <c r="H742" s="49">
        <f>SUM(D$7:D742)</f>
        <v>10</v>
      </c>
      <c r="I742" s="40">
        <f t="shared" si="62"/>
        <v>9</v>
      </c>
      <c r="K742" s="36">
        <f t="shared" si="63"/>
        <v>2021</v>
      </c>
    </row>
    <row r="743" spans="1:11" ht="13">
      <c r="A743" s="39">
        <f>GewinnDaten!A743</f>
        <v>44489</v>
      </c>
      <c r="B743" s="37">
        <f t="shared" si="59"/>
        <v>4</v>
      </c>
      <c r="C743" s="49">
        <f>GewinnDaten!G743</f>
        <v>0</v>
      </c>
      <c r="D743" s="49">
        <f>GewinnDaten!J743</f>
        <v>0</v>
      </c>
      <c r="E743" s="40">
        <f t="shared" si="60"/>
        <v>0</v>
      </c>
      <c r="F743" s="58">
        <f t="shared" si="61"/>
        <v>44489</v>
      </c>
      <c r="G743" s="49">
        <f>SUM(C$7:C743)</f>
        <v>-1</v>
      </c>
      <c r="H743" s="49">
        <f>SUM(D$7:D743)</f>
        <v>10</v>
      </c>
      <c r="I743" s="40">
        <f t="shared" si="62"/>
        <v>9</v>
      </c>
      <c r="K743" s="36">
        <f t="shared" si="63"/>
        <v>2021</v>
      </c>
    </row>
    <row r="744" spans="1:11" ht="13">
      <c r="A744" s="39">
        <f>GewinnDaten!A744</f>
        <v>44492</v>
      </c>
      <c r="B744" s="37">
        <f t="shared" si="59"/>
        <v>7</v>
      </c>
      <c r="C744" s="49">
        <f>GewinnDaten!G744</f>
        <v>0</v>
      </c>
      <c r="D744" s="49">
        <f>GewinnDaten!J744</f>
        <v>0</v>
      </c>
      <c r="E744" s="40">
        <f t="shared" si="60"/>
        <v>0</v>
      </c>
      <c r="F744" s="58">
        <f t="shared" si="61"/>
        <v>44492</v>
      </c>
      <c r="G744" s="49">
        <f>SUM(C$7:C744)</f>
        <v>-1</v>
      </c>
      <c r="H744" s="49">
        <f>SUM(D$7:D744)</f>
        <v>10</v>
      </c>
      <c r="I744" s="40">
        <f t="shared" si="62"/>
        <v>9</v>
      </c>
      <c r="K744" s="36">
        <f t="shared" si="63"/>
        <v>2021</v>
      </c>
    </row>
    <row r="745" spans="1:11" ht="13">
      <c r="A745" s="39">
        <f>GewinnDaten!A745</f>
        <v>44496</v>
      </c>
      <c r="B745" s="37">
        <f t="shared" si="59"/>
        <v>4</v>
      </c>
      <c r="C745" s="49">
        <f>GewinnDaten!G745</f>
        <v>0</v>
      </c>
      <c r="D745" s="49">
        <f>GewinnDaten!J745</f>
        <v>0</v>
      </c>
      <c r="E745" s="40">
        <f t="shared" si="60"/>
        <v>0</v>
      </c>
      <c r="F745" s="58">
        <f t="shared" si="61"/>
        <v>44496</v>
      </c>
      <c r="G745" s="49">
        <f>SUM(C$7:C745)</f>
        <v>-1</v>
      </c>
      <c r="H745" s="49">
        <f>SUM(D$7:D745)</f>
        <v>10</v>
      </c>
      <c r="I745" s="40">
        <f t="shared" si="62"/>
        <v>9</v>
      </c>
      <c r="K745" s="36">
        <f t="shared" si="63"/>
        <v>2021</v>
      </c>
    </row>
    <row r="746" spans="1:11" ht="13">
      <c r="A746" s="39">
        <f>GewinnDaten!A746</f>
        <v>44499</v>
      </c>
      <c r="B746" s="37">
        <f t="shared" si="59"/>
        <v>7</v>
      </c>
      <c r="C746" s="49">
        <f>GewinnDaten!G746</f>
        <v>0</v>
      </c>
      <c r="D746" s="49">
        <f>GewinnDaten!J746</f>
        <v>0</v>
      </c>
      <c r="E746" s="40">
        <f t="shared" si="60"/>
        <v>0</v>
      </c>
      <c r="F746" s="58">
        <f t="shared" si="61"/>
        <v>44499</v>
      </c>
      <c r="G746" s="49">
        <f>SUM(C$7:C746)</f>
        <v>-1</v>
      </c>
      <c r="H746" s="49">
        <f>SUM(D$7:D746)</f>
        <v>10</v>
      </c>
      <c r="I746" s="40">
        <f t="shared" si="62"/>
        <v>9</v>
      </c>
      <c r="K746" s="36">
        <f t="shared" si="63"/>
        <v>2021</v>
      </c>
    </row>
    <row r="747" spans="1:11" ht="13">
      <c r="A747" s="39">
        <f>GewinnDaten!A747</f>
        <v>44503</v>
      </c>
      <c r="B747" s="37">
        <f t="shared" si="59"/>
        <v>4</v>
      </c>
      <c r="C747" s="49">
        <f>GewinnDaten!G747</f>
        <v>0</v>
      </c>
      <c r="D747" s="49">
        <f>GewinnDaten!J747</f>
        <v>0</v>
      </c>
      <c r="E747" s="40">
        <f t="shared" si="60"/>
        <v>0</v>
      </c>
      <c r="F747" s="58">
        <f t="shared" si="61"/>
        <v>44503</v>
      </c>
      <c r="G747" s="49">
        <f>SUM(C$7:C747)</f>
        <v>-1</v>
      </c>
      <c r="H747" s="49">
        <f>SUM(D$7:D747)</f>
        <v>10</v>
      </c>
      <c r="I747" s="40">
        <f t="shared" si="62"/>
        <v>9</v>
      </c>
      <c r="K747" s="36">
        <f t="shared" si="63"/>
        <v>2021</v>
      </c>
    </row>
    <row r="748" spans="1:11" ht="13">
      <c r="A748" s="39">
        <f>GewinnDaten!A748</f>
        <v>44506</v>
      </c>
      <c r="B748" s="37">
        <f t="shared" si="59"/>
        <v>7</v>
      </c>
      <c r="C748" s="49">
        <f>GewinnDaten!G748</f>
        <v>0</v>
      </c>
      <c r="D748" s="49">
        <f>GewinnDaten!J748</f>
        <v>0</v>
      </c>
      <c r="E748" s="40">
        <f t="shared" si="60"/>
        <v>0</v>
      </c>
      <c r="F748" s="58">
        <f t="shared" si="61"/>
        <v>44506</v>
      </c>
      <c r="G748" s="49">
        <f>SUM(C$7:C748)</f>
        <v>-1</v>
      </c>
      <c r="H748" s="49">
        <f>SUM(D$7:D748)</f>
        <v>10</v>
      </c>
      <c r="I748" s="40">
        <f t="shared" si="62"/>
        <v>9</v>
      </c>
      <c r="K748" s="36">
        <f t="shared" si="63"/>
        <v>2021</v>
      </c>
    </row>
    <row r="749" spans="1:11" ht="13">
      <c r="A749" s="39">
        <f>GewinnDaten!A749</f>
        <v>44510</v>
      </c>
      <c r="B749" s="37">
        <f t="shared" si="59"/>
        <v>4</v>
      </c>
      <c r="C749" s="49">
        <f>GewinnDaten!G749</f>
        <v>0</v>
      </c>
      <c r="D749" s="49">
        <f>GewinnDaten!J749</f>
        <v>0</v>
      </c>
      <c r="E749" s="40">
        <f t="shared" si="60"/>
        <v>0</v>
      </c>
      <c r="F749" s="58">
        <f t="shared" si="61"/>
        <v>44510</v>
      </c>
      <c r="G749" s="49">
        <f>SUM(C$7:C749)</f>
        <v>-1</v>
      </c>
      <c r="H749" s="49">
        <f>SUM(D$7:D749)</f>
        <v>10</v>
      </c>
      <c r="I749" s="40">
        <f t="shared" si="62"/>
        <v>9</v>
      </c>
      <c r="K749" s="36">
        <f t="shared" si="63"/>
        <v>2021</v>
      </c>
    </row>
    <row r="750" spans="1:11" ht="13">
      <c r="A750" s="39">
        <f>GewinnDaten!A750</f>
        <v>44513</v>
      </c>
      <c r="B750" s="37">
        <f t="shared" si="59"/>
        <v>7</v>
      </c>
      <c r="C750" s="49">
        <f>GewinnDaten!G750</f>
        <v>0</v>
      </c>
      <c r="D750" s="49">
        <f>GewinnDaten!J750</f>
        <v>0</v>
      </c>
      <c r="E750" s="40">
        <f t="shared" si="60"/>
        <v>0</v>
      </c>
      <c r="F750" s="58">
        <f t="shared" si="61"/>
        <v>44513</v>
      </c>
      <c r="G750" s="49">
        <f>SUM(C$7:C750)</f>
        <v>-1</v>
      </c>
      <c r="H750" s="49">
        <f>SUM(D$7:D750)</f>
        <v>10</v>
      </c>
      <c r="I750" s="40">
        <f t="shared" si="62"/>
        <v>9</v>
      </c>
      <c r="K750" s="36">
        <f t="shared" si="63"/>
        <v>2021</v>
      </c>
    </row>
    <row r="751" spans="1:11" ht="13">
      <c r="A751" s="39">
        <f>GewinnDaten!A751</f>
        <v>44517</v>
      </c>
      <c r="B751" s="37">
        <f t="shared" si="59"/>
        <v>4</v>
      </c>
      <c r="C751" s="49">
        <f>GewinnDaten!G751</f>
        <v>0</v>
      </c>
      <c r="D751" s="49">
        <f>GewinnDaten!J751</f>
        <v>0</v>
      </c>
      <c r="E751" s="40">
        <f t="shared" si="60"/>
        <v>0</v>
      </c>
      <c r="F751" s="58">
        <f t="shared" si="61"/>
        <v>44517</v>
      </c>
      <c r="G751" s="49">
        <f>SUM(C$7:C751)</f>
        <v>-1</v>
      </c>
      <c r="H751" s="49">
        <f>SUM(D$7:D751)</f>
        <v>10</v>
      </c>
      <c r="I751" s="40">
        <f t="shared" si="62"/>
        <v>9</v>
      </c>
      <c r="K751" s="36">
        <f t="shared" si="63"/>
        <v>2021</v>
      </c>
    </row>
    <row r="752" spans="1:11" ht="13">
      <c r="A752" s="39">
        <f>GewinnDaten!A752</f>
        <v>44520</v>
      </c>
      <c r="B752" s="37">
        <f t="shared" si="59"/>
        <v>7</v>
      </c>
      <c r="C752" s="49">
        <f>GewinnDaten!G752</f>
        <v>0</v>
      </c>
      <c r="D752" s="49">
        <f>GewinnDaten!J752</f>
        <v>0</v>
      </c>
      <c r="E752" s="40">
        <f t="shared" si="60"/>
        <v>0</v>
      </c>
      <c r="F752" s="58">
        <f t="shared" si="61"/>
        <v>44520</v>
      </c>
      <c r="G752" s="49">
        <f>SUM(C$7:C752)</f>
        <v>-1</v>
      </c>
      <c r="H752" s="49">
        <f>SUM(D$7:D752)</f>
        <v>10</v>
      </c>
      <c r="I752" s="40">
        <f t="shared" si="62"/>
        <v>9</v>
      </c>
      <c r="K752" s="36">
        <f t="shared" si="63"/>
        <v>2021</v>
      </c>
    </row>
    <row r="753" spans="1:11" ht="13">
      <c r="A753" s="39">
        <f>GewinnDaten!A753</f>
        <v>44524</v>
      </c>
      <c r="B753" s="37">
        <f t="shared" si="59"/>
        <v>4</v>
      </c>
      <c r="C753" s="49">
        <f>GewinnDaten!G753</f>
        <v>0</v>
      </c>
      <c r="D753" s="49">
        <f>GewinnDaten!J753</f>
        <v>0</v>
      </c>
      <c r="E753" s="40">
        <f t="shared" si="60"/>
        <v>0</v>
      </c>
      <c r="F753" s="58">
        <f t="shared" si="61"/>
        <v>44524</v>
      </c>
      <c r="G753" s="49">
        <f>SUM(C$7:C753)</f>
        <v>-1</v>
      </c>
      <c r="H753" s="49">
        <f>SUM(D$7:D753)</f>
        <v>10</v>
      </c>
      <c r="I753" s="40">
        <f t="shared" si="62"/>
        <v>9</v>
      </c>
      <c r="K753" s="36">
        <f t="shared" si="63"/>
        <v>2021</v>
      </c>
    </row>
    <row r="754" spans="1:11" ht="13">
      <c r="A754" s="39">
        <f>GewinnDaten!A754</f>
        <v>44527</v>
      </c>
      <c r="B754" s="37">
        <f t="shared" si="59"/>
        <v>7</v>
      </c>
      <c r="C754" s="49">
        <f>GewinnDaten!G754</f>
        <v>0</v>
      </c>
      <c r="D754" s="49">
        <f>GewinnDaten!J754</f>
        <v>0</v>
      </c>
      <c r="E754" s="40">
        <f t="shared" si="60"/>
        <v>0</v>
      </c>
      <c r="F754" s="58">
        <f t="shared" si="61"/>
        <v>44527</v>
      </c>
      <c r="G754" s="49">
        <f>SUM(C$7:C754)</f>
        <v>-1</v>
      </c>
      <c r="H754" s="49">
        <f>SUM(D$7:D754)</f>
        <v>10</v>
      </c>
      <c r="I754" s="40">
        <f t="shared" si="62"/>
        <v>9</v>
      </c>
      <c r="K754" s="36">
        <f t="shared" si="63"/>
        <v>2021</v>
      </c>
    </row>
    <row r="755" spans="1:11" ht="13">
      <c r="A755" s="39">
        <f>GewinnDaten!A755</f>
        <v>44531</v>
      </c>
      <c r="B755" s="37">
        <f t="shared" si="59"/>
        <v>4</v>
      </c>
      <c r="C755" s="49">
        <f>GewinnDaten!G755</f>
        <v>0</v>
      </c>
      <c r="D755" s="49">
        <f>GewinnDaten!J755</f>
        <v>0</v>
      </c>
      <c r="E755" s="40">
        <f t="shared" si="60"/>
        <v>0</v>
      </c>
      <c r="F755" s="58">
        <f t="shared" si="61"/>
        <v>44531</v>
      </c>
      <c r="G755" s="49">
        <f>SUM(C$7:C755)</f>
        <v>-1</v>
      </c>
      <c r="H755" s="49">
        <f>SUM(D$7:D755)</f>
        <v>10</v>
      </c>
      <c r="I755" s="40">
        <f t="shared" si="62"/>
        <v>9</v>
      </c>
      <c r="K755" s="36">
        <f t="shared" si="63"/>
        <v>2021</v>
      </c>
    </row>
    <row r="756" spans="1:11" ht="13">
      <c r="A756" s="39">
        <f>GewinnDaten!A756</f>
        <v>44534</v>
      </c>
      <c r="B756" s="37">
        <f t="shared" si="59"/>
        <v>7</v>
      </c>
      <c r="C756" s="49">
        <f>GewinnDaten!G756</f>
        <v>0</v>
      </c>
      <c r="D756" s="49">
        <f>GewinnDaten!J756</f>
        <v>0</v>
      </c>
      <c r="E756" s="40">
        <f t="shared" si="60"/>
        <v>0</v>
      </c>
      <c r="F756" s="58">
        <f t="shared" si="61"/>
        <v>44534</v>
      </c>
      <c r="G756" s="49">
        <f>SUM(C$7:C756)</f>
        <v>-1</v>
      </c>
      <c r="H756" s="49">
        <f>SUM(D$7:D756)</f>
        <v>10</v>
      </c>
      <c r="I756" s="40">
        <f t="shared" si="62"/>
        <v>9</v>
      </c>
      <c r="K756" s="36">
        <f t="shared" si="63"/>
        <v>2021</v>
      </c>
    </row>
    <row r="757" spans="1:11" ht="13">
      <c r="A757" s="39">
        <f>GewinnDaten!A757</f>
        <v>44538</v>
      </c>
      <c r="B757" s="37">
        <f t="shared" si="59"/>
        <v>4</v>
      </c>
      <c r="C757" s="49">
        <f>GewinnDaten!G757</f>
        <v>0</v>
      </c>
      <c r="D757" s="49">
        <f>GewinnDaten!J757</f>
        <v>0</v>
      </c>
      <c r="E757" s="40">
        <f t="shared" si="60"/>
        <v>0</v>
      </c>
      <c r="F757" s="58">
        <f t="shared" si="61"/>
        <v>44538</v>
      </c>
      <c r="G757" s="49">
        <f>SUM(C$7:C757)</f>
        <v>-1</v>
      </c>
      <c r="H757" s="49">
        <f>SUM(D$7:D757)</f>
        <v>10</v>
      </c>
      <c r="I757" s="40">
        <f t="shared" si="62"/>
        <v>9</v>
      </c>
      <c r="K757" s="36">
        <f t="shared" si="63"/>
        <v>2021</v>
      </c>
    </row>
    <row r="758" spans="1:11" ht="13">
      <c r="A758" s="39">
        <f>GewinnDaten!A758</f>
        <v>44541</v>
      </c>
      <c r="B758" s="37">
        <f t="shared" si="59"/>
        <v>7</v>
      </c>
      <c r="C758" s="49">
        <f>GewinnDaten!G758</f>
        <v>0</v>
      </c>
      <c r="D758" s="49">
        <f>GewinnDaten!J758</f>
        <v>0</v>
      </c>
      <c r="E758" s="40">
        <f t="shared" si="60"/>
        <v>0</v>
      </c>
      <c r="F758" s="58">
        <f t="shared" si="61"/>
        <v>44541</v>
      </c>
      <c r="G758" s="49">
        <f>SUM(C$7:C758)</f>
        <v>-1</v>
      </c>
      <c r="H758" s="49">
        <f>SUM(D$7:D758)</f>
        <v>10</v>
      </c>
      <c r="I758" s="40">
        <f t="shared" si="62"/>
        <v>9</v>
      </c>
      <c r="K758" s="36">
        <f t="shared" si="63"/>
        <v>2021</v>
      </c>
    </row>
    <row r="759" spans="1:11" ht="13">
      <c r="A759" s="39">
        <f>GewinnDaten!A759</f>
        <v>44545</v>
      </c>
      <c r="B759" s="37">
        <f t="shared" si="59"/>
        <v>4</v>
      </c>
      <c r="C759" s="49">
        <f>GewinnDaten!G759</f>
        <v>0</v>
      </c>
      <c r="D759" s="49">
        <f>GewinnDaten!J759</f>
        <v>0</v>
      </c>
      <c r="E759" s="40">
        <f t="shared" si="60"/>
        <v>0</v>
      </c>
      <c r="F759" s="58">
        <f t="shared" si="61"/>
        <v>44545</v>
      </c>
      <c r="G759" s="49">
        <f>SUM(C$7:C759)</f>
        <v>-1</v>
      </c>
      <c r="H759" s="49">
        <f>SUM(D$7:D759)</f>
        <v>10</v>
      </c>
      <c r="I759" s="40">
        <f t="shared" si="62"/>
        <v>9</v>
      </c>
      <c r="K759" s="36">
        <f t="shared" si="63"/>
        <v>2021</v>
      </c>
    </row>
    <row r="760" spans="1:11" ht="13">
      <c r="A760" s="39">
        <f>GewinnDaten!A760</f>
        <v>44548</v>
      </c>
      <c r="B760" s="37">
        <f t="shared" si="59"/>
        <v>7</v>
      </c>
      <c r="C760" s="49">
        <f>GewinnDaten!G760</f>
        <v>0</v>
      </c>
      <c r="D760" s="49">
        <f>GewinnDaten!J760</f>
        <v>0</v>
      </c>
      <c r="E760" s="40">
        <f t="shared" si="60"/>
        <v>0</v>
      </c>
      <c r="F760" s="58">
        <f t="shared" si="61"/>
        <v>44548</v>
      </c>
      <c r="G760" s="49">
        <f>SUM(C$7:C760)</f>
        <v>-1</v>
      </c>
      <c r="H760" s="49">
        <f>SUM(D$7:D760)</f>
        <v>10</v>
      </c>
      <c r="I760" s="40">
        <f t="shared" si="62"/>
        <v>9</v>
      </c>
      <c r="K760" s="36">
        <f t="shared" si="63"/>
        <v>2021</v>
      </c>
    </row>
    <row r="761" spans="1:11" ht="13">
      <c r="A761" s="39">
        <f>GewinnDaten!A761</f>
        <v>44552</v>
      </c>
      <c r="B761" s="37">
        <f t="shared" si="59"/>
        <v>4</v>
      </c>
      <c r="C761" s="49">
        <f>GewinnDaten!G761</f>
        <v>0</v>
      </c>
      <c r="D761" s="49">
        <f>GewinnDaten!J761</f>
        <v>0</v>
      </c>
      <c r="E761" s="40">
        <f t="shared" si="60"/>
        <v>0</v>
      </c>
      <c r="F761" s="58">
        <f t="shared" si="61"/>
        <v>44552</v>
      </c>
      <c r="G761" s="49">
        <f>SUM(C$7:C761)</f>
        <v>-1</v>
      </c>
      <c r="H761" s="49">
        <f>SUM(D$7:D761)</f>
        <v>10</v>
      </c>
      <c r="I761" s="40">
        <f t="shared" si="62"/>
        <v>9</v>
      </c>
      <c r="K761" s="36">
        <f t="shared" si="63"/>
        <v>2021</v>
      </c>
    </row>
    <row r="762" spans="1:11" ht="13">
      <c r="A762" s="39">
        <f>GewinnDaten!A762</f>
        <v>44555</v>
      </c>
      <c r="B762" s="37">
        <f t="shared" si="59"/>
        <v>7</v>
      </c>
      <c r="C762" s="49">
        <f>GewinnDaten!G762</f>
        <v>0</v>
      </c>
      <c r="D762" s="49">
        <f>GewinnDaten!J762</f>
        <v>0</v>
      </c>
      <c r="E762" s="40">
        <f t="shared" si="60"/>
        <v>0</v>
      </c>
      <c r="F762" s="58">
        <f t="shared" si="61"/>
        <v>44555</v>
      </c>
      <c r="G762" s="49">
        <f>SUM(C$7:C762)</f>
        <v>-1</v>
      </c>
      <c r="H762" s="49">
        <f>SUM(D$7:D762)</f>
        <v>10</v>
      </c>
      <c r="I762" s="40">
        <f t="shared" si="62"/>
        <v>9</v>
      </c>
      <c r="K762" s="36">
        <f t="shared" si="63"/>
        <v>2021</v>
      </c>
    </row>
    <row r="763" spans="1:11" ht="13">
      <c r="A763" s="39">
        <f>GewinnDaten!A763</f>
        <v>44559</v>
      </c>
      <c r="B763" s="37">
        <f t="shared" si="59"/>
        <v>4</v>
      </c>
      <c r="C763" s="49">
        <f>GewinnDaten!G763</f>
        <v>0</v>
      </c>
      <c r="D763" s="49">
        <f>GewinnDaten!J763</f>
        <v>0</v>
      </c>
      <c r="E763" s="40">
        <f t="shared" si="60"/>
        <v>0</v>
      </c>
      <c r="F763" s="58">
        <f t="shared" si="61"/>
        <v>44559</v>
      </c>
      <c r="G763" s="49">
        <f>SUM(C$7:C763)</f>
        <v>-1</v>
      </c>
      <c r="H763" s="49">
        <f>SUM(D$7:D763)</f>
        <v>10</v>
      </c>
      <c r="I763" s="40">
        <f t="shared" si="62"/>
        <v>9</v>
      </c>
      <c r="K763" s="36">
        <f t="shared" si="63"/>
        <v>2021</v>
      </c>
    </row>
    <row r="764" spans="1:11" ht="13">
      <c r="A764" s="39">
        <f>GewinnDaten!A764</f>
        <v>44562</v>
      </c>
      <c r="B764" s="37">
        <f t="shared" si="59"/>
        <v>7</v>
      </c>
      <c r="C764" s="49">
        <f>GewinnDaten!G764</f>
        <v>0</v>
      </c>
      <c r="D764" s="49">
        <f>GewinnDaten!J764</f>
        <v>0</v>
      </c>
      <c r="E764" s="40">
        <f t="shared" si="60"/>
        <v>0</v>
      </c>
      <c r="F764" s="58">
        <f t="shared" si="61"/>
        <v>44562</v>
      </c>
      <c r="G764" s="49">
        <f>SUM(C$7:C764)</f>
        <v>-1</v>
      </c>
      <c r="H764" s="49">
        <f>SUM(D$7:D764)</f>
        <v>10</v>
      </c>
      <c r="I764" s="40">
        <f t="shared" si="62"/>
        <v>9</v>
      </c>
      <c r="K764" s="36">
        <f t="shared" si="63"/>
        <v>2022</v>
      </c>
    </row>
    <row r="765" spans="1:11" ht="13">
      <c r="A765" s="39">
        <f>GewinnDaten!A765</f>
        <v>44566</v>
      </c>
      <c r="B765" s="37">
        <f t="shared" si="59"/>
        <v>4</v>
      </c>
      <c r="C765" s="49">
        <f>GewinnDaten!G765</f>
        <v>0</v>
      </c>
      <c r="D765" s="49">
        <f>GewinnDaten!J765</f>
        <v>0</v>
      </c>
      <c r="E765" s="40">
        <f t="shared" si="60"/>
        <v>0</v>
      </c>
      <c r="F765" s="58">
        <f t="shared" si="61"/>
        <v>44566</v>
      </c>
      <c r="G765" s="49">
        <f>SUM(C$7:C765)</f>
        <v>-1</v>
      </c>
      <c r="H765" s="49">
        <f>SUM(D$7:D765)</f>
        <v>10</v>
      </c>
      <c r="I765" s="40">
        <f t="shared" si="62"/>
        <v>9</v>
      </c>
      <c r="K765" s="36">
        <f t="shared" si="63"/>
        <v>2022</v>
      </c>
    </row>
    <row r="766" spans="1:11" ht="13">
      <c r="A766" s="39">
        <f>GewinnDaten!A766</f>
        <v>44569</v>
      </c>
      <c r="B766" s="37">
        <f t="shared" si="59"/>
        <v>7</v>
      </c>
      <c r="C766" s="49">
        <f>GewinnDaten!G766</f>
        <v>0</v>
      </c>
      <c r="D766" s="49">
        <f>GewinnDaten!J766</f>
        <v>0</v>
      </c>
      <c r="E766" s="40">
        <f t="shared" si="60"/>
        <v>0</v>
      </c>
      <c r="F766" s="58">
        <f t="shared" si="61"/>
        <v>44569</v>
      </c>
      <c r="G766" s="49">
        <f>SUM(C$7:C766)</f>
        <v>-1</v>
      </c>
      <c r="H766" s="49">
        <f>SUM(D$7:D766)</f>
        <v>10</v>
      </c>
      <c r="I766" s="40">
        <f t="shared" si="62"/>
        <v>9</v>
      </c>
      <c r="K766" s="36">
        <f t="shared" si="63"/>
        <v>2022</v>
      </c>
    </row>
    <row r="767" spans="1:11" ht="13">
      <c r="A767" s="39">
        <f>GewinnDaten!A767</f>
        <v>44573</v>
      </c>
      <c r="B767" s="37">
        <f t="shared" si="59"/>
        <v>4</v>
      </c>
      <c r="C767" s="49">
        <f>GewinnDaten!G767</f>
        <v>0</v>
      </c>
      <c r="D767" s="49">
        <f>GewinnDaten!J767</f>
        <v>0</v>
      </c>
      <c r="E767" s="40">
        <f t="shared" si="60"/>
        <v>0</v>
      </c>
      <c r="F767" s="58">
        <f t="shared" si="61"/>
        <v>44573</v>
      </c>
      <c r="G767" s="49">
        <f>SUM(C$7:C767)</f>
        <v>-1</v>
      </c>
      <c r="H767" s="49">
        <f>SUM(D$7:D767)</f>
        <v>10</v>
      </c>
      <c r="I767" s="40">
        <f t="shared" si="62"/>
        <v>9</v>
      </c>
      <c r="K767" s="36">
        <f t="shared" si="63"/>
        <v>2022</v>
      </c>
    </row>
    <row r="768" spans="1:11" ht="13">
      <c r="A768" s="39">
        <f>GewinnDaten!A768</f>
        <v>44576</v>
      </c>
      <c r="B768" s="37">
        <f t="shared" si="59"/>
        <v>7</v>
      </c>
      <c r="C768" s="49">
        <f>GewinnDaten!G768</f>
        <v>0</v>
      </c>
      <c r="D768" s="49">
        <f>GewinnDaten!J768</f>
        <v>0</v>
      </c>
      <c r="E768" s="40">
        <f t="shared" si="60"/>
        <v>0</v>
      </c>
      <c r="F768" s="58">
        <f t="shared" si="61"/>
        <v>44576</v>
      </c>
      <c r="G768" s="49">
        <f>SUM(C$7:C768)</f>
        <v>-1</v>
      </c>
      <c r="H768" s="49">
        <f>SUM(D$7:D768)</f>
        <v>10</v>
      </c>
      <c r="I768" s="40">
        <f t="shared" si="62"/>
        <v>9</v>
      </c>
      <c r="K768" s="36">
        <f t="shared" si="63"/>
        <v>2022</v>
      </c>
    </row>
    <row r="769" spans="1:11" ht="13">
      <c r="A769" s="39">
        <f>GewinnDaten!A769</f>
        <v>44580</v>
      </c>
      <c r="B769" s="37">
        <f t="shared" si="59"/>
        <v>4</v>
      </c>
      <c r="C769" s="49">
        <f>GewinnDaten!G769</f>
        <v>0</v>
      </c>
      <c r="D769" s="49">
        <f>GewinnDaten!J769</f>
        <v>0</v>
      </c>
      <c r="E769" s="40">
        <f t="shared" si="60"/>
        <v>0</v>
      </c>
      <c r="F769" s="58">
        <f t="shared" si="61"/>
        <v>44580</v>
      </c>
      <c r="G769" s="49">
        <f>SUM(C$7:C769)</f>
        <v>-1</v>
      </c>
      <c r="H769" s="49">
        <f>SUM(D$7:D769)</f>
        <v>10</v>
      </c>
      <c r="I769" s="40">
        <f t="shared" si="62"/>
        <v>9</v>
      </c>
      <c r="K769" s="36">
        <f t="shared" si="63"/>
        <v>2022</v>
      </c>
    </row>
    <row r="770" spans="1:11" ht="13">
      <c r="A770" s="39">
        <f>GewinnDaten!A770</f>
        <v>44583</v>
      </c>
      <c r="B770" s="37">
        <f t="shared" si="59"/>
        <v>7</v>
      </c>
      <c r="C770" s="49">
        <f>GewinnDaten!G770</f>
        <v>0</v>
      </c>
      <c r="D770" s="49">
        <f>GewinnDaten!J770</f>
        <v>0</v>
      </c>
      <c r="E770" s="40">
        <f t="shared" si="60"/>
        <v>0</v>
      </c>
      <c r="F770" s="58">
        <f t="shared" si="61"/>
        <v>44583</v>
      </c>
      <c r="G770" s="49">
        <f>SUM(C$7:C770)</f>
        <v>-1</v>
      </c>
      <c r="H770" s="49">
        <f>SUM(D$7:D770)</f>
        <v>10</v>
      </c>
      <c r="I770" s="40">
        <f t="shared" si="62"/>
        <v>9</v>
      </c>
      <c r="K770" s="36">
        <f t="shared" si="63"/>
        <v>2022</v>
      </c>
    </row>
    <row r="771" spans="1:11" ht="13">
      <c r="A771" s="39">
        <f>GewinnDaten!A771</f>
        <v>44587</v>
      </c>
      <c r="B771" s="37">
        <f t="shared" si="59"/>
        <v>4</v>
      </c>
      <c r="C771" s="49">
        <f>GewinnDaten!G771</f>
        <v>0</v>
      </c>
      <c r="D771" s="49">
        <f>GewinnDaten!J771</f>
        <v>0</v>
      </c>
      <c r="E771" s="40">
        <f t="shared" si="60"/>
        <v>0</v>
      </c>
      <c r="F771" s="58">
        <f t="shared" si="61"/>
        <v>44587</v>
      </c>
      <c r="G771" s="49">
        <f>SUM(C$7:C771)</f>
        <v>-1</v>
      </c>
      <c r="H771" s="49">
        <f>SUM(D$7:D771)</f>
        <v>10</v>
      </c>
      <c r="I771" s="40">
        <f t="shared" si="62"/>
        <v>9</v>
      </c>
      <c r="K771" s="36">
        <f t="shared" si="63"/>
        <v>2022</v>
      </c>
    </row>
    <row r="772" spans="1:11" ht="13">
      <c r="A772" s="39">
        <f>GewinnDaten!A772</f>
        <v>44590</v>
      </c>
      <c r="B772" s="37">
        <f t="shared" si="59"/>
        <v>7</v>
      </c>
      <c r="C772" s="49">
        <f>GewinnDaten!G772</f>
        <v>0</v>
      </c>
      <c r="D772" s="49">
        <f>GewinnDaten!J772</f>
        <v>0</v>
      </c>
      <c r="E772" s="40">
        <f t="shared" si="60"/>
        <v>0</v>
      </c>
      <c r="F772" s="58">
        <f t="shared" si="61"/>
        <v>44590</v>
      </c>
      <c r="G772" s="49">
        <f>SUM(C$7:C772)</f>
        <v>-1</v>
      </c>
      <c r="H772" s="49">
        <f>SUM(D$7:D772)</f>
        <v>10</v>
      </c>
      <c r="I772" s="40">
        <f t="shared" si="62"/>
        <v>9</v>
      </c>
      <c r="K772" s="36">
        <f t="shared" si="63"/>
        <v>2022</v>
      </c>
    </row>
    <row r="773" spans="1:11" ht="13">
      <c r="A773" s="39">
        <f>GewinnDaten!A773</f>
        <v>44594</v>
      </c>
      <c r="B773" s="37">
        <f t="shared" si="59"/>
        <v>4</v>
      </c>
      <c r="C773" s="49">
        <f>GewinnDaten!G773</f>
        <v>0</v>
      </c>
      <c r="D773" s="49">
        <f>GewinnDaten!J773</f>
        <v>0</v>
      </c>
      <c r="E773" s="40">
        <f t="shared" si="60"/>
        <v>0</v>
      </c>
      <c r="F773" s="58">
        <f t="shared" si="61"/>
        <v>44594</v>
      </c>
      <c r="G773" s="49">
        <f>SUM(C$7:C773)</f>
        <v>-1</v>
      </c>
      <c r="H773" s="49">
        <f>SUM(D$7:D773)</f>
        <v>10</v>
      </c>
      <c r="I773" s="40">
        <f t="shared" si="62"/>
        <v>9</v>
      </c>
      <c r="K773" s="36">
        <f t="shared" si="63"/>
        <v>2022</v>
      </c>
    </row>
    <row r="774" spans="1:11" ht="13">
      <c r="A774" s="39">
        <f>GewinnDaten!A774</f>
        <v>44597</v>
      </c>
      <c r="B774" s="37">
        <f t="shared" si="59"/>
        <v>7</v>
      </c>
      <c r="C774" s="49">
        <f>GewinnDaten!G774</f>
        <v>0</v>
      </c>
      <c r="D774" s="49">
        <f>GewinnDaten!J774</f>
        <v>0</v>
      </c>
      <c r="E774" s="40">
        <f t="shared" si="60"/>
        <v>0</v>
      </c>
      <c r="F774" s="58">
        <f t="shared" si="61"/>
        <v>44597</v>
      </c>
      <c r="G774" s="49">
        <f>SUM(C$7:C774)</f>
        <v>-1</v>
      </c>
      <c r="H774" s="49">
        <f>SUM(D$7:D774)</f>
        <v>10</v>
      </c>
      <c r="I774" s="40">
        <f t="shared" si="62"/>
        <v>9</v>
      </c>
      <c r="K774" s="36">
        <f t="shared" si="63"/>
        <v>2022</v>
      </c>
    </row>
    <row r="775" spans="1:11" ht="13">
      <c r="A775" s="39">
        <f>GewinnDaten!A775</f>
        <v>44601</v>
      </c>
      <c r="B775" s="37">
        <f t="shared" si="59"/>
        <v>4</v>
      </c>
      <c r="C775" s="49">
        <f>GewinnDaten!G775</f>
        <v>0</v>
      </c>
      <c r="D775" s="49">
        <f>GewinnDaten!J775</f>
        <v>0</v>
      </c>
      <c r="E775" s="40">
        <f t="shared" si="60"/>
        <v>0</v>
      </c>
      <c r="F775" s="58">
        <f t="shared" si="61"/>
        <v>44601</v>
      </c>
      <c r="G775" s="49">
        <f>SUM(C$7:C775)</f>
        <v>-1</v>
      </c>
      <c r="H775" s="49">
        <f>SUM(D$7:D775)</f>
        <v>10</v>
      </c>
      <c r="I775" s="40">
        <f t="shared" si="62"/>
        <v>9</v>
      </c>
      <c r="K775" s="36">
        <f t="shared" si="63"/>
        <v>2022</v>
      </c>
    </row>
    <row r="776" spans="1:11" ht="13">
      <c r="A776" s="39">
        <f>GewinnDaten!A776</f>
        <v>44604</v>
      </c>
      <c r="B776" s="37">
        <f t="shared" ref="B776:B839" si="64">WEEKDAY(A776)</f>
        <v>7</v>
      </c>
      <c r="C776" s="49">
        <f>GewinnDaten!G776</f>
        <v>0</v>
      </c>
      <c r="D776" s="49">
        <f>GewinnDaten!J776</f>
        <v>0</v>
      </c>
      <c r="E776" s="40">
        <f t="shared" ref="E776:E839" si="65">SUM(C776:D776)</f>
        <v>0</v>
      </c>
      <c r="F776" s="58">
        <f t="shared" ref="F776:F839" si="66">A776</f>
        <v>44604</v>
      </c>
      <c r="G776" s="49">
        <f>SUM(C$7:C776)</f>
        <v>-1</v>
      </c>
      <c r="H776" s="49">
        <f>SUM(D$7:D776)</f>
        <v>10</v>
      </c>
      <c r="I776" s="40">
        <f t="shared" ref="I776:I839" si="67">SUM(G776:H776)</f>
        <v>9</v>
      </c>
      <c r="K776" s="36">
        <f t="shared" ref="K776:K839" si="68">YEAR(A776)</f>
        <v>2022</v>
      </c>
    </row>
    <row r="777" spans="1:11" ht="13">
      <c r="A777" s="39">
        <f>GewinnDaten!A777</f>
        <v>44608</v>
      </c>
      <c r="B777" s="37">
        <f t="shared" si="64"/>
        <v>4</v>
      </c>
      <c r="C777" s="49">
        <f>GewinnDaten!G777</f>
        <v>0</v>
      </c>
      <c r="D777" s="49">
        <f>GewinnDaten!J777</f>
        <v>0</v>
      </c>
      <c r="E777" s="40">
        <f t="shared" si="65"/>
        <v>0</v>
      </c>
      <c r="F777" s="58">
        <f t="shared" si="66"/>
        <v>44608</v>
      </c>
      <c r="G777" s="49">
        <f>SUM(C$7:C777)</f>
        <v>-1</v>
      </c>
      <c r="H777" s="49">
        <f>SUM(D$7:D777)</f>
        <v>10</v>
      </c>
      <c r="I777" s="40">
        <f t="shared" si="67"/>
        <v>9</v>
      </c>
      <c r="K777" s="36">
        <f t="shared" si="68"/>
        <v>2022</v>
      </c>
    </row>
    <row r="778" spans="1:11" ht="13">
      <c r="A778" s="39">
        <f>GewinnDaten!A778</f>
        <v>44611</v>
      </c>
      <c r="B778" s="37">
        <f t="shared" si="64"/>
        <v>7</v>
      </c>
      <c r="C778" s="49">
        <f>GewinnDaten!G778</f>
        <v>0</v>
      </c>
      <c r="D778" s="49">
        <f>GewinnDaten!J778</f>
        <v>0</v>
      </c>
      <c r="E778" s="40">
        <f t="shared" si="65"/>
        <v>0</v>
      </c>
      <c r="F778" s="58">
        <f t="shared" si="66"/>
        <v>44611</v>
      </c>
      <c r="G778" s="49">
        <f>SUM(C$7:C778)</f>
        <v>-1</v>
      </c>
      <c r="H778" s="49">
        <f>SUM(D$7:D778)</f>
        <v>10</v>
      </c>
      <c r="I778" s="40">
        <f t="shared" si="67"/>
        <v>9</v>
      </c>
      <c r="K778" s="36">
        <f t="shared" si="68"/>
        <v>2022</v>
      </c>
    </row>
    <row r="779" spans="1:11" ht="13">
      <c r="A779" s="39">
        <f>GewinnDaten!A779</f>
        <v>44615</v>
      </c>
      <c r="B779" s="37">
        <f t="shared" si="64"/>
        <v>4</v>
      </c>
      <c r="C779" s="49">
        <f>GewinnDaten!G779</f>
        <v>0</v>
      </c>
      <c r="D779" s="49">
        <f>GewinnDaten!J779</f>
        <v>0</v>
      </c>
      <c r="E779" s="40">
        <f t="shared" si="65"/>
        <v>0</v>
      </c>
      <c r="F779" s="58">
        <f t="shared" si="66"/>
        <v>44615</v>
      </c>
      <c r="G779" s="49">
        <f>SUM(C$7:C779)</f>
        <v>-1</v>
      </c>
      <c r="H779" s="49">
        <f>SUM(D$7:D779)</f>
        <v>10</v>
      </c>
      <c r="I779" s="40">
        <f t="shared" si="67"/>
        <v>9</v>
      </c>
      <c r="K779" s="36">
        <f t="shared" si="68"/>
        <v>2022</v>
      </c>
    </row>
    <row r="780" spans="1:11" ht="13">
      <c r="A780" s="39">
        <f>GewinnDaten!A780</f>
        <v>44618</v>
      </c>
      <c r="B780" s="37">
        <f t="shared" si="64"/>
        <v>7</v>
      </c>
      <c r="C780" s="49">
        <f>GewinnDaten!G780</f>
        <v>0</v>
      </c>
      <c r="D780" s="49">
        <f>GewinnDaten!J780</f>
        <v>0</v>
      </c>
      <c r="E780" s="40">
        <f t="shared" si="65"/>
        <v>0</v>
      </c>
      <c r="F780" s="58">
        <f t="shared" si="66"/>
        <v>44618</v>
      </c>
      <c r="G780" s="49">
        <f>SUM(C$7:C780)</f>
        <v>-1</v>
      </c>
      <c r="H780" s="49">
        <f>SUM(D$7:D780)</f>
        <v>10</v>
      </c>
      <c r="I780" s="40">
        <f t="shared" si="67"/>
        <v>9</v>
      </c>
      <c r="K780" s="36">
        <f t="shared" si="68"/>
        <v>2022</v>
      </c>
    </row>
    <row r="781" spans="1:11" ht="13">
      <c r="A781" s="39">
        <f>GewinnDaten!A781</f>
        <v>44622</v>
      </c>
      <c r="B781" s="37">
        <f t="shared" si="64"/>
        <v>4</v>
      </c>
      <c r="C781" s="49">
        <f>GewinnDaten!G781</f>
        <v>0</v>
      </c>
      <c r="D781" s="49">
        <f>GewinnDaten!J781</f>
        <v>0</v>
      </c>
      <c r="E781" s="40">
        <f t="shared" si="65"/>
        <v>0</v>
      </c>
      <c r="F781" s="58">
        <f t="shared" si="66"/>
        <v>44622</v>
      </c>
      <c r="G781" s="49">
        <f>SUM(C$7:C781)</f>
        <v>-1</v>
      </c>
      <c r="H781" s="49">
        <f>SUM(D$7:D781)</f>
        <v>10</v>
      </c>
      <c r="I781" s="40">
        <f t="shared" si="67"/>
        <v>9</v>
      </c>
      <c r="K781" s="36">
        <f t="shared" si="68"/>
        <v>2022</v>
      </c>
    </row>
    <row r="782" spans="1:11" ht="13">
      <c r="A782" s="39">
        <f>GewinnDaten!A782</f>
        <v>44625</v>
      </c>
      <c r="B782" s="37">
        <f t="shared" si="64"/>
        <v>7</v>
      </c>
      <c r="C782" s="49">
        <f>GewinnDaten!G782</f>
        <v>0</v>
      </c>
      <c r="D782" s="49">
        <f>GewinnDaten!J782</f>
        <v>0</v>
      </c>
      <c r="E782" s="40">
        <f t="shared" si="65"/>
        <v>0</v>
      </c>
      <c r="F782" s="58">
        <f t="shared" si="66"/>
        <v>44625</v>
      </c>
      <c r="G782" s="49">
        <f>SUM(C$7:C782)</f>
        <v>-1</v>
      </c>
      <c r="H782" s="49">
        <f>SUM(D$7:D782)</f>
        <v>10</v>
      </c>
      <c r="I782" s="40">
        <f t="shared" si="67"/>
        <v>9</v>
      </c>
      <c r="K782" s="36">
        <f t="shared" si="68"/>
        <v>2022</v>
      </c>
    </row>
    <row r="783" spans="1:11" ht="13">
      <c r="A783" s="39">
        <f>GewinnDaten!A783</f>
        <v>44629</v>
      </c>
      <c r="B783" s="37">
        <f t="shared" si="64"/>
        <v>4</v>
      </c>
      <c r="C783" s="49">
        <f>GewinnDaten!G783</f>
        <v>0</v>
      </c>
      <c r="D783" s="49">
        <f>GewinnDaten!J783</f>
        <v>0</v>
      </c>
      <c r="E783" s="40">
        <f t="shared" si="65"/>
        <v>0</v>
      </c>
      <c r="F783" s="58">
        <f t="shared" si="66"/>
        <v>44629</v>
      </c>
      <c r="G783" s="49">
        <f>SUM(C$7:C783)</f>
        <v>-1</v>
      </c>
      <c r="H783" s="49">
        <f>SUM(D$7:D783)</f>
        <v>10</v>
      </c>
      <c r="I783" s="40">
        <f t="shared" si="67"/>
        <v>9</v>
      </c>
      <c r="K783" s="36">
        <f t="shared" si="68"/>
        <v>2022</v>
      </c>
    </row>
    <row r="784" spans="1:11" ht="13">
      <c r="A784" s="39">
        <f>GewinnDaten!A784</f>
        <v>44632</v>
      </c>
      <c r="B784" s="37">
        <f t="shared" si="64"/>
        <v>7</v>
      </c>
      <c r="C784" s="49">
        <f>GewinnDaten!G784</f>
        <v>0</v>
      </c>
      <c r="D784" s="49">
        <f>GewinnDaten!J784</f>
        <v>0</v>
      </c>
      <c r="E784" s="40">
        <f t="shared" si="65"/>
        <v>0</v>
      </c>
      <c r="F784" s="58">
        <f t="shared" si="66"/>
        <v>44632</v>
      </c>
      <c r="G784" s="49">
        <f>SUM(C$7:C784)</f>
        <v>-1</v>
      </c>
      <c r="H784" s="49">
        <f>SUM(D$7:D784)</f>
        <v>10</v>
      </c>
      <c r="I784" s="40">
        <f t="shared" si="67"/>
        <v>9</v>
      </c>
      <c r="K784" s="36">
        <f t="shared" si="68"/>
        <v>2022</v>
      </c>
    </row>
    <row r="785" spans="1:11" ht="13">
      <c r="A785" s="39">
        <f>GewinnDaten!A785</f>
        <v>44636</v>
      </c>
      <c r="B785" s="37">
        <f t="shared" si="64"/>
        <v>4</v>
      </c>
      <c r="C785" s="49">
        <f>GewinnDaten!G785</f>
        <v>0</v>
      </c>
      <c r="D785" s="49">
        <f>GewinnDaten!J785</f>
        <v>0</v>
      </c>
      <c r="E785" s="40">
        <f t="shared" si="65"/>
        <v>0</v>
      </c>
      <c r="F785" s="58">
        <f t="shared" si="66"/>
        <v>44636</v>
      </c>
      <c r="G785" s="49">
        <f>SUM(C$7:C785)</f>
        <v>-1</v>
      </c>
      <c r="H785" s="49">
        <f>SUM(D$7:D785)</f>
        <v>10</v>
      </c>
      <c r="I785" s="40">
        <f t="shared" si="67"/>
        <v>9</v>
      </c>
      <c r="K785" s="36">
        <f t="shared" si="68"/>
        <v>2022</v>
      </c>
    </row>
    <row r="786" spans="1:11" ht="13">
      <c r="A786" s="39">
        <f>GewinnDaten!A786</f>
        <v>44639</v>
      </c>
      <c r="B786" s="37">
        <f t="shared" si="64"/>
        <v>7</v>
      </c>
      <c r="C786" s="49">
        <f>GewinnDaten!G786</f>
        <v>0</v>
      </c>
      <c r="D786" s="49">
        <f>GewinnDaten!J786</f>
        <v>0</v>
      </c>
      <c r="E786" s="40">
        <f t="shared" si="65"/>
        <v>0</v>
      </c>
      <c r="F786" s="58">
        <f t="shared" si="66"/>
        <v>44639</v>
      </c>
      <c r="G786" s="49">
        <f>SUM(C$7:C786)</f>
        <v>-1</v>
      </c>
      <c r="H786" s="49">
        <f>SUM(D$7:D786)</f>
        <v>10</v>
      </c>
      <c r="I786" s="40">
        <f t="shared" si="67"/>
        <v>9</v>
      </c>
      <c r="K786" s="36">
        <f t="shared" si="68"/>
        <v>2022</v>
      </c>
    </row>
    <row r="787" spans="1:11" ht="13">
      <c r="A787" s="39">
        <f>GewinnDaten!A787</f>
        <v>44643</v>
      </c>
      <c r="B787" s="37">
        <f t="shared" si="64"/>
        <v>4</v>
      </c>
      <c r="C787" s="49">
        <f>GewinnDaten!G787</f>
        <v>0</v>
      </c>
      <c r="D787" s="49">
        <f>GewinnDaten!J787</f>
        <v>0</v>
      </c>
      <c r="E787" s="40">
        <f t="shared" si="65"/>
        <v>0</v>
      </c>
      <c r="F787" s="58">
        <f t="shared" si="66"/>
        <v>44643</v>
      </c>
      <c r="G787" s="49">
        <f>SUM(C$7:C787)</f>
        <v>-1</v>
      </c>
      <c r="H787" s="49">
        <f>SUM(D$7:D787)</f>
        <v>10</v>
      </c>
      <c r="I787" s="40">
        <f t="shared" si="67"/>
        <v>9</v>
      </c>
      <c r="K787" s="36">
        <f t="shared" si="68"/>
        <v>2022</v>
      </c>
    </row>
    <row r="788" spans="1:11" ht="13">
      <c r="A788" s="39">
        <f>GewinnDaten!A788</f>
        <v>44646</v>
      </c>
      <c r="B788" s="37">
        <f t="shared" si="64"/>
        <v>7</v>
      </c>
      <c r="C788" s="49">
        <f>GewinnDaten!G788</f>
        <v>0</v>
      </c>
      <c r="D788" s="49">
        <f>GewinnDaten!J788</f>
        <v>0</v>
      </c>
      <c r="E788" s="40">
        <f t="shared" si="65"/>
        <v>0</v>
      </c>
      <c r="F788" s="58">
        <f t="shared" si="66"/>
        <v>44646</v>
      </c>
      <c r="G788" s="49">
        <f>SUM(C$7:C788)</f>
        <v>-1</v>
      </c>
      <c r="H788" s="49">
        <f>SUM(D$7:D788)</f>
        <v>10</v>
      </c>
      <c r="I788" s="40">
        <f t="shared" si="67"/>
        <v>9</v>
      </c>
      <c r="K788" s="36">
        <f t="shared" si="68"/>
        <v>2022</v>
      </c>
    </row>
    <row r="789" spans="1:11" ht="13">
      <c r="A789" s="39">
        <f>GewinnDaten!A789</f>
        <v>44650</v>
      </c>
      <c r="B789" s="37">
        <f t="shared" si="64"/>
        <v>4</v>
      </c>
      <c r="C789" s="49">
        <f>GewinnDaten!G789</f>
        <v>0</v>
      </c>
      <c r="D789" s="49">
        <f>GewinnDaten!J789</f>
        <v>0</v>
      </c>
      <c r="E789" s="40">
        <f t="shared" si="65"/>
        <v>0</v>
      </c>
      <c r="F789" s="58">
        <f t="shared" si="66"/>
        <v>44650</v>
      </c>
      <c r="G789" s="49">
        <f>SUM(C$7:C789)</f>
        <v>-1</v>
      </c>
      <c r="H789" s="49">
        <f>SUM(D$7:D789)</f>
        <v>10</v>
      </c>
      <c r="I789" s="40">
        <f t="shared" si="67"/>
        <v>9</v>
      </c>
      <c r="K789" s="36">
        <f t="shared" si="68"/>
        <v>2022</v>
      </c>
    </row>
    <row r="790" spans="1:11" ht="13">
      <c r="A790" s="39">
        <f>GewinnDaten!A790</f>
        <v>44653</v>
      </c>
      <c r="B790" s="37">
        <f t="shared" si="64"/>
        <v>7</v>
      </c>
      <c r="C790" s="49">
        <f>GewinnDaten!G790</f>
        <v>0</v>
      </c>
      <c r="D790" s="49">
        <f>GewinnDaten!J790</f>
        <v>0</v>
      </c>
      <c r="E790" s="40">
        <f t="shared" si="65"/>
        <v>0</v>
      </c>
      <c r="F790" s="58">
        <f t="shared" si="66"/>
        <v>44653</v>
      </c>
      <c r="G790" s="49">
        <f>SUM(C$7:C790)</f>
        <v>-1</v>
      </c>
      <c r="H790" s="49">
        <f>SUM(D$7:D790)</f>
        <v>10</v>
      </c>
      <c r="I790" s="40">
        <f t="shared" si="67"/>
        <v>9</v>
      </c>
      <c r="K790" s="36">
        <f t="shared" si="68"/>
        <v>2022</v>
      </c>
    </row>
    <row r="791" spans="1:11" ht="13">
      <c r="A791" s="39">
        <f>GewinnDaten!A791</f>
        <v>44657</v>
      </c>
      <c r="B791" s="37">
        <f t="shared" si="64"/>
        <v>4</v>
      </c>
      <c r="C791" s="49">
        <f>GewinnDaten!G791</f>
        <v>0</v>
      </c>
      <c r="D791" s="49">
        <f>GewinnDaten!J791</f>
        <v>0</v>
      </c>
      <c r="E791" s="40">
        <f t="shared" si="65"/>
        <v>0</v>
      </c>
      <c r="F791" s="58">
        <f t="shared" si="66"/>
        <v>44657</v>
      </c>
      <c r="G791" s="49">
        <f>SUM(C$7:C791)</f>
        <v>-1</v>
      </c>
      <c r="H791" s="49">
        <f>SUM(D$7:D791)</f>
        <v>10</v>
      </c>
      <c r="I791" s="40">
        <f t="shared" si="67"/>
        <v>9</v>
      </c>
      <c r="K791" s="36">
        <f t="shared" si="68"/>
        <v>2022</v>
      </c>
    </row>
    <row r="792" spans="1:11" ht="13">
      <c r="A792" s="39">
        <f>GewinnDaten!A792</f>
        <v>44660</v>
      </c>
      <c r="B792" s="37">
        <f t="shared" si="64"/>
        <v>7</v>
      </c>
      <c r="C792" s="49">
        <f>GewinnDaten!G792</f>
        <v>0</v>
      </c>
      <c r="D792" s="49">
        <f>GewinnDaten!J792</f>
        <v>0</v>
      </c>
      <c r="E792" s="40">
        <f t="shared" si="65"/>
        <v>0</v>
      </c>
      <c r="F792" s="58">
        <f t="shared" si="66"/>
        <v>44660</v>
      </c>
      <c r="G792" s="49">
        <f>SUM(C$7:C792)</f>
        <v>-1</v>
      </c>
      <c r="H792" s="49">
        <f>SUM(D$7:D792)</f>
        <v>10</v>
      </c>
      <c r="I792" s="40">
        <f t="shared" si="67"/>
        <v>9</v>
      </c>
      <c r="K792" s="36">
        <f t="shared" si="68"/>
        <v>2022</v>
      </c>
    </row>
    <row r="793" spans="1:11" ht="13">
      <c r="A793" s="39">
        <f>GewinnDaten!A793</f>
        <v>44664</v>
      </c>
      <c r="B793" s="37">
        <f t="shared" si="64"/>
        <v>4</v>
      </c>
      <c r="C793" s="49">
        <f>GewinnDaten!G793</f>
        <v>0</v>
      </c>
      <c r="D793" s="49">
        <f>GewinnDaten!J793</f>
        <v>0</v>
      </c>
      <c r="E793" s="40">
        <f t="shared" si="65"/>
        <v>0</v>
      </c>
      <c r="F793" s="58">
        <f t="shared" si="66"/>
        <v>44664</v>
      </c>
      <c r="G793" s="49">
        <f>SUM(C$7:C793)</f>
        <v>-1</v>
      </c>
      <c r="H793" s="49">
        <f>SUM(D$7:D793)</f>
        <v>10</v>
      </c>
      <c r="I793" s="40">
        <f t="shared" si="67"/>
        <v>9</v>
      </c>
      <c r="K793" s="36">
        <f t="shared" si="68"/>
        <v>2022</v>
      </c>
    </row>
    <row r="794" spans="1:11" ht="13">
      <c r="A794" s="39">
        <f>GewinnDaten!A794</f>
        <v>44667</v>
      </c>
      <c r="B794" s="37">
        <f t="shared" si="64"/>
        <v>7</v>
      </c>
      <c r="C794" s="49">
        <f>GewinnDaten!G794</f>
        <v>0</v>
      </c>
      <c r="D794" s="49">
        <f>GewinnDaten!J794</f>
        <v>0</v>
      </c>
      <c r="E794" s="40">
        <f t="shared" si="65"/>
        <v>0</v>
      </c>
      <c r="F794" s="58">
        <f t="shared" si="66"/>
        <v>44667</v>
      </c>
      <c r="G794" s="49">
        <f>SUM(C$7:C794)</f>
        <v>-1</v>
      </c>
      <c r="H794" s="49">
        <f>SUM(D$7:D794)</f>
        <v>10</v>
      </c>
      <c r="I794" s="40">
        <f t="shared" si="67"/>
        <v>9</v>
      </c>
      <c r="K794" s="36">
        <f t="shared" si="68"/>
        <v>2022</v>
      </c>
    </row>
    <row r="795" spans="1:11" ht="13">
      <c r="A795" s="39">
        <f>GewinnDaten!A795</f>
        <v>44671</v>
      </c>
      <c r="B795" s="37">
        <f t="shared" si="64"/>
        <v>4</v>
      </c>
      <c r="C795" s="49">
        <f>GewinnDaten!G795</f>
        <v>0</v>
      </c>
      <c r="D795" s="49">
        <f>GewinnDaten!J795</f>
        <v>0</v>
      </c>
      <c r="E795" s="40">
        <f t="shared" si="65"/>
        <v>0</v>
      </c>
      <c r="F795" s="58">
        <f t="shared" si="66"/>
        <v>44671</v>
      </c>
      <c r="G795" s="49">
        <f>SUM(C$7:C795)</f>
        <v>-1</v>
      </c>
      <c r="H795" s="49">
        <f>SUM(D$7:D795)</f>
        <v>10</v>
      </c>
      <c r="I795" s="40">
        <f t="shared" si="67"/>
        <v>9</v>
      </c>
      <c r="K795" s="36">
        <f t="shared" si="68"/>
        <v>2022</v>
      </c>
    </row>
    <row r="796" spans="1:11" ht="13">
      <c r="A796" s="39">
        <f>GewinnDaten!A796</f>
        <v>44674</v>
      </c>
      <c r="B796" s="37">
        <f t="shared" si="64"/>
        <v>7</v>
      </c>
      <c r="C796" s="49">
        <f>GewinnDaten!G796</f>
        <v>0</v>
      </c>
      <c r="D796" s="49">
        <f>GewinnDaten!J796</f>
        <v>0</v>
      </c>
      <c r="E796" s="40">
        <f t="shared" si="65"/>
        <v>0</v>
      </c>
      <c r="F796" s="58">
        <f t="shared" si="66"/>
        <v>44674</v>
      </c>
      <c r="G796" s="49">
        <f>SUM(C$7:C796)</f>
        <v>-1</v>
      </c>
      <c r="H796" s="49">
        <f>SUM(D$7:D796)</f>
        <v>10</v>
      </c>
      <c r="I796" s="40">
        <f t="shared" si="67"/>
        <v>9</v>
      </c>
      <c r="K796" s="36">
        <f t="shared" si="68"/>
        <v>2022</v>
      </c>
    </row>
    <row r="797" spans="1:11" ht="13">
      <c r="A797" s="39">
        <f>GewinnDaten!A797</f>
        <v>44678</v>
      </c>
      <c r="B797" s="37">
        <f t="shared" si="64"/>
        <v>4</v>
      </c>
      <c r="C797" s="49">
        <f>GewinnDaten!G797</f>
        <v>0</v>
      </c>
      <c r="D797" s="49">
        <f>GewinnDaten!J797</f>
        <v>0</v>
      </c>
      <c r="E797" s="40">
        <f t="shared" si="65"/>
        <v>0</v>
      </c>
      <c r="F797" s="58">
        <f t="shared" si="66"/>
        <v>44678</v>
      </c>
      <c r="G797" s="49">
        <f>SUM(C$7:C797)</f>
        <v>-1</v>
      </c>
      <c r="H797" s="49">
        <f>SUM(D$7:D797)</f>
        <v>10</v>
      </c>
      <c r="I797" s="40">
        <f t="shared" si="67"/>
        <v>9</v>
      </c>
      <c r="K797" s="36">
        <f t="shared" si="68"/>
        <v>2022</v>
      </c>
    </row>
    <row r="798" spans="1:11" ht="13">
      <c r="A798" s="39">
        <f>GewinnDaten!A798</f>
        <v>44681</v>
      </c>
      <c r="B798" s="37">
        <f t="shared" si="64"/>
        <v>7</v>
      </c>
      <c r="C798" s="49">
        <f>GewinnDaten!G798</f>
        <v>0</v>
      </c>
      <c r="D798" s="49">
        <f>GewinnDaten!J798</f>
        <v>0</v>
      </c>
      <c r="E798" s="40">
        <f t="shared" si="65"/>
        <v>0</v>
      </c>
      <c r="F798" s="58">
        <f t="shared" si="66"/>
        <v>44681</v>
      </c>
      <c r="G798" s="49">
        <f>SUM(C$7:C798)</f>
        <v>-1</v>
      </c>
      <c r="H798" s="49">
        <f>SUM(D$7:D798)</f>
        <v>10</v>
      </c>
      <c r="I798" s="40">
        <f t="shared" si="67"/>
        <v>9</v>
      </c>
      <c r="K798" s="36">
        <f t="shared" si="68"/>
        <v>2022</v>
      </c>
    </row>
    <row r="799" spans="1:11" ht="13">
      <c r="A799" s="39">
        <f>GewinnDaten!A799</f>
        <v>44685</v>
      </c>
      <c r="B799" s="37">
        <f t="shared" si="64"/>
        <v>4</v>
      </c>
      <c r="C799" s="49">
        <f>GewinnDaten!G799</f>
        <v>0</v>
      </c>
      <c r="D799" s="49">
        <f>GewinnDaten!J799</f>
        <v>0</v>
      </c>
      <c r="E799" s="40">
        <f t="shared" si="65"/>
        <v>0</v>
      </c>
      <c r="F799" s="58">
        <f t="shared" si="66"/>
        <v>44685</v>
      </c>
      <c r="G799" s="49">
        <f>SUM(C$7:C799)</f>
        <v>-1</v>
      </c>
      <c r="H799" s="49">
        <f>SUM(D$7:D799)</f>
        <v>10</v>
      </c>
      <c r="I799" s="40">
        <f t="shared" si="67"/>
        <v>9</v>
      </c>
      <c r="K799" s="36">
        <f t="shared" si="68"/>
        <v>2022</v>
      </c>
    </row>
    <row r="800" spans="1:11" ht="13">
      <c r="A800" s="39">
        <f>GewinnDaten!A800</f>
        <v>44688</v>
      </c>
      <c r="B800" s="37">
        <f t="shared" si="64"/>
        <v>7</v>
      </c>
      <c r="C800" s="49">
        <f>GewinnDaten!G800</f>
        <v>0</v>
      </c>
      <c r="D800" s="49">
        <f>GewinnDaten!J800</f>
        <v>0</v>
      </c>
      <c r="E800" s="40">
        <f t="shared" si="65"/>
        <v>0</v>
      </c>
      <c r="F800" s="58">
        <f t="shared" si="66"/>
        <v>44688</v>
      </c>
      <c r="G800" s="49">
        <f>SUM(C$7:C800)</f>
        <v>-1</v>
      </c>
      <c r="H800" s="49">
        <f>SUM(D$7:D800)</f>
        <v>10</v>
      </c>
      <c r="I800" s="40">
        <f t="shared" si="67"/>
        <v>9</v>
      </c>
      <c r="K800" s="36">
        <f t="shared" si="68"/>
        <v>2022</v>
      </c>
    </row>
    <row r="801" spans="1:11" ht="13">
      <c r="A801" s="39">
        <f>GewinnDaten!A801</f>
        <v>44692</v>
      </c>
      <c r="B801" s="37">
        <f t="shared" si="64"/>
        <v>4</v>
      </c>
      <c r="C801" s="49">
        <f>GewinnDaten!G801</f>
        <v>0</v>
      </c>
      <c r="D801" s="49">
        <f>GewinnDaten!J801</f>
        <v>0</v>
      </c>
      <c r="E801" s="40">
        <f t="shared" si="65"/>
        <v>0</v>
      </c>
      <c r="F801" s="58">
        <f t="shared" si="66"/>
        <v>44692</v>
      </c>
      <c r="G801" s="49">
        <f>SUM(C$7:C801)</f>
        <v>-1</v>
      </c>
      <c r="H801" s="49">
        <f>SUM(D$7:D801)</f>
        <v>10</v>
      </c>
      <c r="I801" s="40">
        <f t="shared" si="67"/>
        <v>9</v>
      </c>
      <c r="K801" s="36">
        <f t="shared" si="68"/>
        <v>2022</v>
      </c>
    </row>
    <row r="802" spans="1:11" ht="13">
      <c r="A802" s="39">
        <f>GewinnDaten!A802</f>
        <v>44695</v>
      </c>
      <c r="B802" s="37">
        <f t="shared" si="64"/>
        <v>7</v>
      </c>
      <c r="C802" s="49">
        <f>GewinnDaten!G802</f>
        <v>0</v>
      </c>
      <c r="D802" s="49">
        <f>GewinnDaten!J802</f>
        <v>0</v>
      </c>
      <c r="E802" s="40">
        <f t="shared" si="65"/>
        <v>0</v>
      </c>
      <c r="F802" s="58">
        <f t="shared" si="66"/>
        <v>44695</v>
      </c>
      <c r="G802" s="49">
        <f>SUM(C$7:C802)</f>
        <v>-1</v>
      </c>
      <c r="H802" s="49">
        <f>SUM(D$7:D802)</f>
        <v>10</v>
      </c>
      <c r="I802" s="40">
        <f t="shared" si="67"/>
        <v>9</v>
      </c>
      <c r="K802" s="36">
        <f t="shared" si="68"/>
        <v>2022</v>
      </c>
    </row>
    <row r="803" spans="1:11" ht="13">
      <c r="A803" s="39">
        <f>GewinnDaten!A803</f>
        <v>44699</v>
      </c>
      <c r="B803" s="37">
        <f t="shared" si="64"/>
        <v>4</v>
      </c>
      <c r="C803" s="49">
        <f>GewinnDaten!G803</f>
        <v>0</v>
      </c>
      <c r="D803" s="49">
        <f>GewinnDaten!J803</f>
        <v>0</v>
      </c>
      <c r="E803" s="40">
        <f t="shared" si="65"/>
        <v>0</v>
      </c>
      <c r="F803" s="58">
        <f t="shared" si="66"/>
        <v>44699</v>
      </c>
      <c r="G803" s="49">
        <f>SUM(C$7:C803)</f>
        <v>-1</v>
      </c>
      <c r="H803" s="49">
        <f>SUM(D$7:D803)</f>
        <v>10</v>
      </c>
      <c r="I803" s="40">
        <f t="shared" si="67"/>
        <v>9</v>
      </c>
      <c r="K803" s="36">
        <f t="shared" si="68"/>
        <v>2022</v>
      </c>
    </row>
    <row r="804" spans="1:11" ht="13">
      <c r="A804" s="39">
        <f>GewinnDaten!A804</f>
        <v>44702</v>
      </c>
      <c r="B804" s="37">
        <f t="shared" si="64"/>
        <v>7</v>
      </c>
      <c r="C804" s="49">
        <f>GewinnDaten!G804</f>
        <v>0</v>
      </c>
      <c r="D804" s="49">
        <f>GewinnDaten!J804</f>
        <v>0</v>
      </c>
      <c r="E804" s="40">
        <f t="shared" si="65"/>
        <v>0</v>
      </c>
      <c r="F804" s="58">
        <f t="shared" si="66"/>
        <v>44702</v>
      </c>
      <c r="G804" s="49">
        <f>SUM(C$7:C804)</f>
        <v>-1</v>
      </c>
      <c r="H804" s="49">
        <f>SUM(D$7:D804)</f>
        <v>10</v>
      </c>
      <c r="I804" s="40">
        <f t="shared" si="67"/>
        <v>9</v>
      </c>
      <c r="K804" s="36">
        <f t="shared" si="68"/>
        <v>2022</v>
      </c>
    </row>
    <row r="805" spans="1:11" ht="13">
      <c r="A805" s="39">
        <f>GewinnDaten!A805</f>
        <v>44706</v>
      </c>
      <c r="B805" s="37">
        <f t="shared" si="64"/>
        <v>4</v>
      </c>
      <c r="C805" s="49">
        <f>GewinnDaten!G805</f>
        <v>0</v>
      </c>
      <c r="D805" s="49">
        <f>GewinnDaten!J805</f>
        <v>0</v>
      </c>
      <c r="E805" s="40">
        <f t="shared" si="65"/>
        <v>0</v>
      </c>
      <c r="F805" s="58">
        <f t="shared" si="66"/>
        <v>44706</v>
      </c>
      <c r="G805" s="49">
        <f>SUM(C$7:C805)</f>
        <v>-1</v>
      </c>
      <c r="H805" s="49">
        <f>SUM(D$7:D805)</f>
        <v>10</v>
      </c>
      <c r="I805" s="40">
        <f t="shared" si="67"/>
        <v>9</v>
      </c>
      <c r="K805" s="36">
        <f t="shared" si="68"/>
        <v>2022</v>
      </c>
    </row>
    <row r="806" spans="1:11" ht="13">
      <c r="A806" s="39">
        <f>GewinnDaten!A806</f>
        <v>44709</v>
      </c>
      <c r="B806" s="37">
        <f t="shared" si="64"/>
        <v>7</v>
      </c>
      <c r="C806" s="49">
        <f>GewinnDaten!G806</f>
        <v>0</v>
      </c>
      <c r="D806" s="49">
        <f>GewinnDaten!J806</f>
        <v>0</v>
      </c>
      <c r="E806" s="40">
        <f t="shared" si="65"/>
        <v>0</v>
      </c>
      <c r="F806" s="58">
        <f t="shared" si="66"/>
        <v>44709</v>
      </c>
      <c r="G806" s="49">
        <f>SUM(C$7:C806)</f>
        <v>-1</v>
      </c>
      <c r="H806" s="49">
        <f>SUM(D$7:D806)</f>
        <v>10</v>
      </c>
      <c r="I806" s="40">
        <f t="shared" si="67"/>
        <v>9</v>
      </c>
      <c r="K806" s="36">
        <f t="shared" si="68"/>
        <v>2022</v>
      </c>
    </row>
    <row r="807" spans="1:11" ht="13">
      <c r="A807" s="39">
        <f>GewinnDaten!A807</f>
        <v>44713</v>
      </c>
      <c r="B807" s="37">
        <f t="shared" si="64"/>
        <v>4</v>
      </c>
      <c r="C807" s="49">
        <f>GewinnDaten!G807</f>
        <v>0</v>
      </c>
      <c r="D807" s="49">
        <f>GewinnDaten!J807</f>
        <v>0</v>
      </c>
      <c r="E807" s="40">
        <f t="shared" si="65"/>
        <v>0</v>
      </c>
      <c r="F807" s="58">
        <f t="shared" si="66"/>
        <v>44713</v>
      </c>
      <c r="G807" s="49">
        <f>SUM(C$7:C807)</f>
        <v>-1</v>
      </c>
      <c r="H807" s="49">
        <f>SUM(D$7:D807)</f>
        <v>10</v>
      </c>
      <c r="I807" s="40">
        <f t="shared" si="67"/>
        <v>9</v>
      </c>
      <c r="K807" s="36">
        <f t="shared" si="68"/>
        <v>2022</v>
      </c>
    </row>
    <row r="808" spans="1:11" ht="13">
      <c r="A808" s="39">
        <f>GewinnDaten!A808</f>
        <v>44716</v>
      </c>
      <c r="B808" s="37">
        <f t="shared" si="64"/>
        <v>7</v>
      </c>
      <c r="C808" s="49">
        <f>GewinnDaten!G808</f>
        <v>0</v>
      </c>
      <c r="D808" s="49">
        <f>GewinnDaten!J808</f>
        <v>0</v>
      </c>
      <c r="E808" s="40">
        <f t="shared" si="65"/>
        <v>0</v>
      </c>
      <c r="F808" s="58">
        <f t="shared" si="66"/>
        <v>44716</v>
      </c>
      <c r="G808" s="49">
        <f>SUM(C$7:C808)</f>
        <v>-1</v>
      </c>
      <c r="H808" s="49">
        <f>SUM(D$7:D808)</f>
        <v>10</v>
      </c>
      <c r="I808" s="40">
        <f t="shared" si="67"/>
        <v>9</v>
      </c>
      <c r="K808" s="36">
        <f t="shared" si="68"/>
        <v>2022</v>
      </c>
    </row>
    <row r="809" spans="1:11" ht="13">
      <c r="A809" s="39">
        <f>GewinnDaten!A809</f>
        <v>44720</v>
      </c>
      <c r="B809" s="37">
        <f t="shared" si="64"/>
        <v>4</v>
      </c>
      <c r="C809" s="49">
        <f>GewinnDaten!G809</f>
        <v>0</v>
      </c>
      <c r="D809" s="49">
        <f>GewinnDaten!J809</f>
        <v>0</v>
      </c>
      <c r="E809" s="40">
        <f t="shared" si="65"/>
        <v>0</v>
      </c>
      <c r="F809" s="58">
        <f t="shared" si="66"/>
        <v>44720</v>
      </c>
      <c r="G809" s="49">
        <f>SUM(C$7:C809)</f>
        <v>-1</v>
      </c>
      <c r="H809" s="49">
        <f>SUM(D$7:D809)</f>
        <v>10</v>
      </c>
      <c r="I809" s="40">
        <f t="shared" si="67"/>
        <v>9</v>
      </c>
      <c r="K809" s="36">
        <f t="shared" si="68"/>
        <v>2022</v>
      </c>
    </row>
    <row r="810" spans="1:11" ht="13">
      <c r="A810" s="39">
        <f>GewinnDaten!A810</f>
        <v>44723</v>
      </c>
      <c r="B810" s="37">
        <f t="shared" si="64"/>
        <v>7</v>
      </c>
      <c r="C810" s="49">
        <f>GewinnDaten!G810</f>
        <v>0</v>
      </c>
      <c r="D810" s="49">
        <f>GewinnDaten!J810</f>
        <v>0</v>
      </c>
      <c r="E810" s="40">
        <f t="shared" si="65"/>
        <v>0</v>
      </c>
      <c r="F810" s="58">
        <f t="shared" si="66"/>
        <v>44723</v>
      </c>
      <c r="G810" s="49">
        <f>SUM(C$7:C810)</f>
        <v>-1</v>
      </c>
      <c r="H810" s="49">
        <f>SUM(D$7:D810)</f>
        <v>10</v>
      </c>
      <c r="I810" s="40">
        <f t="shared" si="67"/>
        <v>9</v>
      </c>
      <c r="K810" s="36">
        <f t="shared" si="68"/>
        <v>2022</v>
      </c>
    </row>
    <row r="811" spans="1:11" ht="13">
      <c r="A811" s="39">
        <f>GewinnDaten!A811</f>
        <v>44727</v>
      </c>
      <c r="B811" s="37">
        <f t="shared" si="64"/>
        <v>4</v>
      </c>
      <c r="C811" s="49">
        <f>GewinnDaten!G811</f>
        <v>0</v>
      </c>
      <c r="D811" s="49">
        <f>GewinnDaten!J811</f>
        <v>0</v>
      </c>
      <c r="E811" s="40">
        <f t="shared" si="65"/>
        <v>0</v>
      </c>
      <c r="F811" s="58">
        <f t="shared" si="66"/>
        <v>44727</v>
      </c>
      <c r="G811" s="49">
        <f>SUM(C$7:C811)</f>
        <v>-1</v>
      </c>
      <c r="H811" s="49">
        <f>SUM(D$7:D811)</f>
        <v>10</v>
      </c>
      <c r="I811" s="40">
        <f t="shared" si="67"/>
        <v>9</v>
      </c>
      <c r="K811" s="36">
        <f t="shared" si="68"/>
        <v>2022</v>
      </c>
    </row>
    <row r="812" spans="1:11" ht="13">
      <c r="A812" s="39">
        <f>GewinnDaten!A812</f>
        <v>44730</v>
      </c>
      <c r="B812" s="37">
        <f t="shared" si="64"/>
        <v>7</v>
      </c>
      <c r="C812" s="49">
        <f>GewinnDaten!G812</f>
        <v>0</v>
      </c>
      <c r="D812" s="49">
        <f>GewinnDaten!J812</f>
        <v>0</v>
      </c>
      <c r="E812" s="40">
        <f t="shared" si="65"/>
        <v>0</v>
      </c>
      <c r="F812" s="58">
        <f t="shared" si="66"/>
        <v>44730</v>
      </c>
      <c r="G812" s="49">
        <f>SUM(C$7:C812)</f>
        <v>-1</v>
      </c>
      <c r="H812" s="49">
        <f>SUM(D$7:D812)</f>
        <v>10</v>
      </c>
      <c r="I812" s="40">
        <f t="shared" si="67"/>
        <v>9</v>
      </c>
      <c r="K812" s="36">
        <f t="shared" si="68"/>
        <v>2022</v>
      </c>
    </row>
    <row r="813" spans="1:11" ht="13">
      <c r="A813" s="39">
        <f>GewinnDaten!A813</f>
        <v>44734</v>
      </c>
      <c r="B813" s="37">
        <f t="shared" si="64"/>
        <v>4</v>
      </c>
      <c r="C813" s="49">
        <f>GewinnDaten!G813</f>
        <v>0</v>
      </c>
      <c r="D813" s="49">
        <f>GewinnDaten!J813</f>
        <v>0</v>
      </c>
      <c r="E813" s="40">
        <f t="shared" si="65"/>
        <v>0</v>
      </c>
      <c r="F813" s="58">
        <f t="shared" si="66"/>
        <v>44734</v>
      </c>
      <c r="G813" s="49">
        <f>SUM(C$7:C813)</f>
        <v>-1</v>
      </c>
      <c r="H813" s="49">
        <f>SUM(D$7:D813)</f>
        <v>10</v>
      </c>
      <c r="I813" s="40">
        <f t="shared" si="67"/>
        <v>9</v>
      </c>
      <c r="K813" s="36">
        <f t="shared" si="68"/>
        <v>2022</v>
      </c>
    </row>
    <row r="814" spans="1:11" ht="13">
      <c r="A814" s="39">
        <f>GewinnDaten!A814</f>
        <v>44737</v>
      </c>
      <c r="B814" s="37">
        <f t="shared" si="64"/>
        <v>7</v>
      </c>
      <c r="C814" s="49">
        <f>GewinnDaten!G814</f>
        <v>0</v>
      </c>
      <c r="D814" s="49">
        <f>GewinnDaten!J814</f>
        <v>0</v>
      </c>
      <c r="E814" s="40">
        <f t="shared" si="65"/>
        <v>0</v>
      </c>
      <c r="F814" s="58">
        <f t="shared" si="66"/>
        <v>44737</v>
      </c>
      <c r="G814" s="49">
        <f>SUM(C$7:C814)</f>
        <v>-1</v>
      </c>
      <c r="H814" s="49">
        <f>SUM(D$7:D814)</f>
        <v>10</v>
      </c>
      <c r="I814" s="40">
        <f t="shared" si="67"/>
        <v>9</v>
      </c>
      <c r="K814" s="36">
        <f t="shared" si="68"/>
        <v>2022</v>
      </c>
    </row>
    <row r="815" spans="1:11" ht="13">
      <c r="A815" s="39">
        <f>GewinnDaten!A815</f>
        <v>44741</v>
      </c>
      <c r="B815" s="37">
        <f t="shared" si="64"/>
        <v>4</v>
      </c>
      <c r="C815" s="49">
        <f>GewinnDaten!G815</f>
        <v>0</v>
      </c>
      <c r="D815" s="49">
        <f>GewinnDaten!J815</f>
        <v>0</v>
      </c>
      <c r="E815" s="40">
        <f t="shared" si="65"/>
        <v>0</v>
      </c>
      <c r="F815" s="58">
        <f t="shared" si="66"/>
        <v>44741</v>
      </c>
      <c r="G815" s="49">
        <f>SUM(C$7:C815)</f>
        <v>-1</v>
      </c>
      <c r="H815" s="49">
        <f>SUM(D$7:D815)</f>
        <v>10</v>
      </c>
      <c r="I815" s="40">
        <f t="shared" si="67"/>
        <v>9</v>
      </c>
      <c r="K815" s="36">
        <f t="shared" si="68"/>
        <v>2022</v>
      </c>
    </row>
    <row r="816" spans="1:11" ht="13">
      <c r="A816" s="39">
        <f>GewinnDaten!A816</f>
        <v>44744</v>
      </c>
      <c r="B816" s="37">
        <f t="shared" si="64"/>
        <v>7</v>
      </c>
      <c r="C816" s="49">
        <f>GewinnDaten!G816</f>
        <v>0</v>
      </c>
      <c r="D816" s="49">
        <f>GewinnDaten!J816</f>
        <v>0</v>
      </c>
      <c r="E816" s="40">
        <f t="shared" si="65"/>
        <v>0</v>
      </c>
      <c r="F816" s="58">
        <f t="shared" si="66"/>
        <v>44744</v>
      </c>
      <c r="G816" s="49">
        <f>SUM(C$7:C816)</f>
        <v>-1</v>
      </c>
      <c r="H816" s="49">
        <f>SUM(D$7:D816)</f>
        <v>10</v>
      </c>
      <c r="I816" s="40">
        <f t="shared" si="67"/>
        <v>9</v>
      </c>
      <c r="K816" s="36">
        <f t="shared" si="68"/>
        <v>2022</v>
      </c>
    </row>
    <row r="817" spans="1:11" ht="13">
      <c r="A817" s="39">
        <f>GewinnDaten!A817</f>
        <v>44748</v>
      </c>
      <c r="B817" s="37">
        <f t="shared" si="64"/>
        <v>4</v>
      </c>
      <c r="C817" s="49">
        <f>GewinnDaten!G817</f>
        <v>0</v>
      </c>
      <c r="D817" s="49">
        <f>GewinnDaten!J817</f>
        <v>0</v>
      </c>
      <c r="E817" s="40">
        <f t="shared" si="65"/>
        <v>0</v>
      </c>
      <c r="F817" s="58">
        <f t="shared" si="66"/>
        <v>44748</v>
      </c>
      <c r="G817" s="49">
        <f>SUM(C$7:C817)</f>
        <v>-1</v>
      </c>
      <c r="H817" s="49">
        <f>SUM(D$7:D817)</f>
        <v>10</v>
      </c>
      <c r="I817" s="40">
        <f t="shared" si="67"/>
        <v>9</v>
      </c>
      <c r="K817" s="36">
        <f t="shared" si="68"/>
        <v>2022</v>
      </c>
    </row>
    <row r="818" spans="1:11" ht="13">
      <c r="A818" s="39">
        <f>GewinnDaten!A818</f>
        <v>44751</v>
      </c>
      <c r="B818" s="37">
        <f t="shared" si="64"/>
        <v>7</v>
      </c>
      <c r="C818" s="49">
        <f>GewinnDaten!G818</f>
        <v>0</v>
      </c>
      <c r="D818" s="49">
        <f>GewinnDaten!J818</f>
        <v>0</v>
      </c>
      <c r="E818" s="40">
        <f t="shared" si="65"/>
        <v>0</v>
      </c>
      <c r="F818" s="58">
        <f t="shared" si="66"/>
        <v>44751</v>
      </c>
      <c r="G818" s="49">
        <f>SUM(C$7:C818)</f>
        <v>-1</v>
      </c>
      <c r="H818" s="49">
        <f>SUM(D$7:D818)</f>
        <v>10</v>
      </c>
      <c r="I818" s="40">
        <f t="shared" si="67"/>
        <v>9</v>
      </c>
      <c r="K818" s="36">
        <f t="shared" si="68"/>
        <v>2022</v>
      </c>
    </row>
    <row r="819" spans="1:11" ht="13">
      <c r="A819" s="39">
        <f>GewinnDaten!A819</f>
        <v>44755</v>
      </c>
      <c r="B819" s="37">
        <f t="shared" si="64"/>
        <v>4</v>
      </c>
      <c r="C819" s="49">
        <f>GewinnDaten!G819</f>
        <v>0</v>
      </c>
      <c r="D819" s="49">
        <f>GewinnDaten!J819</f>
        <v>0</v>
      </c>
      <c r="E819" s="40">
        <f t="shared" si="65"/>
        <v>0</v>
      </c>
      <c r="F819" s="58">
        <f t="shared" si="66"/>
        <v>44755</v>
      </c>
      <c r="G819" s="49">
        <f>SUM(C$7:C819)</f>
        <v>-1</v>
      </c>
      <c r="H819" s="49">
        <f>SUM(D$7:D819)</f>
        <v>10</v>
      </c>
      <c r="I819" s="40">
        <f t="shared" si="67"/>
        <v>9</v>
      </c>
      <c r="K819" s="36">
        <f t="shared" si="68"/>
        <v>2022</v>
      </c>
    </row>
    <row r="820" spans="1:11" ht="13">
      <c r="A820" s="39">
        <f>GewinnDaten!A820</f>
        <v>44758</v>
      </c>
      <c r="B820" s="37">
        <f t="shared" si="64"/>
        <v>7</v>
      </c>
      <c r="C820" s="49">
        <f>GewinnDaten!G820</f>
        <v>0</v>
      </c>
      <c r="D820" s="49">
        <f>GewinnDaten!J820</f>
        <v>0</v>
      </c>
      <c r="E820" s="40">
        <f t="shared" si="65"/>
        <v>0</v>
      </c>
      <c r="F820" s="58">
        <f t="shared" si="66"/>
        <v>44758</v>
      </c>
      <c r="G820" s="49">
        <f>SUM(C$7:C820)</f>
        <v>-1</v>
      </c>
      <c r="H820" s="49">
        <f>SUM(D$7:D820)</f>
        <v>10</v>
      </c>
      <c r="I820" s="40">
        <f t="shared" si="67"/>
        <v>9</v>
      </c>
      <c r="K820" s="36">
        <f t="shared" si="68"/>
        <v>2022</v>
      </c>
    </row>
    <row r="821" spans="1:11" ht="13">
      <c r="A821" s="39">
        <f>GewinnDaten!A821</f>
        <v>44762</v>
      </c>
      <c r="B821" s="37">
        <f t="shared" si="64"/>
        <v>4</v>
      </c>
      <c r="C821" s="49">
        <f>GewinnDaten!G821</f>
        <v>0</v>
      </c>
      <c r="D821" s="49">
        <f>GewinnDaten!J821</f>
        <v>0</v>
      </c>
      <c r="E821" s="40">
        <f t="shared" si="65"/>
        <v>0</v>
      </c>
      <c r="F821" s="58">
        <f t="shared" si="66"/>
        <v>44762</v>
      </c>
      <c r="G821" s="49">
        <f>SUM(C$7:C821)</f>
        <v>-1</v>
      </c>
      <c r="H821" s="49">
        <f>SUM(D$7:D821)</f>
        <v>10</v>
      </c>
      <c r="I821" s="40">
        <f t="shared" si="67"/>
        <v>9</v>
      </c>
      <c r="K821" s="36">
        <f t="shared" si="68"/>
        <v>2022</v>
      </c>
    </row>
    <row r="822" spans="1:11" ht="13">
      <c r="A822" s="39">
        <f>GewinnDaten!A822</f>
        <v>44765</v>
      </c>
      <c r="B822" s="37">
        <f t="shared" si="64"/>
        <v>7</v>
      </c>
      <c r="C822" s="49">
        <f>GewinnDaten!G822</f>
        <v>0</v>
      </c>
      <c r="D822" s="49">
        <f>GewinnDaten!J822</f>
        <v>0</v>
      </c>
      <c r="E822" s="40">
        <f t="shared" si="65"/>
        <v>0</v>
      </c>
      <c r="F822" s="58">
        <f t="shared" si="66"/>
        <v>44765</v>
      </c>
      <c r="G822" s="49">
        <f>SUM(C$7:C822)</f>
        <v>-1</v>
      </c>
      <c r="H822" s="49">
        <f>SUM(D$7:D822)</f>
        <v>10</v>
      </c>
      <c r="I822" s="40">
        <f t="shared" si="67"/>
        <v>9</v>
      </c>
      <c r="K822" s="36">
        <f t="shared" si="68"/>
        <v>2022</v>
      </c>
    </row>
    <row r="823" spans="1:11" ht="13">
      <c r="A823" s="39">
        <f>GewinnDaten!A823</f>
        <v>44769</v>
      </c>
      <c r="B823" s="37">
        <f t="shared" si="64"/>
        <v>4</v>
      </c>
      <c r="C823" s="49">
        <f>GewinnDaten!G823</f>
        <v>0</v>
      </c>
      <c r="D823" s="49">
        <f>GewinnDaten!J823</f>
        <v>0</v>
      </c>
      <c r="E823" s="40">
        <f t="shared" si="65"/>
        <v>0</v>
      </c>
      <c r="F823" s="58">
        <f t="shared" si="66"/>
        <v>44769</v>
      </c>
      <c r="G823" s="49">
        <f>SUM(C$7:C823)</f>
        <v>-1</v>
      </c>
      <c r="H823" s="49">
        <f>SUM(D$7:D823)</f>
        <v>10</v>
      </c>
      <c r="I823" s="40">
        <f t="shared" si="67"/>
        <v>9</v>
      </c>
      <c r="K823" s="36">
        <f t="shared" si="68"/>
        <v>2022</v>
      </c>
    </row>
    <row r="824" spans="1:11" ht="13">
      <c r="A824" s="39">
        <f>GewinnDaten!A824</f>
        <v>44772</v>
      </c>
      <c r="B824" s="37">
        <f t="shared" si="64"/>
        <v>7</v>
      </c>
      <c r="C824" s="49">
        <f>GewinnDaten!G824</f>
        <v>0</v>
      </c>
      <c r="D824" s="49">
        <f>GewinnDaten!J824</f>
        <v>0</v>
      </c>
      <c r="E824" s="40">
        <f t="shared" si="65"/>
        <v>0</v>
      </c>
      <c r="F824" s="58">
        <f t="shared" si="66"/>
        <v>44772</v>
      </c>
      <c r="G824" s="49">
        <f>SUM(C$7:C824)</f>
        <v>-1</v>
      </c>
      <c r="H824" s="49">
        <f>SUM(D$7:D824)</f>
        <v>10</v>
      </c>
      <c r="I824" s="40">
        <f t="shared" si="67"/>
        <v>9</v>
      </c>
      <c r="K824" s="36">
        <f t="shared" si="68"/>
        <v>2022</v>
      </c>
    </row>
    <row r="825" spans="1:11" ht="13">
      <c r="A825" s="39">
        <f>GewinnDaten!A825</f>
        <v>44776</v>
      </c>
      <c r="B825" s="37">
        <f t="shared" si="64"/>
        <v>4</v>
      </c>
      <c r="C825" s="49">
        <f>GewinnDaten!G825</f>
        <v>0</v>
      </c>
      <c r="D825" s="49">
        <f>GewinnDaten!J825</f>
        <v>0</v>
      </c>
      <c r="E825" s="40">
        <f t="shared" si="65"/>
        <v>0</v>
      </c>
      <c r="F825" s="58">
        <f t="shared" si="66"/>
        <v>44776</v>
      </c>
      <c r="G825" s="49">
        <f>SUM(C$7:C825)</f>
        <v>-1</v>
      </c>
      <c r="H825" s="49">
        <f>SUM(D$7:D825)</f>
        <v>10</v>
      </c>
      <c r="I825" s="40">
        <f t="shared" si="67"/>
        <v>9</v>
      </c>
      <c r="K825" s="36">
        <f t="shared" si="68"/>
        <v>2022</v>
      </c>
    </row>
    <row r="826" spans="1:11" ht="13">
      <c r="A826" s="39">
        <f>GewinnDaten!A826</f>
        <v>44779</v>
      </c>
      <c r="B826" s="37">
        <f t="shared" si="64"/>
        <v>7</v>
      </c>
      <c r="C826" s="49">
        <f>GewinnDaten!G826</f>
        <v>0</v>
      </c>
      <c r="D826" s="49">
        <f>GewinnDaten!J826</f>
        <v>0</v>
      </c>
      <c r="E826" s="40">
        <f t="shared" si="65"/>
        <v>0</v>
      </c>
      <c r="F826" s="58">
        <f t="shared" si="66"/>
        <v>44779</v>
      </c>
      <c r="G826" s="49">
        <f>SUM(C$7:C826)</f>
        <v>-1</v>
      </c>
      <c r="H826" s="49">
        <f>SUM(D$7:D826)</f>
        <v>10</v>
      </c>
      <c r="I826" s="40">
        <f t="shared" si="67"/>
        <v>9</v>
      </c>
      <c r="K826" s="36">
        <f t="shared" si="68"/>
        <v>2022</v>
      </c>
    </row>
    <row r="827" spans="1:11" ht="13">
      <c r="A827" s="39">
        <f>GewinnDaten!A827</f>
        <v>44783</v>
      </c>
      <c r="B827" s="37">
        <f t="shared" si="64"/>
        <v>4</v>
      </c>
      <c r="C827" s="49">
        <f>GewinnDaten!G827</f>
        <v>0</v>
      </c>
      <c r="D827" s="49">
        <f>GewinnDaten!J827</f>
        <v>0</v>
      </c>
      <c r="E827" s="40">
        <f t="shared" si="65"/>
        <v>0</v>
      </c>
      <c r="F827" s="58">
        <f t="shared" si="66"/>
        <v>44783</v>
      </c>
      <c r="G827" s="49">
        <f>SUM(C$7:C827)</f>
        <v>-1</v>
      </c>
      <c r="H827" s="49">
        <f>SUM(D$7:D827)</f>
        <v>10</v>
      </c>
      <c r="I827" s="40">
        <f t="shared" si="67"/>
        <v>9</v>
      </c>
      <c r="K827" s="36">
        <f t="shared" si="68"/>
        <v>2022</v>
      </c>
    </row>
    <row r="828" spans="1:11" ht="13">
      <c r="A828" s="39">
        <f>GewinnDaten!A828</f>
        <v>44786</v>
      </c>
      <c r="B828" s="37">
        <f t="shared" si="64"/>
        <v>7</v>
      </c>
      <c r="C828" s="49">
        <f>GewinnDaten!G828</f>
        <v>0</v>
      </c>
      <c r="D828" s="49">
        <f>GewinnDaten!J828</f>
        <v>0</v>
      </c>
      <c r="E828" s="40">
        <f t="shared" si="65"/>
        <v>0</v>
      </c>
      <c r="F828" s="58">
        <f t="shared" si="66"/>
        <v>44786</v>
      </c>
      <c r="G828" s="49">
        <f>SUM(C$7:C828)</f>
        <v>-1</v>
      </c>
      <c r="H828" s="49">
        <f>SUM(D$7:D828)</f>
        <v>10</v>
      </c>
      <c r="I828" s="40">
        <f t="shared" si="67"/>
        <v>9</v>
      </c>
      <c r="K828" s="36">
        <f t="shared" si="68"/>
        <v>2022</v>
      </c>
    </row>
    <row r="829" spans="1:11" ht="13">
      <c r="A829" s="39">
        <f>GewinnDaten!A829</f>
        <v>44790</v>
      </c>
      <c r="B829" s="37">
        <f t="shared" si="64"/>
        <v>4</v>
      </c>
      <c r="C829" s="49">
        <f>GewinnDaten!G829</f>
        <v>0</v>
      </c>
      <c r="D829" s="49">
        <f>GewinnDaten!J829</f>
        <v>0</v>
      </c>
      <c r="E829" s="40">
        <f t="shared" si="65"/>
        <v>0</v>
      </c>
      <c r="F829" s="58">
        <f t="shared" si="66"/>
        <v>44790</v>
      </c>
      <c r="G829" s="49">
        <f>SUM(C$7:C829)</f>
        <v>-1</v>
      </c>
      <c r="H829" s="49">
        <f>SUM(D$7:D829)</f>
        <v>10</v>
      </c>
      <c r="I829" s="40">
        <f t="shared" si="67"/>
        <v>9</v>
      </c>
      <c r="K829" s="36">
        <f t="shared" si="68"/>
        <v>2022</v>
      </c>
    </row>
    <row r="830" spans="1:11" ht="13">
      <c r="A830" s="39">
        <f>GewinnDaten!A830</f>
        <v>44793</v>
      </c>
      <c r="B830" s="37">
        <f t="shared" si="64"/>
        <v>7</v>
      </c>
      <c r="C830" s="49">
        <f>GewinnDaten!G830</f>
        <v>0</v>
      </c>
      <c r="D830" s="49">
        <f>GewinnDaten!J830</f>
        <v>0</v>
      </c>
      <c r="E830" s="40">
        <f t="shared" si="65"/>
        <v>0</v>
      </c>
      <c r="F830" s="58">
        <f t="shared" si="66"/>
        <v>44793</v>
      </c>
      <c r="G830" s="49">
        <f>SUM(C$7:C830)</f>
        <v>-1</v>
      </c>
      <c r="H830" s="49">
        <f>SUM(D$7:D830)</f>
        <v>10</v>
      </c>
      <c r="I830" s="40">
        <f t="shared" si="67"/>
        <v>9</v>
      </c>
      <c r="K830" s="36">
        <f t="shared" si="68"/>
        <v>2022</v>
      </c>
    </row>
    <row r="831" spans="1:11" ht="13">
      <c r="A831" s="39">
        <f>GewinnDaten!A831</f>
        <v>44797</v>
      </c>
      <c r="B831" s="37">
        <f t="shared" si="64"/>
        <v>4</v>
      </c>
      <c r="C831" s="49">
        <f>GewinnDaten!G831</f>
        <v>0</v>
      </c>
      <c r="D831" s="49">
        <f>GewinnDaten!J831</f>
        <v>0</v>
      </c>
      <c r="E831" s="40">
        <f t="shared" si="65"/>
        <v>0</v>
      </c>
      <c r="F831" s="58">
        <f t="shared" si="66"/>
        <v>44797</v>
      </c>
      <c r="G831" s="49">
        <f>SUM(C$7:C831)</f>
        <v>-1</v>
      </c>
      <c r="H831" s="49">
        <f>SUM(D$7:D831)</f>
        <v>10</v>
      </c>
      <c r="I831" s="40">
        <f t="shared" si="67"/>
        <v>9</v>
      </c>
      <c r="K831" s="36">
        <f t="shared" si="68"/>
        <v>2022</v>
      </c>
    </row>
    <row r="832" spans="1:11" ht="13">
      <c r="A832" s="39">
        <f>GewinnDaten!A832</f>
        <v>44800</v>
      </c>
      <c r="B832" s="37">
        <f t="shared" si="64"/>
        <v>7</v>
      </c>
      <c r="C832" s="49">
        <f>GewinnDaten!G832</f>
        <v>0</v>
      </c>
      <c r="D832" s="49">
        <f>GewinnDaten!J832</f>
        <v>0</v>
      </c>
      <c r="E832" s="40">
        <f t="shared" si="65"/>
        <v>0</v>
      </c>
      <c r="F832" s="58">
        <f t="shared" si="66"/>
        <v>44800</v>
      </c>
      <c r="G832" s="49">
        <f>SUM(C$7:C832)</f>
        <v>-1</v>
      </c>
      <c r="H832" s="49">
        <f>SUM(D$7:D832)</f>
        <v>10</v>
      </c>
      <c r="I832" s="40">
        <f t="shared" si="67"/>
        <v>9</v>
      </c>
      <c r="K832" s="36">
        <f t="shared" si="68"/>
        <v>2022</v>
      </c>
    </row>
    <row r="833" spans="1:11" ht="13">
      <c r="A833" s="39">
        <f>GewinnDaten!A833</f>
        <v>44804</v>
      </c>
      <c r="B833" s="37">
        <f t="shared" si="64"/>
        <v>4</v>
      </c>
      <c r="C833" s="49">
        <f>GewinnDaten!G833</f>
        <v>0</v>
      </c>
      <c r="D833" s="49">
        <f>GewinnDaten!J833</f>
        <v>0</v>
      </c>
      <c r="E833" s="40">
        <f t="shared" si="65"/>
        <v>0</v>
      </c>
      <c r="F833" s="58">
        <f t="shared" si="66"/>
        <v>44804</v>
      </c>
      <c r="G833" s="49">
        <f>SUM(C$7:C833)</f>
        <v>-1</v>
      </c>
      <c r="H833" s="49">
        <f>SUM(D$7:D833)</f>
        <v>10</v>
      </c>
      <c r="I833" s="40">
        <f t="shared" si="67"/>
        <v>9</v>
      </c>
      <c r="K833" s="36">
        <f t="shared" si="68"/>
        <v>2022</v>
      </c>
    </row>
    <row r="834" spans="1:11" ht="13">
      <c r="A834" s="39">
        <f>GewinnDaten!A834</f>
        <v>44807</v>
      </c>
      <c r="B834" s="37">
        <f t="shared" si="64"/>
        <v>7</v>
      </c>
      <c r="C834" s="49">
        <f>GewinnDaten!G834</f>
        <v>0</v>
      </c>
      <c r="D834" s="49">
        <f>GewinnDaten!J834</f>
        <v>0</v>
      </c>
      <c r="E834" s="40">
        <f t="shared" si="65"/>
        <v>0</v>
      </c>
      <c r="F834" s="58">
        <f t="shared" si="66"/>
        <v>44807</v>
      </c>
      <c r="G834" s="49">
        <f>SUM(C$7:C834)</f>
        <v>-1</v>
      </c>
      <c r="H834" s="49">
        <f>SUM(D$7:D834)</f>
        <v>10</v>
      </c>
      <c r="I834" s="40">
        <f t="shared" si="67"/>
        <v>9</v>
      </c>
      <c r="K834" s="36">
        <f t="shared" si="68"/>
        <v>2022</v>
      </c>
    </row>
    <row r="835" spans="1:11" ht="13">
      <c r="A835" s="39">
        <f>GewinnDaten!A835</f>
        <v>44811</v>
      </c>
      <c r="B835" s="37">
        <f t="shared" si="64"/>
        <v>4</v>
      </c>
      <c r="C835" s="49">
        <f>GewinnDaten!G835</f>
        <v>0</v>
      </c>
      <c r="D835" s="49">
        <f>GewinnDaten!J835</f>
        <v>0</v>
      </c>
      <c r="E835" s="40">
        <f t="shared" si="65"/>
        <v>0</v>
      </c>
      <c r="F835" s="58">
        <f t="shared" si="66"/>
        <v>44811</v>
      </c>
      <c r="G835" s="49">
        <f>SUM(C$7:C835)</f>
        <v>-1</v>
      </c>
      <c r="H835" s="49">
        <f>SUM(D$7:D835)</f>
        <v>10</v>
      </c>
      <c r="I835" s="40">
        <f t="shared" si="67"/>
        <v>9</v>
      </c>
      <c r="K835" s="36">
        <f t="shared" si="68"/>
        <v>2022</v>
      </c>
    </row>
    <row r="836" spans="1:11" ht="13">
      <c r="A836" s="39">
        <f>GewinnDaten!A836</f>
        <v>44814</v>
      </c>
      <c r="B836" s="37">
        <f t="shared" si="64"/>
        <v>7</v>
      </c>
      <c r="C836" s="49">
        <f>GewinnDaten!G836</f>
        <v>0</v>
      </c>
      <c r="D836" s="49">
        <f>GewinnDaten!J836</f>
        <v>0</v>
      </c>
      <c r="E836" s="40">
        <f t="shared" si="65"/>
        <v>0</v>
      </c>
      <c r="F836" s="58">
        <f t="shared" si="66"/>
        <v>44814</v>
      </c>
      <c r="G836" s="49">
        <f>SUM(C$7:C836)</f>
        <v>-1</v>
      </c>
      <c r="H836" s="49">
        <f>SUM(D$7:D836)</f>
        <v>10</v>
      </c>
      <c r="I836" s="40">
        <f t="shared" si="67"/>
        <v>9</v>
      </c>
      <c r="K836" s="36">
        <f t="shared" si="68"/>
        <v>2022</v>
      </c>
    </row>
    <row r="837" spans="1:11" ht="13">
      <c r="A837" s="39">
        <f>GewinnDaten!A837</f>
        <v>44818</v>
      </c>
      <c r="B837" s="37">
        <f t="shared" si="64"/>
        <v>4</v>
      </c>
      <c r="C837" s="49">
        <f>GewinnDaten!G837</f>
        <v>0</v>
      </c>
      <c r="D837" s="49">
        <f>GewinnDaten!J837</f>
        <v>0</v>
      </c>
      <c r="E837" s="40">
        <f t="shared" si="65"/>
        <v>0</v>
      </c>
      <c r="F837" s="58">
        <f t="shared" si="66"/>
        <v>44818</v>
      </c>
      <c r="G837" s="49">
        <f>SUM(C$7:C837)</f>
        <v>-1</v>
      </c>
      <c r="H837" s="49">
        <f>SUM(D$7:D837)</f>
        <v>10</v>
      </c>
      <c r="I837" s="40">
        <f t="shared" si="67"/>
        <v>9</v>
      </c>
      <c r="K837" s="36">
        <f t="shared" si="68"/>
        <v>2022</v>
      </c>
    </row>
    <row r="838" spans="1:11" ht="13">
      <c r="A838" s="39">
        <f>GewinnDaten!A838</f>
        <v>44821</v>
      </c>
      <c r="B838" s="37">
        <f t="shared" si="64"/>
        <v>7</v>
      </c>
      <c r="C838" s="49">
        <f>GewinnDaten!G838</f>
        <v>0</v>
      </c>
      <c r="D838" s="49">
        <f>GewinnDaten!J838</f>
        <v>0</v>
      </c>
      <c r="E838" s="40">
        <f t="shared" si="65"/>
        <v>0</v>
      </c>
      <c r="F838" s="58">
        <f t="shared" si="66"/>
        <v>44821</v>
      </c>
      <c r="G838" s="49">
        <f>SUM(C$7:C838)</f>
        <v>-1</v>
      </c>
      <c r="H838" s="49">
        <f>SUM(D$7:D838)</f>
        <v>10</v>
      </c>
      <c r="I838" s="40">
        <f t="shared" si="67"/>
        <v>9</v>
      </c>
      <c r="K838" s="36">
        <f t="shared" si="68"/>
        <v>2022</v>
      </c>
    </row>
    <row r="839" spans="1:11" ht="13">
      <c r="A839" s="39">
        <f>GewinnDaten!A839</f>
        <v>44825</v>
      </c>
      <c r="B839" s="37">
        <f t="shared" si="64"/>
        <v>4</v>
      </c>
      <c r="C839" s="49">
        <f>GewinnDaten!G839</f>
        <v>0</v>
      </c>
      <c r="D839" s="49">
        <f>GewinnDaten!J839</f>
        <v>0</v>
      </c>
      <c r="E839" s="40">
        <f t="shared" si="65"/>
        <v>0</v>
      </c>
      <c r="F839" s="58">
        <f t="shared" si="66"/>
        <v>44825</v>
      </c>
      <c r="G839" s="49">
        <f>SUM(C$7:C839)</f>
        <v>-1</v>
      </c>
      <c r="H839" s="49">
        <f>SUM(D$7:D839)</f>
        <v>10</v>
      </c>
      <c r="I839" s="40">
        <f t="shared" si="67"/>
        <v>9</v>
      </c>
      <c r="K839" s="36">
        <f t="shared" si="68"/>
        <v>2022</v>
      </c>
    </row>
    <row r="840" spans="1:11" ht="13">
      <c r="A840" s="39">
        <f>GewinnDaten!A840</f>
        <v>44828</v>
      </c>
      <c r="B840" s="37">
        <f t="shared" ref="B840:B903" si="69">WEEKDAY(A840)</f>
        <v>7</v>
      </c>
      <c r="C840" s="49">
        <f>GewinnDaten!G840</f>
        <v>0</v>
      </c>
      <c r="D840" s="49">
        <f>GewinnDaten!J840</f>
        <v>0</v>
      </c>
      <c r="E840" s="40">
        <f t="shared" ref="E840:E903" si="70">SUM(C840:D840)</f>
        <v>0</v>
      </c>
      <c r="F840" s="58">
        <f t="shared" ref="F840:F903" si="71">A840</f>
        <v>44828</v>
      </c>
      <c r="G840" s="49">
        <f>SUM(C$7:C840)</f>
        <v>-1</v>
      </c>
      <c r="H840" s="49">
        <f>SUM(D$7:D840)</f>
        <v>10</v>
      </c>
      <c r="I840" s="40">
        <f t="shared" ref="I840:I903" si="72">SUM(G840:H840)</f>
        <v>9</v>
      </c>
      <c r="K840" s="36">
        <f t="shared" ref="K840:K903" si="73">YEAR(A840)</f>
        <v>2022</v>
      </c>
    </row>
    <row r="841" spans="1:11" ht="13">
      <c r="A841" s="39">
        <f>GewinnDaten!A841</f>
        <v>44832</v>
      </c>
      <c r="B841" s="37">
        <f t="shared" si="69"/>
        <v>4</v>
      </c>
      <c r="C841" s="49">
        <f>GewinnDaten!G841</f>
        <v>0</v>
      </c>
      <c r="D841" s="49">
        <f>GewinnDaten!J841</f>
        <v>0</v>
      </c>
      <c r="E841" s="40">
        <f t="shared" si="70"/>
        <v>0</v>
      </c>
      <c r="F841" s="58">
        <f t="shared" si="71"/>
        <v>44832</v>
      </c>
      <c r="G841" s="49">
        <f>SUM(C$7:C841)</f>
        <v>-1</v>
      </c>
      <c r="H841" s="49">
        <f>SUM(D$7:D841)</f>
        <v>10</v>
      </c>
      <c r="I841" s="40">
        <f t="shared" si="72"/>
        <v>9</v>
      </c>
      <c r="K841" s="36">
        <f t="shared" si="73"/>
        <v>2022</v>
      </c>
    </row>
    <row r="842" spans="1:11" ht="13">
      <c r="A842" s="39">
        <f>GewinnDaten!A842</f>
        <v>44835</v>
      </c>
      <c r="B842" s="37">
        <f t="shared" si="69"/>
        <v>7</v>
      </c>
      <c r="C842" s="49">
        <f>GewinnDaten!G842</f>
        <v>0</v>
      </c>
      <c r="D842" s="49">
        <f>GewinnDaten!J842</f>
        <v>0</v>
      </c>
      <c r="E842" s="40">
        <f t="shared" si="70"/>
        <v>0</v>
      </c>
      <c r="F842" s="58">
        <f t="shared" si="71"/>
        <v>44835</v>
      </c>
      <c r="G842" s="49">
        <f>SUM(C$7:C842)</f>
        <v>-1</v>
      </c>
      <c r="H842" s="49">
        <f>SUM(D$7:D842)</f>
        <v>10</v>
      </c>
      <c r="I842" s="40">
        <f t="shared" si="72"/>
        <v>9</v>
      </c>
      <c r="K842" s="36">
        <f t="shared" si="73"/>
        <v>2022</v>
      </c>
    </row>
    <row r="843" spans="1:11" ht="13">
      <c r="A843" s="39">
        <f>GewinnDaten!A843</f>
        <v>44839</v>
      </c>
      <c r="B843" s="37">
        <f t="shared" si="69"/>
        <v>4</v>
      </c>
      <c r="C843" s="49">
        <f>GewinnDaten!G843</f>
        <v>0</v>
      </c>
      <c r="D843" s="49">
        <f>GewinnDaten!J843</f>
        <v>0</v>
      </c>
      <c r="E843" s="40">
        <f t="shared" si="70"/>
        <v>0</v>
      </c>
      <c r="F843" s="58">
        <f t="shared" si="71"/>
        <v>44839</v>
      </c>
      <c r="G843" s="49">
        <f>SUM(C$7:C843)</f>
        <v>-1</v>
      </c>
      <c r="H843" s="49">
        <f>SUM(D$7:D843)</f>
        <v>10</v>
      </c>
      <c r="I843" s="40">
        <f t="shared" si="72"/>
        <v>9</v>
      </c>
      <c r="K843" s="36">
        <f t="shared" si="73"/>
        <v>2022</v>
      </c>
    </row>
    <row r="844" spans="1:11" ht="13">
      <c r="A844" s="39">
        <f>GewinnDaten!A844</f>
        <v>44842</v>
      </c>
      <c r="B844" s="37">
        <f t="shared" si="69"/>
        <v>7</v>
      </c>
      <c r="C844" s="49">
        <f>GewinnDaten!G844</f>
        <v>0</v>
      </c>
      <c r="D844" s="49">
        <f>GewinnDaten!J844</f>
        <v>0</v>
      </c>
      <c r="E844" s="40">
        <f t="shared" si="70"/>
        <v>0</v>
      </c>
      <c r="F844" s="58">
        <f t="shared" si="71"/>
        <v>44842</v>
      </c>
      <c r="G844" s="49">
        <f>SUM(C$7:C844)</f>
        <v>-1</v>
      </c>
      <c r="H844" s="49">
        <f>SUM(D$7:D844)</f>
        <v>10</v>
      </c>
      <c r="I844" s="40">
        <f t="shared" si="72"/>
        <v>9</v>
      </c>
      <c r="K844" s="36">
        <f t="shared" si="73"/>
        <v>2022</v>
      </c>
    </row>
    <row r="845" spans="1:11" ht="13">
      <c r="A845" s="39">
        <f>GewinnDaten!A845</f>
        <v>44846</v>
      </c>
      <c r="B845" s="37">
        <f t="shared" si="69"/>
        <v>4</v>
      </c>
      <c r="C845" s="49">
        <f>GewinnDaten!G845</f>
        <v>0</v>
      </c>
      <c r="D845" s="49">
        <f>GewinnDaten!J845</f>
        <v>0</v>
      </c>
      <c r="E845" s="40">
        <f t="shared" si="70"/>
        <v>0</v>
      </c>
      <c r="F845" s="58">
        <f t="shared" si="71"/>
        <v>44846</v>
      </c>
      <c r="G845" s="49">
        <f>SUM(C$7:C845)</f>
        <v>-1</v>
      </c>
      <c r="H845" s="49">
        <f>SUM(D$7:D845)</f>
        <v>10</v>
      </c>
      <c r="I845" s="40">
        <f t="shared" si="72"/>
        <v>9</v>
      </c>
      <c r="K845" s="36">
        <f t="shared" si="73"/>
        <v>2022</v>
      </c>
    </row>
    <row r="846" spans="1:11" ht="13">
      <c r="A846" s="39">
        <f>GewinnDaten!A846</f>
        <v>44849</v>
      </c>
      <c r="B846" s="37">
        <f t="shared" si="69"/>
        <v>7</v>
      </c>
      <c r="C846" s="49">
        <f>GewinnDaten!G846</f>
        <v>0</v>
      </c>
      <c r="D846" s="49">
        <f>GewinnDaten!J846</f>
        <v>0</v>
      </c>
      <c r="E846" s="40">
        <f t="shared" si="70"/>
        <v>0</v>
      </c>
      <c r="F846" s="58">
        <f t="shared" si="71"/>
        <v>44849</v>
      </c>
      <c r="G846" s="49">
        <f>SUM(C$7:C846)</f>
        <v>-1</v>
      </c>
      <c r="H846" s="49">
        <f>SUM(D$7:D846)</f>
        <v>10</v>
      </c>
      <c r="I846" s="40">
        <f t="shared" si="72"/>
        <v>9</v>
      </c>
      <c r="K846" s="36">
        <f t="shared" si="73"/>
        <v>2022</v>
      </c>
    </row>
    <row r="847" spans="1:11" ht="13">
      <c r="A847" s="39">
        <f>GewinnDaten!A847</f>
        <v>44853</v>
      </c>
      <c r="B847" s="37">
        <f t="shared" si="69"/>
        <v>4</v>
      </c>
      <c r="C847" s="49">
        <f>GewinnDaten!G847</f>
        <v>0</v>
      </c>
      <c r="D847" s="49">
        <f>GewinnDaten!J847</f>
        <v>0</v>
      </c>
      <c r="E847" s="40">
        <f t="shared" si="70"/>
        <v>0</v>
      </c>
      <c r="F847" s="58">
        <f t="shared" si="71"/>
        <v>44853</v>
      </c>
      <c r="G847" s="49">
        <f>SUM(C$7:C847)</f>
        <v>-1</v>
      </c>
      <c r="H847" s="49">
        <f>SUM(D$7:D847)</f>
        <v>10</v>
      </c>
      <c r="I847" s="40">
        <f t="shared" si="72"/>
        <v>9</v>
      </c>
      <c r="K847" s="36">
        <f t="shared" si="73"/>
        <v>2022</v>
      </c>
    </row>
    <row r="848" spans="1:11" ht="13">
      <c r="A848" s="39">
        <f>GewinnDaten!A848</f>
        <v>44856</v>
      </c>
      <c r="B848" s="37">
        <f t="shared" si="69"/>
        <v>7</v>
      </c>
      <c r="C848" s="49">
        <f>GewinnDaten!G848</f>
        <v>0</v>
      </c>
      <c r="D848" s="49">
        <f>GewinnDaten!J848</f>
        <v>0</v>
      </c>
      <c r="E848" s="40">
        <f t="shared" si="70"/>
        <v>0</v>
      </c>
      <c r="F848" s="58">
        <f t="shared" si="71"/>
        <v>44856</v>
      </c>
      <c r="G848" s="49">
        <f>SUM(C$7:C848)</f>
        <v>-1</v>
      </c>
      <c r="H848" s="49">
        <f>SUM(D$7:D848)</f>
        <v>10</v>
      </c>
      <c r="I848" s="40">
        <f t="shared" si="72"/>
        <v>9</v>
      </c>
      <c r="K848" s="36">
        <f t="shared" si="73"/>
        <v>2022</v>
      </c>
    </row>
    <row r="849" spans="1:11" ht="13">
      <c r="A849" s="39">
        <f>GewinnDaten!A849</f>
        <v>44860</v>
      </c>
      <c r="B849" s="37">
        <f t="shared" si="69"/>
        <v>4</v>
      </c>
      <c r="C849" s="49">
        <f>GewinnDaten!G849</f>
        <v>0</v>
      </c>
      <c r="D849" s="49">
        <f>GewinnDaten!J849</f>
        <v>0</v>
      </c>
      <c r="E849" s="40">
        <f t="shared" si="70"/>
        <v>0</v>
      </c>
      <c r="F849" s="58">
        <f t="shared" si="71"/>
        <v>44860</v>
      </c>
      <c r="G849" s="49">
        <f>SUM(C$7:C849)</f>
        <v>-1</v>
      </c>
      <c r="H849" s="49">
        <f>SUM(D$7:D849)</f>
        <v>10</v>
      </c>
      <c r="I849" s="40">
        <f t="shared" si="72"/>
        <v>9</v>
      </c>
      <c r="K849" s="36">
        <f t="shared" si="73"/>
        <v>2022</v>
      </c>
    </row>
    <row r="850" spans="1:11" ht="13">
      <c r="A850" s="39">
        <f>GewinnDaten!A850</f>
        <v>44863</v>
      </c>
      <c r="B850" s="37">
        <f t="shared" si="69"/>
        <v>7</v>
      </c>
      <c r="C850" s="49">
        <f>GewinnDaten!G850</f>
        <v>0</v>
      </c>
      <c r="D850" s="49">
        <f>GewinnDaten!J850</f>
        <v>0</v>
      </c>
      <c r="E850" s="40">
        <f t="shared" si="70"/>
        <v>0</v>
      </c>
      <c r="F850" s="58">
        <f t="shared" si="71"/>
        <v>44863</v>
      </c>
      <c r="G850" s="49">
        <f>SUM(C$7:C850)</f>
        <v>-1</v>
      </c>
      <c r="H850" s="49">
        <f>SUM(D$7:D850)</f>
        <v>10</v>
      </c>
      <c r="I850" s="40">
        <f t="shared" si="72"/>
        <v>9</v>
      </c>
      <c r="K850" s="36">
        <f t="shared" si="73"/>
        <v>2022</v>
      </c>
    </row>
    <row r="851" spans="1:11" ht="13">
      <c r="A851" s="39">
        <f>GewinnDaten!A851</f>
        <v>44867</v>
      </c>
      <c r="B851" s="37">
        <f t="shared" si="69"/>
        <v>4</v>
      </c>
      <c r="C851" s="49">
        <f>GewinnDaten!G851</f>
        <v>0</v>
      </c>
      <c r="D851" s="49">
        <f>GewinnDaten!J851</f>
        <v>0</v>
      </c>
      <c r="E851" s="40">
        <f t="shared" si="70"/>
        <v>0</v>
      </c>
      <c r="F851" s="58">
        <f t="shared" si="71"/>
        <v>44867</v>
      </c>
      <c r="G851" s="49">
        <f>SUM(C$7:C851)</f>
        <v>-1</v>
      </c>
      <c r="H851" s="49">
        <f>SUM(D$7:D851)</f>
        <v>10</v>
      </c>
      <c r="I851" s="40">
        <f t="shared" si="72"/>
        <v>9</v>
      </c>
      <c r="K851" s="36">
        <f t="shared" si="73"/>
        <v>2022</v>
      </c>
    </row>
    <row r="852" spans="1:11" ht="13">
      <c r="A852" s="39">
        <f>GewinnDaten!A852</f>
        <v>44870</v>
      </c>
      <c r="B852" s="37">
        <f t="shared" si="69"/>
        <v>7</v>
      </c>
      <c r="C852" s="49">
        <f>GewinnDaten!G852</f>
        <v>0</v>
      </c>
      <c r="D852" s="49">
        <f>GewinnDaten!J852</f>
        <v>0</v>
      </c>
      <c r="E852" s="40">
        <f t="shared" si="70"/>
        <v>0</v>
      </c>
      <c r="F852" s="58">
        <f t="shared" si="71"/>
        <v>44870</v>
      </c>
      <c r="G852" s="49">
        <f>SUM(C$7:C852)</f>
        <v>-1</v>
      </c>
      <c r="H852" s="49">
        <f>SUM(D$7:D852)</f>
        <v>10</v>
      </c>
      <c r="I852" s="40">
        <f t="shared" si="72"/>
        <v>9</v>
      </c>
      <c r="K852" s="36">
        <f t="shared" si="73"/>
        <v>2022</v>
      </c>
    </row>
    <row r="853" spans="1:11" ht="13">
      <c r="A853" s="39">
        <f>GewinnDaten!A853</f>
        <v>44874</v>
      </c>
      <c r="B853" s="37">
        <f t="shared" si="69"/>
        <v>4</v>
      </c>
      <c r="C853" s="49">
        <f>GewinnDaten!G853</f>
        <v>0</v>
      </c>
      <c r="D853" s="49">
        <f>GewinnDaten!J853</f>
        <v>0</v>
      </c>
      <c r="E853" s="40">
        <f t="shared" si="70"/>
        <v>0</v>
      </c>
      <c r="F853" s="58">
        <f t="shared" si="71"/>
        <v>44874</v>
      </c>
      <c r="G853" s="49">
        <f>SUM(C$7:C853)</f>
        <v>-1</v>
      </c>
      <c r="H853" s="49">
        <f>SUM(D$7:D853)</f>
        <v>10</v>
      </c>
      <c r="I853" s="40">
        <f t="shared" si="72"/>
        <v>9</v>
      </c>
      <c r="K853" s="36">
        <f t="shared" si="73"/>
        <v>2022</v>
      </c>
    </row>
    <row r="854" spans="1:11" ht="13">
      <c r="A854" s="39">
        <f>GewinnDaten!A854</f>
        <v>44877</v>
      </c>
      <c r="B854" s="37">
        <f t="shared" si="69"/>
        <v>7</v>
      </c>
      <c r="C854" s="49">
        <f>GewinnDaten!G854</f>
        <v>0</v>
      </c>
      <c r="D854" s="49">
        <f>GewinnDaten!J854</f>
        <v>0</v>
      </c>
      <c r="E854" s="40">
        <f t="shared" si="70"/>
        <v>0</v>
      </c>
      <c r="F854" s="58">
        <f t="shared" si="71"/>
        <v>44877</v>
      </c>
      <c r="G854" s="49">
        <f>SUM(C$7:C854)</f>
        <v>-1</v>
      </c>
      <c r="H854" s="49">
        <f>SUM(D$7:D854)</f>
        <v>10</v>
      </c>
      <c r="I854" s="40">
        <f t="shared" si="72"/>
        <v>9</v>
      </c>
      <c r="K854" s="36">
        <f t="shared" si="73"/>
        <v>2022</v>
      </c>
    </row>
    <row r="855" spans="1:11" ht="13">
      <c r="A855" s="39">
        <f>GewinnDaten!A855</f>
        <v>44881</v>
      </c>
      <c r="B855" s="37">
        <f t="shared" si="69"/>
        <v>4</v>
      </c>
      <c r="C855" s="49">
        <f>GewinnDaten!G855</f>
        <v>0</v>
      </c>
      <c r="D855" s="49">
        <f>GewinnDaten!J855</f>
        <v>0</v>
      </c>
      <c r="E855" s="40">
        <f t="shared" si="70"/>
        <v>0</v>
      </c>
      <c r="F855" s="58">
        <f t="shared" si="71"/>
        <v>44881</v>
      </c>
      <c r="G855" s="49">
        <f>SUM(C$7:C855)</f>
        <v>-1</v>
      </c>
      <c r="H855" s="49">
        <f>SUM(D$7:D855)</f>
        <v>10</v>
      </c>
      <c r="I855" s="40">
        <f t="shared" si="72"/>
        <v>9</v>
      </c>
      <c r="K855" s="36">
        <f t="shared" si="73"/>
        <v>2022</v>
      </c>
    </row>
    <row r="856" spans="1:11" ht="13">
      <c r="A856" s="39">
        <f>GewinnDaten!A856</f>
        <v>44884</v>
      </c>
      <c r="B856" s="37">
        <f t="shared" si="69"/>
        <v>7</v>
      </c>
      <c r="C856" s="49">
        <f>GewinnDaten!G856</f>
        <v>0</v>
      </c>
      <c r="D856" s="49">
        <f>GewinnDaten!J856</f>
        <v>0</v>
      </c>
      <c r="E856" s="40">
        <f t="shared" si="70"/>
        <v>0</v>
      </c>
      <c r="F856" s="58">
        <f t="shared" si="71"/>
        <v>44884</v>
      </c>
      <c r="G856" s="49">
        <f>SUM(C$7:C856)</f>
        <v>-1</v>
      </c>
      <c r="H856" s="49">
        <f>SUM(D$7:D856)</f>
        <v>10</v>
      </c>
      <c r="I856" s="40">
        <f t="shared" si="72"/>
        <v>9</v>
      </c>
      <c r="K856" s="36">
        <f t="shared" si="73"/>
        <v>2022</v>
      </c>
    </row>
    <row r="857" spans="1:11" ht="13">
      <c r="A857" s="39">
        <f>GewinnDaten!A857</f>
        <v>44888</v>
      </c>
      <c r="B857" s="37">
        <f t="shared" si="69"/>
        <v>4</v>
      </c>
      <c r="C857" s="49">
        <f>GewinnDaten!G857</f>
        <v>0</v>
      </c>
      <c r="D857" s="49">
        <f>GewinnDaten!J857</f>
        <v>0</v>
      </c>
      <c r="E857" s="40">
        <f t="shared" si="70"/>
        <v>0</v>
      </c>
      <c r="F857" s="58">
        <f t="shared" si="71"/>
        <v>44888</v>
      </c>
      <c r="G857" s="49">
        <f>SUM(C$7:C857)</f>
        <v>-1</v>
      </c>
      <c r="H857" s="49">
        <f>SUM(D$7:D857)</f>
        <v>10</v>
      </c>
      <c r="I857" s="40">
        <f t="shared" si="72"/>
        <v>9</v>
      </c>
      <c r="K857" s="36">
        <f t="shared" si="73"/>
        <v>2022</v>
      </c>
    </row>
    <row r="858" spans="1:11" ht="13">
      <c r="A858" s="39">
        <f>GewinnDaten!A858</f>
        <v>44891</v>
      </c>
      <c r="B858" s="37">
        <f t="shared" si="69"/>
        <v>7</v>
      </c>
      <c r="C858" s="49">
        <f>GewinnDaten!G858</f>
        <v>0</v>
      </c>
      <c r="D858" s="49">
        <f>GewinnDaten!J858</f>
        <v>0</v>
      </c>
      <c r="E858" s="40">
        <f t="shared" si="70"/>
        <v>0</v>
      </c>
      <c r="F858" s="58">
        <f t="shared" si="71"/>
        <v>44891</v>
      </c>
      <c r="G858" s="49">
        <f>SUM(C$7:C858)</f>
        <v>-1</v>
      </c>
      <c r="H858" s="49">
        <f>SUM(D$7:D858)</f>
        <v>10</v>
      </c>
      <c r="I858" s="40">
        <f t="shared" si="72"/>
        <v>9</v>
      </c>
      <c r="K858" s="36">
        <f t="shared" si="73"/>
        <v>2022</v>
      </c>
    </row>
    <row r="859" spans="1:11" ht="13">
      <c r="A859" s="39">
        <f>GewinnDaten!A859</f>
        <v>44895</v>
      </c>
      <c r="B859" s="37">
        <f t="shared" si="69"/>
        <v>4</v>
      </c>
      <c r="C859" s="49">
        <f>GewinnDaten!G859</f>
        <v>0</v>
      </c>
      <c r="D859" s="49">
        <f>GewinnDaten!J859</f>
        <v>0</v>
      </c>
      <c r="E859" s="40">
        <f t="shared" si="70"/>
        <v>0</v>
      </c>
      <c r="F859" s="58">
        <f t="shared" si="71"/>
        <v>44895</v>
      </c>
      <c r="G859" s="49">
        <f>SUM(C$7:C859)</f>
        <v>-1</v>
      </c>
      <c r="H859" s="49">
        <f>SUM(D$7:D859)</f>
        <v>10</v>
      </c>
      <c r="I859" s="40">
        <f t="shared" si="72"/>
        <v>9</v>
      </c>
      <c r="K859" s="36">
        <f t="shared" si="73"/>
        <v>2022</v>
      </c>
    </row>
    <row r="860" spans="1:11" ht="13">
      <c r="A860" s="39">
        <f>GewinnDaten!A860</f>
        <v>44898</v>
      </c>
      <c r="B860" s="37">
        <f t="shared" si="69"/>
        <v>7</v>
      </c>
      <c r="C860" s="49">
        <f>GewinnDaten!G860</f>
        <v>0</v>
      </c>
      <c r="D860" s="49">
        <f>GewinnDaten!J860</f>
        <v>0</v>
      </c>
      <c r="E860" s="40">
        <f t="shared" si="70"/>
        <v>0</v>
      </c>
      <c r="F860" s="58">
        <f t="shared" si="71"/>
        <v>44898</v>
      </c>
      <c r="G860" s="49">
        <f>SUM(C$7:C860)</f>
        <v>-1</v>
      </c>
      <c r="H860" s="49">
        <f>SUM(D$7:D860)</f>
        <v>10</v>
      </c>
      <c r="I860" s="40">
        <f t="shared" si="72"/>
        <v>9</v>
      </c>
      <c r="K860" s="36">
        <f t="shared" si="73"/>
        <v>2022</v>
      </c>
    </row>
    <row r="861" spans="1:11" ht="13">
      <c r="A861" s="39">
        <f>GewinnDaten!A861</f>
        <v>44902</v>
      </c>
      <c r="B861" s="37">
        <f t="shared" si="69"/>
        <v>4</v>
      </c>
      <c r="C861" s="49">
        <f>GewinnDaten!G861</f>
        <v>0</v>
      </c>
      <c r="D861" s="49">
        <f>GewinnDaten!J861</f>
        <v>0</v>
      </c>
      <c r="E861" s="40">
        <f t="shared" si="70"/>
        <v>0</v>
      </c>
      <c r="F861" s="58">
        <f t="shared" si="71"/>
        <v>44902</v>
      </c>
      <c r="G861" s="49">
        <f>SUM(C$7:C861)</f>
        <v>-1</v>
      </c>
      <c r="H861" s="49">
        <f>SUM(D$7:D861)</f>
        <v>10</v>
      </c>
      <c r="I861" s="40">
        <f t="shared" si="72"/>
        <v>9</v>
      </c>
      <c r="K861" s="36">
        <f t="shared" si="73"/>
        <v>2022</v>
      </c>
    </row>
    <row r="862" spans="1:11" ht="13">
      <c r="A862" s="39">
        <f>GewinnDaten!A862</f>
        <v>44905</v>
      </c>
      <c r="B862" s="37">
        <f t="shared" si="69"/>
        <v>7</v>
      </c>
      <c r="C862" s="49">
        <f>GewinnDaten!G862</f>
        <v>0</v>
      </c>
      <c r="D862" s="49">
        <f>GewinnDaten!J862</f>
        <v>0</v>
      </c>
      <c r="E862" s="40">
        <f t="shared" si="70"/>
        <v>0</v>
      </c>
      <c r="F862" s="58">
        <f t="shared" si="71"/>
        <v>44905</v>
      </c>
      <c r="G862" s="49">
        <f>SUM(C$7:C862)</f>
        <v>-1</v>
      </c>
      <c r="H862" s="49">
        <f>SUM(D$7:D862)</f>
        <v>10</v>
      </c>
      <c r="I862" s="40">
        <f t="shared" si="72"/>
        <v>9</v>
      </c>
      <c r="K862" s="36">
        <f t="shared" si="73"/>
        <v>2022</v>
      </c>
    </row>
    <row r="863" spans="1:11" ht="13">
      <c r="A863" s="39">
        <f>GewinnDaten!A863</f>
        <v>44909</v>
      </c>
      <c r="B863" s="37">
        <f t="shared" si="69"/>
        <v>4</v>
      </c>
      <c r="C863" s="49">
        <f>GewinnDaten!G863</f>
        <v>0</v>
      </c>
      <c r="D863" s="49">
        <f>GewinnDaten!J863</f>
        <v>0</v>
      </c>
      <c r="E863" s="40">
        <f t="shared" si="70"/>
        <v>0</v>
      </c>
      <c r="F863" s="58">
        <f t="shared" si="71"/>
        <v>44909</v>
      </c>
      <c r="G863" s="49">
        <f>SUM(C$7:C863)</f>
        <v>-1</v>
      </c>
      <c r="H863" s="49">
        <f>SUM(D$7:D863)</f>
        <v>10</v>
      </c>
      <c r="I863" s="40">
        <f t="shared" si="72"/>
        <v>9</v>
      </c>
      <c r="K863" s="36">
        <f t="shared" si="73"/>
        <v>2022</v>
      </c>
    </row>
    <row r="864" spans="1:11" ht="13">
      <c r="A864" s="39">
        <f>GewinnDaten!A864</f>
        <v>44912</v>
      </c>
      <c r="B864" s="37">
        <f t="shared" si="69"/>
        <v>7</v>
      </c>
      <c r="C864" s="49">
        <f>GewinnDaten!G864</f>
        <v>0</v>
      </c>
      <c r="D864" s="49">
        <f>GewinnDaten!J864</f>
        <v>0</v>
      </c>
      <c r="E864" s="40">
        <f t="shared" si="70"/>
        <v>0</v>
      </c>
      <c r="F864" s="58">
        <f t="shared" si="71"/>
        <v>44912</v>
      </c>
      <c r="G864" s="49">
        <f>SUM(C$7:C864)</f>
        <v>-1</v>
      </c>
      <c r="H864" s="49">
        <f>SUM(D$7:D864)</f>
        <v>10</v>
      </c>
      <c r="I864" s="40">
        <f t="shared" si="72"/>
        <v>9</v>
      </c>
      <c r="K864" s="36">
        <f t="shared" si="73"/>
        <v>2022</v>
      </c>
    </row>
    <row r="865" spans="1:11" ht="13">
      <c r="A865" s="39">
        <f>GewinnDaten!A865</f>
        <v>44916</v>
      </c>
      <c r="B865" s="37">
        <f t="shared" si="69"/>
        <v>4</v>
      </c>
      <c r="C865" s="49">
        <f>GewinnDaten!G865</f>
        <v>0</v>
      </c>
      <c r="D865" s="49">
        <f>GewinnDaten!J865</f>
        <v>0</v>
      </c>
      <c r="E865" s="40">
        <f t="shared" si="70"/>
        <v>0</v>
      </c>
      <c r="F865" s="58">
        <f t="shared" si="71"/>
        <v>44916</v>
      </c>
      <c r="G865" s="49">
        <f>SUM(C$7:C865)</f>
        <v>-1</v>
      </c>
      <c r="H865" s="49">
        <f>SUM(D$7:D865)</f>
        <v>10</v>
      </c>
      <c r="I865" s="40">
        <f t="shared" si="72"/>
        <v>9</v>
      </c>
      <c r="K865" s="36">
        <f t="shared" si="73"/>
        <v>2022</v>
      </c>
    </row>
    <row r="866" spans="1:11" ht="13">
      <c r="A866" s="39">
        <f>GewinnDaten!A866</f>
        <v>44919</v>
      </c>
      <c r="B866" s="37">
        <f t="shared" si="69"/>
        <v>7</v>
      </c>
      <c r="C866" s="49">
        <f>GewinnDaten!G866</f>
        <v>0</v>
      </c>
      <c r="D866" s="49">
        <f>GewinnDaten!J866</f>
        <v>0</v>
      </c>
      <c r="E866" s="40">
        <f t="shared" si="70"/>
        <v>0</v>
      </c>
      <c r="F866" s="58">
        <f t="shared" si="71"/>
        <v>44919</v>
      </c>
      <c r="G866" s="49">
        <f>SUM(C$7:C866)</f>
        <v>-1</v>
      </c>
      <c r="H866" s="49">
        <f>SUM(D$7:D866)</f>
        <v>10</v>
      </c>
      <c r="I866" s="40">
        <f t="shared" si="72"/>
        <v>9</v>
      </c>
      <c r="K866" s="36">
        <f t="shared" si="73"/>
        <v>2022</v>
      </c>
    </row>
    <row r="867" spans="1:11" ht="13">
      <c r="A867" s="39">
        <f>GewinnDaten!A867</f>
        <v>44923</v>
      </c>
      <c r="B867" s="37">
        <f t="shared" si="69"/>
        <v>4</v>
      </c>
      <c r="C867" s="49">
        <f>GewinnDaten!G867</f>
        <v>0</v>
      </c>
      <c r="D867" s="49">
        <f>GewinnDaten!J867</f>
        <v>0</v>
      </c>
      <c r="E867" s="40">
        <f t="shared" si="70"/>
        <v>0</v>
      </c>
      <c r="F867" s="58">
        <f t="shared" si="71"/>
        <v>44923</v>
      </c>
      <c r="G867" s="49">
        <f>SUM(C$7:C867)</f>
        <v>-1</v>
      </c>
      <c r="H867" s="49">
        <f>SUM(D$7:D867)</f>
        <v>10</v>
      </c>
      <c r="I867" s="40">
        <f t="shared" si="72"/>
        <v>9</v>
      </c>
      <c r="K867" s="36">
        <f t="shared" si="73"/>
        <v>2022</v>
      </c>
    </row>
    <row r="868" spans="1:11" ht="13">
      <c r="A868" s="39">
        <f>GewinnDaten!A868</f>
        <v>44926</v>
      </c>
      <c r="B868" s="37">
        <f t="shared" si="69"/>
        <v>7</v>
      </c>
      <c r="C868" s="49">
        <f>GewinnDaten!G868</f>
        <v>0</v>
      </c>
      <c r="D868" s="49">
        <f>GewinnDaten!J868</f>
        <v>0</v>
      </c>
      <c r="E868" s="40">
        <f t="shared" si="70"/>
        <v>0</v>
      </c>
      <c r="F868" s="58">
        <f t="shared" si="71"/>
        <v>44926</v>
      </c>
      <c r="G868" s="49">
        <f>SUM(C$7:C868)</f>
        <v>-1</v>
      </c>
      <c r="H868" s="49">
        <f>SUM(D$7:D868)</f>
        <v>10</v>
      </c>
      <c r="I868" s="40">
        <f t="shared" si="72"/>
        <v>9</v>
      </c>
      <c r="K868" s="36">
        <f t="shared" si="73"/>
        <v>2022</v>
      </c>
    </row>
    <row r="869" spans="1:11" ht="13">
      <c r="A869" s="39">
        <f>GewinnDaten!A869</f>
        <v>44930</v>
      </c>
      <c r="B869" s="37">
        <f t="shared" si="69"/>
        <v>4</v>
      </c>
      <c r="C869" s="49">
        <f>GewinnDaten!G869</f>
        <v>0</v>
      </c>
      <c r="D869" s="49">
        <f>GewinnDaten!J869</f>
        <v>0</v>
      </c>
      <c r="E869" s="40">
        <f t="shared" si="70"/>
        <v>0</v>
      </c>
      <c r="F869" s="58">
        <f t="shared" si="71"/>
        <v>44930</v>
      </c>
      <c r="G869" s="49">
        <f>SUM(C$7:C869)</f>
        <v>-1</v>
      </c>
      <c r="H869" s="49">
        <f>SUM(D$7:D869)</f>
        <v>10</v>
      </c>
      <c r="I869" s="40">
        <f t="shared" si="72"/>
        <v>9</v>
      </c>
      <c r="K869" s="36">
        <f t="shared" si="73"/>
        <v>2023</v>
      </c>
    </row>
    <row r="870" spans="1:11" ht="13">
      <c r="A870" s="39">
        <f>GewinnDaten!A870</f>
        <v>44933</v>
      </c>
      <c r="B870" s="37">
        <f t="shared" si="69"/>
        <v>7</v>
      </c>
      <c r="C870" s="49">
        <f>GewinnDaten!G870</f>
        <v>0</v>
      </c>
      <c r="D870" s="49">
        <f>GewinnDaten!J870</f>
        <v>0</v>
      </c>
      <c r="E870" s="40">
        <f t="shared" si="70"/>
        <v>0</v>
      </c>
      <c r="F870" s="58">
        <f t="shared" si="71"/>
        <v>44933</v>
      </c>
      <c r="G870" s="49">
        <f>SUM(C$7:C870)</f>
        <v>-1</v>
      </c>
      <c r="H870" s="49">
        <f>SUM(D$7:D870)</f>
        <v>10</v>
      </c>
      <c r="I870" s="40">
        <f t="shared" si="72"/>
        <v>9</v>
      </c>
      <c r="K870" s="36">
        <f t="shared" si="73"/>
        <v>2023</v>
      </c>
    </row>
    <row r="871" spans="1:11" ht="13">
      <c r="A871" s="39">
        <f>GewinnDaten!A871</f>
        <v>44937</v>
      </c>
      <c r="B871" s="37">
        <f t="shared" si="69"/>
        <v>4</v>
      </c>
      <c r="C871" s="49">
        <f>GewinnDaten!G871</f>
        <v>0</v>
      </c>
      <c r="D871" s="49">
        <f>GewinnDaten!J871</f>
        <v>0</v>
      </c>
      <c r="E871" s="40">
        <f t="shared" si="70"/>
        <v>0</v>
      </c>
      <c r="F871" s="58">
        <f t="shared" si="71"/>
        <v>44937</v>
      </c>
      <c r="G871" s="49">
        <f>SUM(C$7:C871)</f>
        <v>-1</v>
      </c>
      <c r="H871" s="49">
        <f>SUM(D$7:D871)</f>
        <v>10</v>
      </c>
      <c r="I871" s="40">
        <f t="shared" si="72"/>
        <v>9</v>
      </c>
      <c r="K871" s="36">
        <f t="shared" si="73"/>
        <v>2023</v>
      </c>
    </row>
    <row r="872" spans="1:11" ht="13">
      <c r="A872" s="39">
        <f>GewinnDaten!A872</f>
        <v>44940</v>
      </c>
      <c r="B872" s="37">
        <f t="shared" si="69"/>
        <v>7</v>
      </c>
      <c r="C872" s="49">
        <f>GewinnDaten!G872</f>
        <v>0</v>
      </c>
      <c r="D872" s="49">
        <f>GewinnDaten!J872</f>
        <v>0</v>
      </c>
      <c r="E872" s="40">
        <f t="shared" si="70"/>
        <v>0</v>
      </c>
      <c r="F872" s="58">
        <f t="shared" si="71"/>
        <v>44940</v>
      </c>
      <c r="G872" s="49">
        <f>SUM(C$7:C872)</f>
        <v>-1</v>
      </c>
      <c r="H872" s="49">
        <f>SUM(D$7:D872)</f>
        <v>10</v>
      </c>
      <c r="I872" s="40">
        <f t="shared" si="72"/>
        <v>9</v>
      </c>
      <c r="K872" s="36">
        <f t="shared" si="73"/>
        <v>2023</v>
      </c>
    </row>
    <row r="873" spans="1:11" ht="13">
      <c r="A873" s="39">
        <f>GewinnDaten!A873</f>
        <v>44944</v>
      </c>
      <c r="B873" s="37">
        <f t="shared" si="69"/>
        <v>4</v>
      </c>
      <c r="C873" s="49">
        <f>GewinnDaten!G873</f>
        <v>0</v>
      </c>
      <c r="D873" s="49">
        <f>GewinnDaten!J873</f>
        <v>0</v>
      </c>
      <c r="E873" s="40">
        <f t="shared" si="70"/>
        <v>0</v>
      </c>
      <c r="F873" s="58">
        <f t="shared" si="71"/>
        <v>44944</v>
      </c>
      <c r="G873" s="49">
        <f>SUM(C$7:C873)</f>
        <v>-1</v>
      </c>
      <c r="H873" s="49">
        <f>SUM(D$7:D873)</f>
        <v>10</v>
      </c>
      <c r="I873" s="40">
        <f t="shared" si="72"/>
        <v>9</v>
      </c>
      <c r="K873" s="36">
        <f t="shared" si="73"/>
        <v>2023</v>
      </c>
    </row>
    <row r="874" spans="1:11" ht="13">
      <c r="A874" s="39">
        <f>GewinnDaten!A874</f>
        <v>44947</v>
      </c>
      <c r="B874" s="37">
        <f t="shared" si="69"/>
        <v>7</v>
      </c>
      <c r="C874" s="49">
        <f>GewinnDaten!G874</f>
        <v>0</v>
      </c>
      <c r="D874" s="49">
        <f>GewinnDaten!J874</f>
        <v>0</v>
      </c>
      <c r="E874" s="40">
        <f t="shared" si="70"/>
        <v>0</v>
      </c>
      <c r="F874" s="58">
        <f t="shared" si="71"/>
        <v>44947</v>
      </c>
      <c r="G874" s="49">
        <f>SUM(C$7:C874)</f>
        <v>-1</v>
      </c>
      <c r="H874" s="49">
        <f>SUM(D$7:D874)</f>
        <v>10</v>
      </c>
      <c r="I874" s="40">
        <f t="shared" si="72"/>
        <v>9</v>
      </c>
      <c r="K874" s="36">
        <f t="shared" si="73"/>
        <v>2023</v>
      </c>
    </row>
    <row r="875" spans="1:11" ht="13">
      <c r="A875" s="39">
        <f>GewinnDaten!A875</f>
        <v>44951</v>
      </c>
      <c r="B875" s="37">
        <f t="shared" si="69"/>
        <v>4</v>
      </c>
      <c r="C875" s="49">
        <f>GewinnDaten!G875</f>
        <v>0</v>
      </c>
      <c r="D875" s="49">
        <f>GewinnDaten!J875</f>
        <v>0</v>
      </c>
      <c r="E875" s="40">
        <f t="shared" si="70"/>
        <v>0</v>
      </c>
      <c r="F875" s="58">
        <f t="shared" si="71"/>
        <v>44951</v>
      </c>
      <c r="G875" s="49">
        <f>SUM(C$7:C875)</f>
        <v>-1</v>
      </c>
      <c r="H875" s="49">
        <f>SUM(D$7:D875)</f>
        <v>10</v>
      </c>
      <c r="I875" s="40">
        <f t="shared" si="72"/>
        <v>9</v>
      </c>
      <c r="K875" s="36">
        <f t="shared" si="73"/>
        <v>2023</v>
      </c>
    </row>
    <row r="876" spans="1:11" ht="13">
      <c r="A876" s="39">
        <f>GewinnDaten!A876</f>
        <v>44954</v>
      </c>
      <c r="B876" s="37">
        <f t="shared" si="69"/>
        <v>7</v>
      </c>
      <c r="C876" s="49">
        <f>GewinnDaten!G876</f>
        <v>0</v>
      </c>
      <c r="D876" s="49">
        <f>GewinnDaten!J876</f>
        <v>0</v>
      </c>
      <c r="E876" s="40">
        <f t="shared" si="70"/>
        <v>0</v>
      </c>
      <c r="F876" s="58">
        <f t="shared" si="71"/>
        <v>44954</v>
      </c>
      <c r="G876" s="49">
        <f>SUM(C$7:C876)</f>
        <v>-1</v>
      </c>
      <c r="H876" s="49">
        <f>SUM(D$7:D876)</f>
        <v>10</v>
      </c>
      <c r="I876" s="40">
        <f t="shared" si="72"/>
        <v>9</v>
      </c>
      <c r="K876" s="36">
        <f t="shared" si="73"/>
        <v>2023</v>
      </c>
    </row>
    <row r="877" spans="1:11" ht="13">
      <c r="A877" s="39">
        <f>GewinnDaten!A877</f>
        <v>44958</v>
      </c>
      <c r="B877" s="37">
        <f t="shared" si="69"/>
        <v>4</v>
      </c>
      <c r="C877" s="49">
        <f>GewinnDaten!G877</f>
        <v>0</v>
      </c>
      <c r="D877" s="49">
        <f>GewinnDaten!J877</f>
        <v>0</v>
      </c>
      <c r="E877" s="40">
        <f t="shared" si="70"/>
        <v>0</v>
      </c>
      <c r="F877" s="58">
        <f t="shared" si="71"/>
        <v>44958</v>
      </c>
      <c r="G877" s="49">
        <f>SUM(C$7:C877)</f>
        <v>-1</v>
      </c>
      <c r="H877" s="49">
        <f>SUM(D$7:D877)</f>
        <v>10</v>
      </c>
      <c r="I877" s="40">
        <f t="shared" si="72"/>
        <v>9</v>
      </c>
      <c r="K877" s="36">
        <f t="shared" si="73"/>
        <v>2023</v>
      </c>
    </row>
    <row r="878" spans="1:11" ht="13">
      <c r="A878" s="39">
        <f>GewinnDaten!A878</f>
        <v>44961</v>
      </c>
      <c r="B878" s="37">
        <f t="shared" si="69"/>
        <v>7</v>
      </c>
      <c r="C878" s="49">
        <f>GewinnDaten!G878</f>
        <v>0</v>
      </c>
      <c r="D878" s="49">
        <f>GewinnDaten!J878</f>
        <v>0</v>
      </c>
      <c r="E878" s="40">
        <f t="shared" si="70"/>
        <v>0</v>
      </c>
      <c r="F878" s="58">
        <f t="shared" si="71"/>
        <v>44961</v>
      </c>
      <c r="G878" s="49">
        <f>SUM(C$7:C878)</f>
        <v>-1</v>
      </c>
      <c r="H878" s="49">
        <f>SUM(D$7:D878)</f>
        <v>10</v>
      </c>
      <c r="I878" s="40">
        <f t="shared" si="72"/>
        <v>9</v>
      </c>
      <c r="K878" s="36">
        <f t="shared" si="73"/>
        <v>2023</v>
      </c>
    </row>
    <row r="879" spans="1:11" ht="13">
      <c r="A879" s="39">
        <f>GewinnDaten!A879</f>
        <v>44965</v>
      </c>
      <c r="B879" s="37">
        <f t="shared" si="69"/>
        <v>4</v>
      </c>
      <c r="C879" s="49">
        <f>GewinnDaten!G879</f>
        <v>0</v>
      </c>
      <c r="D879" s="49">
        <f>GewinnDaten!J879</f>
        <v>0</v>
      </c>
      <c r="E879" s="40">
        <f t="shared" si="70"/>
        <v>0</v>
      </c>
      <c r="F879" s="58">
        <f t="shared" si="71"/>
        <v>44965</v>
      </c>
      <c r="G879" s="49">
        <f>SUM(C$7:C879)</f>
        <v>-1</v>
      </c>
      <c r="H879" s="49">
        <f>SUM(D$7:D879)</f>
        <v>10</v>
      </c>
      <c r="I879" s="40">
        <f t="shared" si="72"/>
        <v>9</v>
      </c>
      <c r="K879" s="36">
        <f t="shared" si="73"/>
        <v>2023</v>
      </c>
    </row>
    <row r="880" spans="1:11" ht="13">
      <c r="A880" s="39">
        <f>GewinnDaten!A880</f>
        <v>44968</v>
      </c>
      <c r="B880" s="37">
        <f t="shared" si="69"/>
        <v>7</v>
      </c>
      <c r="C880" s="49">
        <f>GewinnDaten!G880</f>
        <v>0</v>
      </c>
      <c r="D880" s="49">
        <f>GewinnDaten!J880</f>
        <v>0</v>
      </c>
      <c r="E880" s="40">
        <f t="shared" si="70"/>
        <v>0</v>
      </c>
      <c r="F880" s="58">
        <f t="shared" si="71"/>
        <v>44968</v>
      </c>
      <c r="G880" s="49">
        <f>SUM(C$7:C880)</f>
        <v>-1</v>
      </c>
      <c r="H880" s="49">
        <f>SUM(D$7:D880)</f>
        <v>10</v>
      </c>
      <c r="I880" s="40">
        <f t="shared" si="72"/>
        <v>9</v>
      </c>
      <c r="K880" s="36">
        <f t="shared" si="73"/>
        <v>2023</v>
      </c>
    </row>
    <row r="881" spans="1:11" ht="13">
      <c r="A881" s="39">
        <f>GewinnDaten!A881</f>
        <v>44972</v>
      </c>
      <c r="B881" s="37">
        <f t="shared" si="69"/>
        <v>4</v>
      </c>
      <c r="C881" s="49">
        <f>GewinnDaten!G881</f>
        <v>0</v>
      </c>
      <c r="D881" s="49">
        <f>GewinnDaten!J881</f>
        <v>0</v>
      </c>
      <c r="E881" s="40">
        <f t="shared" si="70"/>
        <v>0</v>
      </c>
      <c r="F881" s="58">
        <f t="shared" si="71"/>
        <v>44972</v>
      </c>
      <c r="G881" s="49">
        <f>SUM(C$7:C881)</f>
        <v>-1</v>
      </c>
      <c r="H881" s="49">
        <f>SUM(D$7:D881)</f>
        <v>10</v>
      </c>
      <c r="I881" s="40">
        <f t="shared" si="72"/>
        <v>9</v>
      </c>
      <c r="K881" s="36">
        <f t="shared" si="73"/>
        <v>2023</v>
      </c>
    </row>
    <row r="882" spans="1:11" ht="13">
      <c r="A882" s="39">
        <f>GewinnDaten!A882</f>
        <v>44975</v>
      </c>
      <c r="B882" s="37">
        <f t="shared" si="69"/>
        <v>7</v>
      </c>
      <c r="C882" s="49">
        <f>GewinnDaten!G882</f>
        <v>0</v>
      </c>
      <c r="D882" s="49">
        <f>GewinnDaten!J882</f>
        <v>0</v>
      </c>
      <c r="E882" s="40">
        <f t="shared" si="70"/>
        <v>0</v>
      </c>
      <c r="F882" s="58">
        <f t="shared" si="71"/>
        <v>44975</v>
      </c>
      <c r="G882" s="49">
        <f>SUM(C$7:C882)</f>
        <v>-1</v>
      </c>
      <c r="H882" s="49">
        <f>SUM(D$7:D882)</f>
        <v>10</v>
      </c>
      <c r="I882" s="40">
        <f t="shared" si="72"/>
        <v>9</v>
      </c>
      <c r="K882" s="36">
        <f t="shared" si="73"/>
        <v>2023</v>
      </c>
    </row>
    <row r="883" spans="1:11" ht="13">
      <c r="A883" s="39">
        <f>GewinnDaten!A883</f>
        <v>44979</v>
      </c>
      <c r="B883" s="37">
        <f t="shared" si="69"/>
        <v>4</v>
      </c>
      <c r="C883" s="49">
        <f>GewinnDaten!G883</f>
        <v>0</v>
      </c>
      <c r="D883" s="49">
        <f>GewinnDaten!J883</f>
        <v>0</v>
      </c>
      <c r="E883" s="40">
        <f t="shared" si="70"/>
        <v>0</v>
      </c>
      <c r="F883" s="58">
        <f t="shared" si="71"/>
        <v>44979</v>
      </c>
      <c r="G883" s="49">
        <f>SUM(C$7:C883)</f>
        <v>-1</v>
      </c>
      <c r="H883" s="49">
        <f>SUM(D$7:D883)</f>
        <v>10</v>
      </c>
      <c r="I883" s="40">
        <f t="shared" si="72"/>
        <v>9</v>
      </c>
      <c r="K883" s="36">
        <f t="shared" si="73"/>
        <v>2023</v>
      </c>
    </row>
    <row r="884" spans="1:11" ht="13">
      <c r="A884" s="39">
        <f>GewinnDaten!A884</f>
        <v>44982</v>
      </c>
      <c r="B884" s="37">
        <f t="shared" si="69"/>
        <v>7</v>
      </c>
      <c r="C884" s="49">
        <f>GewinnDaten!G884</f>
        <v>0</v>
      </c>
      <c r="D884" s="49">
        <f>GewinnDaten!J884</f>
        <v>0</v>
      </c>
      <c r="E884" s="40">
        <f t="shared" si="70"/>
        <v>0</v>
      </c>
      <c r="F884" s="58">
        <f t="shared" si="71"/>
        <v>44982</v>
      </c>
      <c r="G884" s="49">
        <f>SUM(C$7:C884)</f>
        <v>-1</v>
      </c>
      <c r="H884" s="49">
        <f>SUM(D$7:D884)</f>
        <v>10</v>
      </c>
      <c r="I884" s="40">
        <f t="shared" si="72"/>
        <v>9</v>
      </c>
      <c r="K884" s="36">
        <f t="shared" si="73"/>
        <v>2023</v>
      </c>
    </row>
    <row r="885" spans="1:11" ht="13">
      <c r="A885" s="39">
        <f>GewinnDaten!A885</f>
        <v>44986</v>
      </c>
      <c r="B885" s="37">
        <f t="shared" si="69"/>
        <v>4</v>
      </c>
      <c r="C885" s="49">
        <f>GewinnDaten!G885</f>
        <v>0</v>
      </c>
      <c r="D885" s="49">
        <f>GewinnDaten!J885</f>
        <v>0</v>
      </c>
      <c r="E885" s="40">
        <f t="shared" si="70"/>
        <v>0</v>
      </c>
      <c r="F885" s="58">
        <f t="shared" si="71"/>
        <v>44986</v>
      </c>
      <c r="G885" s="49">
        <f>SUM(C$7:C885)</f>
        <v>-1</v>
      </c>
      <c r="H885" s="49">
        <f>SUM(D$7:D885)</f>
        <v>10</v>
      </c>
      <c r="I885" s="40">
        <f t="shared" si="72"/>
        <v>9</v>
      </c>
      <c r="K885" s="36">
        <f t="shared" si="73"/>
        <v>2023</v>
      </c>
    </row>
    <row r="886" spans="1:11" ht="13">
      <c r="A886" s="39">
        <f>GewinnDaten!A886</f>
        <v>44989</v>
      </c>
      <c r="B886" s="37">
        <f t="shared" si="69"/>
        <v>7</v>
      </c>
      <c r="C886" s="49">
        <f>GewinnDaten!G886</f>
        <v>0</v>
      </c>
      <c r="D886" s="49">
        <f>GewinnDaten!J886</f>
        <v>0</v>
      </c>
      <c r="E886" s="40">
        <f t="shared" si="70"/>
        <v>0</v>
      </c>
      <c r="F886" s="58">
        <f t="shared" si="71"/>
        <v>44989</v>
      </c>
      <c r="G886" s="49">
        <f>SUM(C$7:C886)</f>
        <v>-1</v>
      </c>
      <c r="H886" s="49">
        <f>SUM(D$7:D886)</f>
        <v>10</v>
      </c>
      <c r="I886" s="40">
        <f t="shared" si="72"/>
        <v>9</v>
      </c>
      <c r="K886" s="36">
        <f t="shared" si="73"/>
        <v>2023</v>
      </c>
    </row>
    <row r="887" spans="1:11" ht="13">
      <c r="A887" s="39">
        <f>GewinnDaten!A887</f>
        <v>44993</v>
      </c>
      <c r="B887" s="37">
        <f t="shared" si="69"/>
        <v>4</v>
      </c>
      <c r="C887" s="49">
        <f>GewinnDaten!G887</f>
        <v>0</v>
      </c>
      <c r="D887" s="49">
        <f>GewinnDaten!J887</f>
        <v>0</v>
      </c>
      <c r="E887" s="40">
        <f t="shared" si="70"/>
        <v>0</v>
      </c>
      <c r="F887" s="58">
        <f t="shared" si="71"/>
        <v>44993</v>
      </c>
      <c r="G887" s="49">
        <f>SUM(C$7:C887)</f>
        <v>-1</v>
      </c>
      <c r="H887" s="49">
        <f>SUM(D$7:D887)</f>
        <v>10</v>
      </c>
      <c r="I887" s="40">
        <f t="shared" si="72"/>
        <v>9</v>
      </c>
      <c r="K887" s="36">
        <f t="shared" si="73"/>
        <v>2023</v>
      </c>
    </row>
    <row r="888" spans="1:11" ht="13">
      <c r="A888" s="39">
        <f>GewinnDaten!A888</f>
        <v>44996</v>
      </c>
      <c r="B888" s="37">
        <f t="shared" si="69"/>
        <v>7</v>
      </c>
      <c r="C888" s="49">
        <f>GewinnDaten!G888</f>
        <v>0</v>
      </c>
      <c r="D888" s="49">
        <f>GewinnDaten!J888</f>
        <v>0</v>
      </c>
      <c r="E888" s="40">
        <f t="shared" si="70"/>
        <v>0</v>
      </c>
      <c r="F888" s="58">
        <f t="shared" si="71"/>
        <v>44996</v>
      </c>
      <c r="G888" s="49">
        <f>SUM(C$7:C888)</f>
        <v>-1</v>
      </c>
      <c r="H888" s="49">
        <f>SUM(D$7:D888)</f>
        <v>10</v>
      </c>
      <c r="I888" s="40">
        <f t="shared" si="72"/>
        <v>9</v>
      </c>
      <c r="K888" s="36">
        <f t="shared" si="73"/>
        <v>2023</v>
      </c>
    </row>
    <row r="889" spans="1:11" ht="13">
      <c r="A889" s="39">
        <f>GewinnDaten!A889</f>
        <v>45000</v>
      </c>
      <c r="B889" s="37">
        <f t="shared" si="69"/>
        <v>4</v>
      </c>
      <c r="C889" s="49">
        <f>GewinnDaten!G889</f>
        <v>0</v>
      </c>
      <c r="D889" s="49">
        <f>GewinnDaten!J889</f>
        <v>0</v>
      </c>
      <c r="E889" s="40">
        <f t="shared" si="70"/>
        <v>0</v>
      </c>
      <c r="F889" s="58">
        <f t="shared" si="71"/>
        <v>45000</v>
      </c>
      <c r="G889" s="49">
        <f>SUM(C$7:C889)</f>
        <v>-1</v>
      </c>
      <c r="H889" s="49">
        <f>SUM(D$7:D889)</f>
        <v>10</v>
      </c>
      <c r="I889" s="40">
        <f t="shared" si="72"/>
        <v>9</v>
      </c>
      <c r="K889" s="36">
        <f t="shared" si="73"/>
        <v>2023</v>
      </c>
    </row>
    <row r="890" spans="1:11" ht="13">
      <c r="A890" s="39">
        <f>GewinnDaten!A890</f>
        <v>45003</v>
      </c>
      <c r="B890" s="37">
        <f t="shared" si="69"/>
        <v>7</v>
      </c>
      <c r="C890" s="49">
        <f>GewinnDaten!G890</f>
        <v>0</v>
      </c>
      <c r="D890" s="49">
        <f>GewinnDaten!J890</f>
        <v>0</v>
      </c>
      <c r="E890" s="40">
        <f t="shared" si="70"/>
        <v>0</v>
      </c>
      <c r="F890" s="58">
        <f t="shared" si="71"/>
        <v>45003</v>
      </c>
      <c r="G890" s="49">
        <f>SUM(C$7:C890)</f>
        <v>-1</v>
      </c>
      <c r="H890" s="49">
        <f>SUM(D$7:D890)</f>
        <v>10</v>
      </c>
      <c r="I890" s="40">
        <f t="shared" si="72"/>
        <v>9</v>
      </c>
      <c r="K890" s="36">
        <f t="shared" si="73"/>
        <v>2023</v>
      </c>
    </row>
    <row r="891" spans="1:11" ht="13">
      <c r="A891" s="39">
        <f>GewinnDaten!A891</f>
        <v>45007</v>
      </c>
      <c r="B891" s="37">
        <f t="shared" si="69"/>
        <v>4</v>
      </c>
      <c r="C891" s="49">
        <f>GewinnDaten!G891</f>
        <v>0</v>
      </c>
      <c r="D891" s="49">
        <f>GewinnDaten!J891</f>
        <v>0</v>
      </c>
      <c r="E891" s="40">
        <f t="shared" si="70"/>
        <v>0</v>
      </c>
      <c r="F891" s="58">
        <f t="shared" si="71"/>
        <v>45007</v>
      </c>
      <c r="G891" s="49">
        <f>SUM(C$7:C891)</f>
        <v>-1</v>
      </c>
      <c r="H891" s="49">
        <f>SUM(D$7:D891)</f>
        <v>10</v>
      </c>
      <c r="I891" s="40">
        <f t="shared" si="72"/>
        <v>9</v>
      </c>
      <c r="K891" s="36">
        <f t="shared" si="73"/>
        <v>2023</v>
      </c>
    </row>
    <row r="892" spans="1:11" ht="13">
      <c r="A892" s="39">
        <f>GewinnDaten!A892</f>
        <v>45010</v>
      </c>
      <c r="B892" s="37">
        <f t="shared" si="69"/>
        <v>7</v>
      </c>
      <c r="C892" s="49">
        <f>GewinnDaten!G892</f>
        <v>0</v>
      </c>
      <c r="D892" s="49">
        <f>GewinnDaten!J892</f>
        <v>0</v>
      </c>
      <c r="E892" s="40">
        <f t="shared" si="70"/>
        <v>0</v>
      </c>
      <c r="F892" s="58">
        <f t="shared" si="71"/>
        <v>45010</v>
      </c>
      <c r="G892" s="49">
        <f>SUM(C$7:C892)</f>
        <v>-1</v>
      </c>
      <c r="H892" s="49">
        <f>SUM(D$7:D892)</f>
        <v>10</v>
      </c>
      <c r="I892" s="40">
        <f t="shared" si="72"/>
        <v>9</v>
      </c>
      <c r="K892" s="36">
        <f t="shared" si="73"/>
        <v>2023</v>
      </c>
    </row>
    <row r="893" spans="1:11" ht="13">
      <c r="A893" s="39">
        <f>GewinnDaten!A893</f>
        <v>45014</v>
      </c>
      <c r="B893" s="37">
        <f t="shared" si="69"/>
        <v>4</v>
      </c>
      <c r="C893" s="49">
        <f>GewinnDaten!G893</f>
        <v>0</v>
      </c>
      <c r="D893" s="49">
        <f>GewinnDaten!J893</f>
        <v>0</v>
      </c>
      <c r="E893" s="40">
        <f t="shared" si="70"/>
        <v>0</v>
      </c>
      <c r="F893" s="58">
        <f t="shared" si="71"/>
        <v>45014</v>
      </c>
      <c r="G893" s="49">
        <f>SUM(C$7:C893)</f>
        <v>-1</v>
      </c>
      <c r="H893" s="49">
        <f>SUM(D$7:D893)</f>
        <v>10</v>
      </c>
      <c r="I893" s="40">
        <f t="shared" si="72"/>
        <v>9</v>
      </c>
      <c r="K893" s="36">
        <f t="shared" si="73"/>
        <v>2023</v>
      </c>
    </row>
    <row r="894" spans="1:11" ht="13">
      <c r="A894" s="39">
        <f>GewinnDaten!A894</f>
        <v>45017</v>
      </c>
      <c r="B894" s="37">
        <f t="shared" si="69"/>
        <v>7</v>
      </c>
      <c r="C894" s="49">
        <f>GewinnDaten!G894</f>
        <v>0</v>
      </c>
      <c r="D894" s="49">
        <f>GewinnDaten!J894</f>
        <v>0</v>
      </c>
      <c r="E894" s="40">
        <f t="shared" si="70"/>
        <v>0</v>
      </c>
      <c r="F894" s="58">
        <f t="shared" si="71"/>
        <v>45017</v>
      </c>
      <c r="G894" s="49">
        <f>SUM(C$7:C894)</f>
        <v>-1</v>
      </c>
      <c r="H894" s="49">
        <f>SUM(D$7:D894)</f>
        <v>10</v>
      </c>
      <c r="I894" s="40">
        <f t="shared" si="72"/>
        <v>9</v>
      </c>
      <c r="K894" s="36">
        <f t="shared" si="73"/>
        <v>2023</v>
      </c>
    </row>
    <row r="895" spans="1:11" ht="13">
      <c r="A895" s="39">
        <f>GewinnDaten!A895</f>
        <v>45021</v>
      </c>
      <c r="B895" s="37">
        <f t="shared" si="69"/>
        <v>4</v>
      </c>
      <c r="C895" s="49">
        <f>GewinnDaten!G895</f>
        <v>0</v>
      </c>
      <c r="D895" s="49">
        <f>GewinnDaten!J895</f>
        <v>0</v>
      </c>
      <c r="E895" s="40">
        <f t="shared" si="70"/>
        <v>0</v>
      </c>
      <c r="F895" s="58">
        <f t="shared" si="71"/>
        <v>45021</v>
      </c>
      <c r="G895" s="49">
        <f>SUM(C$7:C895)</f>
        <v>-1</v>
      </c>
      <c r="H895" s="49">
        <f>SUM(D$7:D895)</f>
        <v>10</v>
      </c>
      <c r="I895" s="40">
        <f t="shared" si="72"/>
        <v>9</v>
      </c>
      <c r="K895" s="36">
        <f t="shared" si="73"/>
        <v>2023</v>
      </c>
    </row>
    <row r="896" spans="1:11" ht="13">
      <c r="A896" s="39">
        <f>GewinnDaten!A896</f>
        <v>45024</v>
      </c>
      <c r="B896" s="37">
        <f t="shared" si="69"/>
        <v>7</v>
      </c>
      <c r="C896" s="49">
        <f>GewinnDaten!G896</f>
        <v>0</v>
      </c>
      <c r="D896" s="49">
        <f>GewinnDaten!J896</f>
        <v>0</v>
      </c>
      <c r="E896" s="40">
        <f t="shared" si="70"/>
        <v>0</v>
      </c>
      <c r="F896" s="58">
        <f t="shared" si="71"/>
        <v>45024</v>
      </c>
      <c r="G896" s="49">
        <f>SUM(C$7:C896)</f>
        <v>-1</v>
      </c>
      <c r="H896" s="49">
        <f>SUM(D$7:D896)</f>
        <v>10</v>
      </c>
      <c r="I896" s="40">
        <f t="shared" si="72"/>
        <v>9</v>
      </c>
      <c r="K896" s="36">
        <f t="shared" si="73"/>
        <v>2023</v>
      </c>
    </row>
    <row r="897" spans="1:11" ht="13">
      <c r="A897" s="39">
        <f>GewinnDaten!A897</f>
        <v>45028</v>
      </c>
      <c r="B897" s="37">
        <f t="shared" si="69"/>
        <v>4</v>
      </c>
      <c r="C897" s="49">
        <f>GewinnDaten!G897</f>
        <v>0</v>
      </c>
      <c r="D897" s="49">
        <f>GewinnDaten!J897</f>
        <v>0</v>
      </c>
      <c r="E897" s="40">
        <f t="shared" si="70"/>
        <v>0</v>
      </c>
      <c r="F897" s="58">
        <f t="shared" si="71"/>
        <v>45028</v>
      </c>
      <c r="G897" s="49">
        <f>SUM(C$7:C897)</f>
        <v>-1</v>
      </c>
      <c r="H897" s="49">
        <f>SUM(D$7:D897)</f>
        <v>10</v>
      </c>
      <c r="I897" s="40">
        <f t="shared" si="72"/>
        <v>9</v>
      </c>
      <c r="K897" s="36">
        <f t="shared" si="73"/>
        <v>2023</v>
      </c>
    </row>
    <row r="898" spans="1:11" ht="13">
      <c r="A898" s="39">
        <f>GewinnDaten!A898</f>
        <v>45031</v>
      </c>
      <c r="B898" s="37">
        <f t="shared" si="69"/>
        <v>7</v>
      </c>
      <c r="C898" s="49">
        <f>GewinnDaten!G898</f>
        <v>0</v>
      </c>
      <c r="D898" s="49">
        <f>GewinnDaten!J898</f>
        <v>0</v>
      </c>
      <c r="E898" s="40">
        <f t="shared" si="70"/>
        <v>0</v>
      </c>
      <c r="F898" s="58">
        <f t="shared" si="71"/>
        <v>45031</v>
      </c>
      <c r="G898" s="49">
        <f>SUM(C$7:C898)</f>
        <v>-1</v>
      </c>
      <c r="H898" s="49">
        <f>SUM(D$7:D898)</f>
        <v>10</v>
      </c>
      <c r="I898" s="40">
        <f t="shared" si="72"/>
        <v>9</v>
      </c>
      <c r="K898" s="36">
        <f t="shared" si="73"/>
        <v>2023</v>
      </c>
    </row>
    <row r="899" spans="1:11" ht="13">
      <c r="A899" s="39">
        <f>GewinnDaten!A899</f>
        <v>45035</v>
      </c>
      <c r="B899" s="37">
        <f t="shared" si="69"/>
        <v>4</v>
      </c>
      <c r="C899" s="49">
        <f>GewinnDaten!G899</f>
        <v>0</v>
      </c>
      <c r="D899" s="49">
        <f>GewinnDaten!J899</f>
        <v>0</v>
      </c>
      <c r="E899" s="40">
        <f t="shared" si="70"/>
        <v>0</v>
      </c>
      <c r="F899" s="58">
        <f t="shared" si="71"/>
        <v>45035</v>
      </c>
      <c r="G899" s="49">
        <f>SUM(C$7:C899)</f>
        <v>-1</v>
      </c>
      <c r="H899" s="49">
        <f>SUM(D$7:D899)</f>
        <v>10</v>
      </c>
      <c r="I899" s="40">
        <f t="shared" si="72"/>
        <v>9</v>
      </c>
      <c r="K899" s="36">
        <f t="shared" si="73"/>
        <v>2023</v>
      </c>
    </row>
    <row r="900" spans="1:11" ht="13">
      <c r="A900" s="39">
        <f>GewinnDaten!A900</f>
        <v>45038</v>
      </c>
      <c r="B900" s="37">
        <f t="shared" si="69"/>
        <v>7</v>
      </c>
      <c r="C900" s="49">
        <f>GewinnDaten!G900</f>
        <v>0</v>
      </c>
      <c r="D900" s="49">
        <f>GewinnDaten!J900</f>
        <v>0</v>
      </c>
      <c r="E900" s="40">
        <f t="shared" si="70"/>
        <v>0</v>
      </c>
      <c r="F900" s="58">
        <f t="shared" si="71"/>
        <v>45038</v>
      </c>
      <c r="G900" s="49">
        <f>SUM(C$7:C900)</f>
        <v>-1</v>
      </c>
      <c r="H900" s="49">
        <f>SUM(D$7:D900)</f>
        <v>10</v>
      </c>
      <c r="I900" s="40">
        <f t="shared" si="72"/>
        <v>9</v>
      </c>
      <c r="K900" s="36">
        <f t="shared" si="73"/>
        <v>2023</v>
      </c>
    </row>
    <row r="901" spans="1:11" ht="13">
      <c r="A901" s="39">
        <f>GewinnDaten!A901</f>
        <v>45042</v>
      </c>
      <c r="B901" s="37">
        <f t="shared" si="69"/>
        <v>4</v>
      </c>
      <c r="C901" s="49">
        <f>GewinnDaten!G901</f>
        <v>0</v>
      </c>
      <c r="D901" s="49">
        <f>GewinnDaten!J901</f>
        <v>0</v>
      </c>
      <c r="E901" s="40">
        <f t="shared" si="70"/>
        <v>0</v>
      </c>
      <c r="F901" s="58">
        <f t="shared" si="71"/>
        <v>45042</v>
      </c>
      <c r="G901" s="49">
        <f>SUM(C$7:C901)</f>
        <v>-1</v>
      </c>
      <c r="H901" s="49">
        <f>SUM(D$7:D901)</f>
        <v>10</v>
      </c>
      <c r="I901" s="40">
        <f t="shared" si="72"/>
        <v>9</v>
      </c>
      <c r="K901" s="36">
        <f t="shared" si="73"/>
        <v>2023</v>
      </c>
    </row>
    <row r="902" spans="1:11" ht="13">
      <c r="A902" s="39">
        <f>GewinnDaten!A902</f>
        <v>45045</v>
      </c>
      <c r="B902" s="37">
        <f t="shared" si="69"/>
        <v>7</v>
      </c>
      <c r="C902" s="49">
        <f>GewinnDaten!G902</f>
        <v>0</v>
      </c>
      <c r="D902" s="49">
        <f>GewinnDaten!J902</f>
        <v>0</v>
      </c>
      <c r="E902" s="40">
        <f t="shared" si="70"/>
        <v>0</v>
      </c>
      <c r="F902" s="58">
        <f t="shared" si="71"/>
        <v>45045</v>
      </c>
      <c r="G902" s="49">
        <f>SUM(C$7:C902)</f>
        <v>-1</v>
      </c>
      <c r="H902" s="49">
        <f>SUM(D$7:D902)</f>
        <v>10</v>
      </c>
      <c r="I902" s="40">
        <f t="shared" si="72"/>
        <v>9</v>
      </c>
      <c r="K902" s="36">
        <f t="shared" si="73"/>
        <v>2023</v>
      </c>
    </row>
    <row r="903" spans="1:11" ht="13">
      <c r="A903" s="39">
        <f>GewinnDaten!A903</f>
        <v>45049</v>
      </c>
      <c r="B903" s="37">
        <f t="shared" si="69"/>
        <v>4</v>
      </c>
      <c r="C903" s="49">
        <f>GewinnDaten!G903</f>
        <v>0</v>
      </c>
      <c r="D903" s="49">
        <f>GewinnDaten!J903</f>
        <v>0</v>
      </c>
      <c r="E903" s="40">
        <f t="shared" si="70"/>
        <v>0</v>
      </c>
      <c r="F903" s="58">
        <f t="shared" si="71"/>
        <v>45049</v>
      </c>
      <c r="G903" s="49">
        <f>SUM(C$7:C903)</f>
        <v>-1</v>
      </c>
      <c r="H903" s="49">
        <f>SUM(D$7:D903)</f>
        <v>10</v>
      </c>
      <c r="I903" s="40">
        <f t="shared" si="72"/>
        <v>9</v>
      </c>
      <c r="K903" s="36">
        <f t="shared" si="73"/>
        <v>2023</v>
      </c>
    </row>
    <row r="904" spans="1:11" ht="13">
      <c r="A904" s="39">
        <f>GewinnDaten!A904</f>
        <v>45052</v>
      </c>
      <c r="B904" s="37">
        <f t="shared" ref="B904:B967" si="74">WEEKDAY(A904)</f>
        <v>7</v>
      </c>
      <c r="C904" s="49">
        <f>GewinnDaten!G904</f>
        <v>0</v>
      </c>
      <c r="D904" s="49">
        <f>GewinnDaten!J904</f>
        <v>0</v>
      </c>
      <c r="E904" s="40">
        <f t="shared" ref="E904:E967" si="75">SUM(C904:D904)</f>
        <v>0</v>
      </c>
      <c r="F904" s="58">
        <f t="shared" ref="F904:F967" si="76">A904</f>
        <v>45052</v>
      </c>
      <c r="G904" s="49">
        <f>SUM(C$7:C904)</f>
        <v>-1</v>
      </c>
      <c r="H904" s="49">
        <f>SUM(D$7:D904)</f>
        <v>10</v>
      </c>
      <c r="I904" s="40">
        <f t="shared" ref="I904:I967" si="77">SUM(G904:H904)</f>
        <v>9</v>
      </c>
      <c r="K904" s="36">
        <f t="shared" ref="K904:K967" si="78">YEAR(A904)</f>
        <v>2023</v>
      </c>
    </row>
    <row r="905" spans="1:11" ht="13">
      <c r="A905" s="39">
        <f>GewinnDaten!A905</f>
        <v>45056</v>
      </c>
      <c r="B905" s="37">
        <f t="shared" si="74"/>
        <v>4</v>
      </c>
      <c r="C905" s="49">
        <f>GewinnDaten!G905</f>
        <v>0</v>
      </c>
      <c r="D905" s="49">
        <f>GewinnDaten!J905</f>
        <v>0</v>
      </c>
      <c r="E905" s="40">
        <f t="shared" si="75"/>
        <v>0</v>
      </c>
      <c r="F905" s="58">
        <f t="shared" si="76"/>
        <v>45056</v>
      </c>
      <c r="G905" s="49">
        <f>SUM(C$7:C905)</f>
        <v>-1</v>
      </c>
      <c r="H905" s="49">
        <f>SUM(D$7:D905)</f>
        <v>10</v>
      </c>
      <c r="I905" s="40">
        <f t="shared" si="77"/>
        <v>9</v>
      </c>
      <c r="K905" s="36">
        <f t="shared" si="78"/>
        <v>2023</v>
      </c>
    </row>
    <row r="906" spans="1:11" ht="13">
      <c r="A906" s="39">
        <f>GewinnDaten!A906</f>
        <v>45059</v>
      </c>
      <c r="B906" s="37">
        <f t="shared" si="74"/>
        <v>7</v>
      </c>
      <c r="C906" s="49">
        <f>GewinnDaten!G906</f>
        <v>0</v>
      </c>
      <c r="D906" s="49">
        <f>GewinnDaten!J906</f>
        <v>0</v>
      </c>
      <c r="E906" s="40">
        <f t="shared" si="75"/>
        <v>0</v>
      </c>
      <c r="F906" s="58">
        <f t="shared" si="76"/>
        <v>45059</v>
      </c>
      <c r="G906" s="49">
        <f>SUM(C$7:C906)</f>
        <v>-1</v>
      </c>
      <c r="H906" s="49">
        <f>SUM(D$7:D906)</f>
        <v>10</v>
      </c>
      <c r="I906" s="40">
        <f t="shared" si="77"/>
        <v>9</v>
      </c>
      <c r="K906" s="36">
        <f t="shared" si="78"/>
        <v>2023</v>
      </c>
    </row>
    <row r="907" spans="1:11" ht="13">
      <c r="A907" s="39">
        <f>GewinnDaten!A907</f>
        <v>45063</v>
      </c>
      <c r="B907" s="37">
        <f t="shared" si="74"/>
        <v>4</v>
      </c>
      <c r="C907" s="49">
        <f>GewinnDaten!G907</f>
        <v>0</v>
      </c>
      <c r="D907" s="49">
        <f>GewinnDaten!J907</f>
        <v>0</v>
      </c>
      <c r="E907" s="40">
        <f t="shared" si="75"/>
        <v>0</v>
      </c>
      <c r="F907" s="58">
        <f t="shared" si="76"/>
        <v>45063</v>
      </c>
      <c r="G907" s="49">
        <f>SUM(C$7:C907)</f>
        <v>-1</v>
      </c>
      <c r="H907" s="49">
        <f>SUM(D$7:D907)</f>
        <v>10</v>
      </c>
      <c r="I907" s="40">
        <f t="shared" si="77"/>
        <v>9</v>
      </c>
      <c r="K907" s="36">
        <f t="shared" si="78"/>
        <v>2023</v>
      </c>
    </row>
    <row r="908" spans="1:11" ht="13">
      <c r="A908" s="39">
        <f>GewinnDaten!A908</f>
        <v>45066</v>
      </c>
      <c r="B908" s="37">
        <f t="shared" si="74"/>
        <v>7</v>
      </c>
      <c r="C908" s="49">
        <f>GewinnDaten!G908</f>
        <v>0</v>
      </c>
      <c r="D908" s="49">
        <f>GewinnDaten!J908</f>
        <v>0</v>
      </c>
      <c r="E908" s="40">
        <f t="shared" si="75"/>
        <v>0</v>
      </c>
      <c r="F908" s="58">
        <f t="shared" si="76"/>
        <v>45066</v>
      </c>
      <c r="G908" s="49">
        <f>SUM(C$7:C908)</f>
        <v>-1</v>
      </c>
      <c r="H908" s="49">
        <f>SUM(D$7:D908)</f>
        <v>10</v>
      </c>
      <c r="I908" s="40">
        <f t="shared" si="77"/>
        <v>9</v>
      </c>
      <c r="K908" s="36">
        <f t="shared" si="78"/>
        <v>2023</v>
      </c>
    </row>
    <row r="909" spans="1:11" ht="13">
      <c r="A909" s="39">
        <f>GewinnDaten!A909</f>
        <v>45070</v>
      </c>
      <c r="B909" s="37">
        <f t="shared" si="74"/>
        <v>4</v>
      </c>
      <c r="C909" s="49">
        <f>GewinnDaten!G909</f>
        <v>0</v>
      </c>
      <c r="D909" s="49">
        <f>GewinnDaten!J909</f>
        <v>0</v>
      </c>
      <c r="E909" s="40">
        <f t="shared" si="75"/>
        <v>0</v>
      </c>
      <c r="F909" s="58">
        <f t="shared" si="76"/>
        <v>45070</v>
      </c>
      <c r="G909" s="49">
        <f>SUM(C$7:C909)</f>
        <v>-1</v>
      </c>
      <c r="H909" s="49">
        <f>SUM(D$7:D909)</f>
        <v>10</v>
      </c>
      <c r="I909" s="40">
        <f t="shared" si="77"/>
        <v>9</v>
      </c>
      <c r="K909" s="36">
        <f t="shared" si="78"/>
        <v>2023</v>
      </c>
    </row>
    <row r="910" spans="1:11" ht="13">
      <c r="A910" s="39">
        <f>GewinnDaten!A910</f>
        <v>45073</v>
      </c>
      <c r="B910" s="37">
        <f t="shared" si="74"/>
        <v>7</v>
      </c>
      <c r="C910" s="49">
        <f>GewinnDaten!G910</f>
        <v>0</v>
      </c>
      <c r="D910" s="49">
        <f>GewinnDaten!J910</f>
        <v>0</v>
      </c>
      <c r="E910" s="40">
        <f t="shared" si="75"/>
        <v>0</v>
      </c>
      <c r="F910" s="58">
        <f t="shared" si="76"/>
        <v>45073</v>
      </c>
      <c r="G910" s="49">
        <f>SUM(C$7:C910)</f>
        <v>-1</v>
      </c>
      <c r="H910" s="49">
        <f>SUM(D$7:D910)</f>
        <v>10</v>
      </c>
      <c r="I910" s="40">
        <f t="shared" si="77"/>
        <v>9</v>
      </c>
      <c r="K910" s="36">
        <f t="shared" si="78"/>
        <v>2023</v>
      </c>
    </row>
    <row r="911" spans="1:11" ht="13">
      <c r="A911" s="39">
        <f>GewinnDaten!A911</f>
        <v>45077</v>
      </c>
      <c r="B911" s="37">
        <f t="shared" si="74"/>
        <v>4</v>
      </c>
      <c r="C911" s="49">
        <f>GewinnDaten!G911</f>
        <v>0</v>
      </c>
      <c r="D911" s="49">
        <f>GewinnDaten!J911</f>
        <v>0</v>
      </c>
      <c r="E911" s="40">
        <f t="shared" si="75"/>
        <v>0</v>
      </c>
      <c r="F911" s="58">
        <f t="shared" si="76"/>
        <v>45077</v>
      </c>
      <c r="G911" s="49">
        <f>SUM(C$7:C911)</f>
        <v>-1</v>
      </c>
      <c r="H911" s="49">
        <f>SUM(D$7:D911)</f>
        <v>10</v>
      </c>
      <c r="I911" s="40">
        <f t="shared" si="77"/>
        <v>9</v>
      </c>
      <c r="K911" s="36">
        <f t="shared" si="78"/>
        <v>2023</v>
      </c>
    </row>
    <row r="912" spans="1:11" ht="13">
      <c r="A912" s="39">
        <f>GewinnDaten!A912</f>
        <v>45080</v>
      </c>
      <c r="B912" s="37">
        <f t="shared" si="74"/>
        <v>7</v>
      </c>
      <c r="C912" s="49">
        <f>GewinnDaten!G912</f>
        <v>0</v>
      </c>
      <c r="D912" s="49">
        <f>GewinnDaten!J912</f>
        <v>0</v>
      </c>
      <c r="E912" s="40">
        <f t="shared" si="75"/>
        <v>0</v>
      </c>
      <c r="F912" s="58">
        <f t="shared" si="76"/>
        <v>45080</v>
      </c>
      <c r="G912" s="49">
        <f>SUM(C$7:C912)</f>
        <v>-1</v>
      </c>
      <c r="H912" s="49">
        <f>SUM(D$7:D912)</f>
        <v>10</v>
      </c>
      <c r="I912" s="40">
        <f t="shared" si="77"/>
        <v>9</v>
      </c>
      <c r="K912" s="36">
        <f t="shared" si="78"/>
        <v>2023</v>
      </c>
    </row>
    <row r="913" spans="1:11" ht="13">
      <c r="A913" s="39">
        <f>GewinnDaten!A913</f>
        <v>45084</v>
      </c>
      <c r="B913" s="37">
        <f t="shared" si="74"/>
        <v>4</v>
      </c>
      <c r="C913" s="49">
        <f>GewinnDaten!G913</f>
        <v>0</v>
      </c>
      <c r="D913" s="49">
        <f>GewinnDaten!J913</f>
        <v>0</v>
      </c>
      <c r="E913" s="40">
        <f t="shared" si="75"/>
        <v>0</v>
      </c>
      <c r="F913" s="58">
        <f t="shared" si="76"/>
        <v>45084</v>
      </c>
      <c r="G913" s="49">
        <f>SUM(C$7:C913)</f>
        <v>-1</v>
      </c>
      <c r="H913" s="49">
        <f>SUM(D$7:D913)</f>
        <v>10</v>
      </c>
      <c r="I913" s="40">
        <f t="shared" si="77"/>
        <v>9</v>
      </c>
      <c r="K913" s="36">
        <f t="shared" si="78"/>
        <v>2023</v>
      </c>
    </row>
    <row r="914" spans="1:11" ht="13">
      <c r="A914" s="39">
        <f>GewinnDaten!A914</f>
        <v>45087</v>
      </c>
      <c r="B914" s="37">
        <f t="shared" si="74"/>
        <v>7</v>
      </c>
      <c r="C914" s="49">
        <f>GewinnDaten!G914</f>
        <v>0</v>
      </c>
      <c r="D914" s="49">
        <f>GewinnDaten!J914</f>
        <v>0</v>
      </c>
      <c r="E914" s="40">
        <f t="shared" si="75"/>
        <v>0</v>
      </c>
      <c r="F914" s="58">
        <f t="shared" si="76"/>
        <v>45087</v>
      </c>
      <c r="G914" s="49">
        <f>SUM(C$7:C914)</f>
        <v>-1</v>
      </c>
      <c r="H914" s="49">
        <f>SUM(D$7:D914)</f>
        <v>10</v>
      </c>
      <c r="I914" s="40">
        <f t="shared" si="77"/>
        <v>9</v>
      </c>
      <c r="K914" s="36">
        <f t="shared" si="78"/>
        <v>2023</v>
      </c>
    </row>
    <row r="915" spans="1:11" ht="13">
      <c r="A915" s="39">
        <f>GewinnDaten!A915</f>
        <v>45091</v>
      </c>
      <c r="B915" s="37">
        <f t="shared" si="74"/>
        <v>4</v>
      </c>
      <c r="C915" s="49">
        <f>GewinnDaten!G915</f>
        <v>0</v>
      </c>
      <c r="D915" s="49">
        <f>GewinnDaten!J915</f>
        <v>0</v>
      </c>
      <c r="E915" s="40">
        <f t="shared" si="75"/>
        <v>0</v>
      </c>
      <c r="F915" s="58">
        <f t="shared" si="76"/>
        <v>45091</v>
      </c>
      <c r="G915" s="49">
        <f>SUM(C$7:C915)</f>
        <v>-1</v>
      </c>
      <c r="H915" s="49">
        <f>SUM(D$7:D915)</f>
        <v>10</v>
      </c>
      <c r="I915" s="40">
        <f t="shared" si="77"/>
        <v>9</v>
      </c>
      <c r="K915" s="36">
        <f t="shared" si="78"/>
        <v>2023</v>
      </c>
    </row>
    <row r="916" spans="1:11" ht="13">
      <c r="A916" s="39">
        <f>GewinnDaten!A916</f>
        <v>45094</v>
      </c>
      <c r="B916" s="37">
        <f t="shared" si="74"/>
        <v>7</v>
      </c>
      <c r="C916" s="49">
        <f>GewinnDaten!G916</f>
        <v>0</v>
      </c>
      <c r="D916" s="49">
        <f>GewinnDaten!J916</f>
        <v>0</v>
      </c>
      <c r="E916" s="40">
        <f t="shared" si="75"/>
        <v>0</v>
      </c>
      <c r="F916" s="58">
        <f t="shared" si="76"/>
        <v>45094</v>
      </c>
      <c r="G916" s="49">
        <f>SUM(C$7:C916)</f>
        <v>-1</v>
      </c>
      <c r="H916" s="49">
        <f>SUM(D$7:D916)</f>
        <v>10</v>
      </c>
      <c r="I916" s="40">
        <f t="shared" si="77"/>
        <v>9</v>
      </c>
      <c r="K916" s="36">
        <f t="shared" si="78"/>
        <v>2023</v>
      </c>
    </row>
    <row r="917" spans="1:11" ht="13">
      <c r="A917" s="39">
        <f>GewinnDaten!A917</f>
        <v>45098</v>
      </c>
      <c r="B917" s="37">
        <f t="shared" si="74"/>
        <v>4</v>
      </c>
      <c r="C917" s="49">
        <f>GewinnDaten!G917</f>
        <v>0</v>
      </c>
      <c r="D917" s="49">
        <f>GewinnDaten!J917</f>
        <v>0</v>
      </c>
      <c r="E917" s="40">
        <f t="shared" si="75"/>
        <v>0</v>
      </c>
      <c r="F917" s="58">
        <f t="shared" si="76"/>
        <v>45098</v>
      </c>
      <c r="G917" s="49">
        <f>SUM(C$7:C917)</f>
        <v>-1</v>
      </c>
      <c r="H917" s="49">
        <f>SUM(D$7:D917)</f>
        <v>10</v>
      </c>
      <c r="I917" s="40">
        <f t="shared" si="77"/>
        <v>9</v>
      </c>
      <c r="K917" s="36">
        <f t="shared" si="78"/>
        <v>2023</v>
      </c>
    </row>
    <row r="918" spans="1:11" ht="13">
      <c r="A918" s="39">
        <f>GewinnDaten!A918</f>
        <v>45101</v>
      </c>
      <c r="B918" s="37">
        <f t="shared" si="74"/>
        <v>7</v>
      </c>
      <c r="C918" s="49">
        <f>GewinnDaten!G918</f>
        <v>0</v>
      </c>
      <c r="D918" s="49">
        <f>GewinnDaten!J918</f>
        <v>0</v>
      </c>
      <c r="E918" s="40">
        <f t="shared" si="75"/>
        <v>0</v>
      </c>
      <c r="F918" s="58">
        <f t="shared" si="76"/>
        <v>45101</v>
      </c>
      <c r="G918" s="49">
        <f>SUM(C$7:C918)</f>
        <v>-1</v>
      </c>
      <c r="H918" s="49">
        <f>SUM(D$7:D918)</f>
        <v>10</v>
      </c>
      <c r="I918" s="40">
        <f t="shared" si="77"/>
        <v>9</v>
      </c>
      <c r="K918" s="36">
        <f t="shared" si="78"/>
        <v>2023</v>
      </c>
    </row>
    <row r="919" spans="1:11" ht="13">
      <c r="A919" s="39">
        <f>GewinnDaten!A919</f>
        <v>45105</v>
      </c>
      <c r="B919" s="37">
        <f t="shared" si="74"/>
        <v>4</v>
      </c>
      <c r="C919" s="49">
        <f>GewinnDaten!G919</f>
        <v>0</v>
      </c>
      <c r="D919" s="49">
        <f>GewinnDaten!J919</f>
        <v>0</v>
      </c>
      <c r="E919" s="40">
        <f t="shared" si="75"/>
        <v>0</v>
      </c>
      <c r="F919" s="58">
        <f t="shared" si="76"/>
        <v>45105</v>
      </c>
      <c r="G919" s="49">
        <f>SUM(C$7:C919)</f>
        <v>-1</v>
      </c>
      <c r="H919" s="49">
        <f>SUM(D$7:D919)</f>
        <v>10</v>
      </c>
      <c r="I919" s="40">
        <f t="shared" si="77"/>
        <v>9</v>
      </c>
      <c r="K919" s="36">
        <f t="shared" si="78"/>
        <v>2023</v>
      </c>
    </row>
    <row r="920" spans="1:11" ht="13">
      <c r="A920" s="39">
        <f>GewinnDaten!A920</f>
        <v>45108</v>
      </c>
      <c r="B920" s="37">
        <f t="shared" si="74"/>
        <v>7</v>
      </c>
      <c r="C920" s="49">
        <f>GewinnDaten!G920</f>
        <v>0</v>
      </c>
      <c r="D920" s="49">
        <f>GewinnDaten!J920</f>
        <v>0</v>
      </c>
      <c r="E920" s="40">
        <f t="shared" si="75"/>
        <v>0</v>
      </c>
      <c r="F920" s="58">
        <f t="shared" si="76"/>
        <v>45108</v>
      </c>
      <c r="G920" s="49">
        <f>SUM(C$7:C920)</f>
        <v>-1</v>
      </c>
      <c r="H920" s="49">
        <f>SUM(D$7:D920)</f>
        <v>10</v>
      </c>
      <c r="I920" s="40">
        <f t="shared" si="77"/>
        <v>9</v>
      </c>
      <c r="K920" s="36">
        <f t="shared" si="78"/>
        <v>2023</v>
      </c>
    </row>
    <row r="921" spans="1:11" ht="13">
      <c r="A921" s="39">
        <f>GewinnDaten!A921</f>
        <v>45112</v>
      </c>
      <c r="B921" s="37">
        <f t="shared" si="74"/>
        <v>4</v>
      </c>
      <c r="C921" s="49">
        <f>GewinnDaten!G921</f>
        <v>0</v>
      </c>
      <c r="D921" s="49">
        <f>GewinnDaten!J921</f>
        <v>0</v>
      </c>
      <c r="E921" s="40">
        <f t="shared" si="75"/>
        <v>0</v>
      </c>
      <c r="F921" s="58">
        <f t="shared" si="76"/>
        <v>45112</v>
      </c>
      <c r="G921" s="49">
        <f>SUM(C$7:C921)</f>
        <v>-1</v>
      </c>
      <c r="H921" s="49">
        <f>SUM(D$7:D921)</f>
        <v>10</v>
      </c>
      <c r="I921" s="40">
        <f t="shared" si="77"/>
        <v>9</v>
      </c>
      <c r="K921" s="36">
        <f t="shared" si="78"/>
        <v>2023</v>
      </c>
    </row>
    <row r="922" spans="1:11" ht="13">
      <c r="A922" s="39">
        <f>GewinnDaten!A922</f>
        <v>45115</v>
      </c>
      <c r="B922" s="37">
        <f t="shared" si="74"/>
        <v>7</v>
      </c>
      <c r="C922" s="49">
        <f>GewinnDaten!G922</f>
        <v>0</v>
      </c>
      <c r="D922" s="49">
        <f>GewinnDaten!J922</f>
        <v>0</v>
      </c>
      <c r="E922" s="40">
        <f t="shared" si="75"/>
        <v>0</v>
      </c>
      <c r="F922" s="58">
        <f t="shared" si="76"/>
        <v>45115</v>
      </c>
      <c r="G922" s="49">
        <f>SUM(C$7:C922)</f>
        <v>-1</v>
      </c>
      <c r="H922" s="49">
        <f>SUM(D$7:D922)</f>
        <v>10</v>
      </c>
      <c r="I922" s="40">
        <f t="shared" si="77"/>
        <v>9</v>
      </c>
      <c r="K922" s="36">
        <f t="shared" si="78"/>
        <v>2023</v>
      </c>
    </row>
    <row r="923" spans="1:11" ht="13">
      <c r="A923" s="39">
        <f>GewinnDaten!A923</f>
        <v>45119</v>
      </c>
      <c r="B923" s="37">
        <f t="shared" si="74"/>
        <v>4</v>
      </c>
      <c r="C923" s="49">
        <f>GewinnDaten!G923</f>
        <v>0</v>
      </c>
      <c r="D923" s="49">
        <f>GewinnDaten!J923</f>
        <v>0</v>
      </c>
      <c r="E923" s="40">
        <f t="shared" si="75"/>
        <v>0</v>
      </c>
      <c r="F923" s="58">
        <f t="shared" si="76"/>
        <v>45119</v>
      </c>
      <c r="G923" s="49">
        <f>SUM(C$7:C923)</f>
        <v>-1</v>
      </c>
      <c r="H923" s="49">
        <f>SUM(D$7:D923)</f>
        <v>10</v>
      </c>
      <c r="I923" s="40">
        <f t="shared" si="77"/>
        <v>9</v>
      </c>
      <c r="K923" s="36">
        <f t="shared" si="78"/>
        <v>2023</v>
      </c>
    </row>
    <row r="924" spans="1:11" ht="13">
      <c r="A924" s="39">
        <f>GewinnDaten!A924</f>
        <v>45122</v>
      </c>
      <c r="B924" s="37">
        <f t="shared" si="74"/>
        <v>7</v>
      </c>
      <c r="C924" s="49">
        <f>GewinnDaten!G924</f>
        <v>0</v>
      </c>
      <c r="D924" s="49">
        <f>GewinnDaten!J924</f>
        <v>0</v>
      </c>
      <c r="E924" s="40">
        <f t="shared" si="75"/>
        <v>0</v>
      </c>
      <c r="F924" s="58">
        <f t="shared" si="76"/>
        <v>45122</v>
      </c>
      <c r="G924" s="49">
        <f>SUM(C$7:C924)</f>
        <v>-1</v>
      </c>
      <c r="H924" s="49">
        <f>SUM(D$7:D924)</f>
        <v>10</v>
      </c>
      <c r="I924" s="40">
        <f t="shared" si="77"/>
        <v>9</v>
      </c>
      <c r="K924" s="36">
        <f t="shared" si="78"/>
        <v>2023</v>
      </c>
    </row>
    <row r="925" spans="1:11" ht="13">
      <c r="A925" s="39">
        <f>GewinnDaten!A925</f>
        <v>45126</v>
      </c>
      <c r="B925" s="37">
        <f t="shared" si="74"/>
        <v>4</v>
      </c>
      <c r="C925" s="49">
        <f>GewinnDaten!G925</f>
        <v>0</v>
      </c>
      <c r="D925" s="49">
        <f>GewinnDaten!J925</f>
        <v>0</v>
      </c>
      <c r="E925" s="40">
        <f t="shared" si="75"/>
        <v>0</v>
      </c>
      <c r="F925" s="58">
        <f t="shared" si="76"/>
        <v>45126</v>
      </c>
      <c r="G925" s="49">
        <f>SUM(C$7:C925)</f>
        <v>-1</v>
      </c>
      <c r="H925" s="49">
        <f>SUM(D$7:D925)</f>
        <v>10</v>
      </c>
      <c r="I925" s="40">
        <f t="shared" si="77"/>
        <v>9</v>
      </c>
      <c r="K925" s="36">
        <f t="shared" si="78"/>
        <v>2023</v>
      </c>
    </row>
    <row r="926" spans="1:11" ht="13">
      <c r="A926" s="39">
        <f>GewinnDaten!A926</f>
        <v>45129</v>
      </c>
      <c r="B926" s="37">
        <f t="shared" si="74"/>
        <v>7</v>
      </c>
      <c r="C926" s="49">
        <f>GewinnDaten!G926</f>
        <v>0</v>
      </c>
      <c r="D926" s="49">
        <f>GewinnDaten!J926</f>
        <v>0</v>
      </c>
      <c r="E926" s="40">
        <f t="shared" si="75"/>
        <v>0</v>
      </c>
      <c r="F926" s="58">
        <f t="shared" si="76"/>
        <v>45129</v>
      </c>
      <c r="G926" s="49">
        <f>SUM(C$7:C926)</f>
        <v>-1</v>
      </c>
      <c r="H926" s="49">
        <f>SUM(D$7:D926)</f>
        <v>10</v>
      </c>
      <c r="I926" s="40">
        <f t="shared" si="77"/>
        <v>9</v>
      </c>
      <c r="K926" s="36">
        <f t="shared" si="78"/>
        <v>2023</v>
      </c>
    </row>
    <row r="927" spans="1:11" ht="13">
      <c r="A927" s="39">
        <f>GewinnDaten!A927</f>
        <v>45133</v>
      </c>
      <c r="B927" s="37">
        <f t="shared" si="74"/>
        <v>4</v>
      </c>
      <c r="C927" s="49">
        <f>GewinnDaten!G927</f>
        <v>0</v>
      </c>
      <c r="D927" s="49">
        <f>GewinnDaten!J927</f>
        <v>0</v>
      </c>
      <c r="E927" s="40">
        <f t="shared" si="75"/>
        <v>0</v>
      </c>
      <c r="F927" s="58">
        <f t="shared" si="76"/>
        <v>45133</v>
      </c>
      <c r="G927" s="49">
        <f>SUM(C$7:C927)</f>
        <v>-1</v>
      </c>
      <c r="H927" s="49">
        <f>SUM(D$7:D927)</f>
        <v>10</v>
      </c>
      <c r="I927" s="40">
        <f t="shared" si="77"/>
        <v>9</v>
      </c>
      <c r="K927" s="36">
        <f t="shared" si="78"/>
        <v>2023</v>
      </c>
    </row>
    <row r="928" spans="1:11" ht="13">
      <c r="A928" s="39">
        <f>GewinnDaten!A928</f>
        <v>45136</v>
      </c>
      <c r="B928" s="37">
        <f t="shared" si="74"/>
        <v>7</v>
      </c>
      <c r="C928" s="49">
        <f>GewinnDaten!G928</f>
        <v>0</v>
      </c>
      <c r="D928" s="49">
        <f>GewinnDaten!J928</f>
        <v>0</v>
      </c>
      <c r="E928" s="40">
        <f t="shared" si="75"/>
        <v>0</v>
      </c>
      <c r="F928" s="58">
        <f t="shared" si="76"/>
        <v>45136</v>
      </c>
      <c r="G928" s="49">
        <f>SUM(C$7:C928)</f>
        <v>-1</v>
      </c>
      <c r="H928" s="49">
        <f>SUM(D$7:D928)</f>
        <v>10</v>
      </c>
      <c r="I928" s="40">
        <f t="shared" si="77"/>
        <v>9</v>
      </c>
      <c r="K928" s="36">
        <f t="shared" si="78"/>
        <v>2023</v>
      </c>
    </row>
    <row r="929" spans="1:11" ht="13">
      <c r="A929" s="39">
        <f>GewinnDaten!A929</f>
        <v>45140</v>
      </c>
      <c r="B929" s="37">
        <f t="shared" si="74"/>
        <v>4</v>
      </c>
      <c r="C929" s="49">
        <f>GewinnDaten!G929</f>
        <v>0</v>
      </c>
      <c r="D929" s="49">
        <f>GewinnDaten!J929</f>
        <v>0</v>
      </c>
      <c r="E929" s="40">
        <f t="shared" si="75"/>
        <v>0</v>
      </c>
      <c r="F929" s="58">
        <f t="shared" si="76"/>
        <v>45140</v>
      </c>
      <c r="G929" s="49">
        <f>SUM(C$7:C929)</f>
        <v>-1</v>
      </c>
      <c r="H929" s="49">
        <f>SUM(D$7:D929)</f>
        <v>10</v>
      </c>
      <c r="I929" s="40">
        <f t="shared" si="77"/>
        <v>9</v>
      </c>
      <c r="K929" s="36">
        <f t="shared" si="78"/>
        <v>2023</v>
      </c>
    </row>
    <row r="930" spans="1:11" ht="13">
      <c r="A930" s="39">
        <f>GewinnDaten!A930</f>
        <v>45143</v>
      </c>
      <c r="B930" s="37">
        <f t="shared" si="74"/>
        <v>7</v>
      </c>
      <c r="C930" s="49">
        <f>GewinnDaten!G930</f>
        <v>0</v>
      </c>
      <c r="D930" s="49">
        <f>GewinnDaten!J930</f>
        <v>0</v>
      </c>
      <c r="E930" s="40">
        <f t="shared" si="75"/>
        <v>0</v>
      </c>
      <c r="F930" s="58">
        <f t="shared" si="76"/>
        <v>45143</v>
      </c>
      <c r="G930" s="49">
        <f>SUM(C$7:C930)</f>
        <v>-1</v>
      </c>
      <c r="H930" s="49">
        <f>SUM(D$7:D930)</f>
        <v>10</v>
      </c>
      <c r="I930" s="40">
        <f t="shared" si="77"/>
        <v>9</v>
      </c>
      <c r="K930" s="36">
        <f t="shared" si="78"/>
        <v>2023</v>
      </c>
    </row>
    <row r="931" spans="1:11" ht="13">
      <c r="A931" s="39">
        <f>GewinnDaten!A931</f>
        <v>45147</v>
      </c>
      <c r="B931" s="37">
        <f t="shared" si="74"/>
        <v>4</v>
      </c>
      <c r="C931" s="49">
        <f>GewinnDaten!G931</f>
        <v>0</v>
      </c>
      <c r="D931" s="49">
        <f>GewinnDaten!J931</f>
        <v>0</v>
      </c>
      <c r="E931" s="40">
        <f t="shared" si="75"/>
        <v>0</v>
      </c>
      <c r="F931" s="58">
        <f t="shared" si="76"/>
        <v>45147</v>
      </c>
      <c r="G931" s="49">
        <f>SUM(C$7:C931)</f>
        <v>-1</v>
      </c>
      <c r="H931" s="49">
        <f>SUM(D$7:D931)</f>
        <v>10</v>
      </c>
      <c r="I931" s="40">
        <f t="shared" si="77"/>
        <v>9</v>
      </c>
      <c r="K931" s="36">
        <f t="shared" si="78"/>
        <v>2023</v>
      </c>
    </row>
    <row r="932" spans="1:11" ht="13">
      <c r="A932" s="39">
        <f>GewinnDaten!A932</f>
        <v>45150</v>
      </c>
      <c r="B932" s="37">
        <f t="shared" si="74"/>
        <v>7</v>
      </c>
      <c r="C932" s="49">
        <f>GewinnDaten!G932</f>
        <v>0</v>
      </c>
      <c r="D932" s="49">
        <f>GewinnDaten!J932</f>
        <v>0</v>
      </c>
      <c r="E932" s="40">
        <f t="shared" si="75"/>
        <v>0</v>
      </c>
      <c r="F932" s="58">
        <f t="shared" si="76"/>
        <v>45150</v>
      </c>
      <c r="G932" s="49">
        <f>SUM(C$7:C932)</f>
        <v>-1</v>
      </c>
      <c r="H932" s="49">
        <f>SUM(D$7:D932)</f>
        <v>10</v>
      </c>
      <c r="I932" s="40">
        <f t="shared" si="77"/>
        <v>9</v>
      </c>
      <c r="K932" s="36">
        <f t="shared" si="78"/>
        <v>2023</v>
      </c>
    </row>
    <row r="933" spans="1:11" ht="13">
      <c r="A933" s="39">
        <f>GewinnDaten!A933</f>
        <v>45154</v>
      </c>
      <c r="B933" s="37">
        <f t="shared" si="74"/>
        <v>4</v>
      </c>
      <c r="C933" s="49">
        <f>GewinnDaten!G933</f>
        <v>0</v>
      </c>
      <c r="D933" s="49">
        <f>GewinnDaten!J933</f>
        <v>0</v>
      </c>
      <c r="E933" s="40">
        <f t="shared" si="75"/>
        <v>0</v>
      </c>
      <c r="F933" s="58">
        <f t="shared" si="76"/>
        <v>45154</v>
      </c>
      <c r="G933" s="49">
        <f>SUM(C$7:C933)</f>
        <v>-1</v>
      </c>
      <c r="H933" s="49">
        <f>SUM(D$7:D933)</f>
        <v>10</v>
      </c>
      <c r="I933" s="40">
        <f t="shared" si="77"/>
        <v>9</v>
      </c>
      <c r="K933" s="36">
        <f t="shared" si="78"/>
        <v>2023</v>
      </c>
    </row>
    <row r="934" spans="1:11" ht="13">
      <c r="A934" s="39">
        <f>GewinnDaten!A934</f>
        <v>45157</v>
      </c>
      <c r="B934" s="37">
        <f t="shared" si="74"/>
        <v>7</v>
      </c>
      <c r="C934" s="49">
        <f>GewinnDaten!G934</f>
        <v>0</v>
      </c>
      <c r="D934" s="49">
        <f>GewinnDaten!J934</f>
        <v>0</v>
      </c>
      <c r="E934" s="40">
        <f t="shared" si="75"/>
        <v>0</v>
      </c>
      <c r="F934" s="58">
        <f t="shared" si="76"/>
        <v>45157</v>
      </c>
      <c r="G934" s="49">
        <f>SUM(C$7:C934)</f>
        <v>-1</v>
      </c>
      <c r="H934" s="49">
        <f>SUM(D$7:D934)</f>
        <v>10</v>
      </c>
      <c r="I934" s="40">
        <f t="shared" si="77"/>
        <v>9</v>
      </c>
      <c r="K934" s="36">
        <f t="shared" si="78"/>
        <v>2023</v>
      </c>
    </row>
    <row r="935" spans="1:11" ht="13">
      <c r="A935" s="39">
        <f>GewinnDaten!A935</f>
        <v>45161</v>
      </c>
      <c r="B935" s="37">
        <f t="shared" si="74"/>
        <v>4</v>
      </c>
      <c r="C935" s="49">
        <f>GewinnDaten!G935</f>
        <v>0</v>
      </c>
      <c r="D935" s="49">
        <f>GewinnDaten!J935</f>
        <v>0</v>
      </c>
      <c r="E935" s="40">
        <f t="shared" si="75"/>
        <v>0</v>
      </c>
      <c r="F935" s="58">
        <f t="shared" si="76"/>
        <v>45161</v>
      </c>
      <c r="G935" s="49">
        <f>SUM(C$7:C935)</f>
        <v>-1</v>
      </c>
      <c r="H935" s="49">
        <f>SUM(D$7:D935)</f>
        <v>10</v>
      </c>
      <c r="I935" s="40">
        <f t="shared" si="77"/>
        <v>9</v>
      </c>
      <c r="K935" s="36">
        <f t="shared" si="78"/>
        <v>2023</v>
      </c>
    </row>
    <row r="936" spans="1:11" ht="13">
      <c r="A936" s="39">
        <f>GewinnDaten!A936</f>
        <v>45164</v>
      </c>
      <c r="B936" s="37">
        <f t="shared" si="74"/>
        <v>7</v>
      </c>
      <c r="C936" s="49">
        <f>GewinnDaten!G936</f>
        <v>0</v>
      </c>
      <c r="D936" s="49">
        <f>GewinnDaten!J936</f>
        <v>0</v>
      </c>
      <c r="E936" s="40">
        <f t="shared" si="75"/>
        <v>0</v>
      </c>
      <c r="F936" s="58">
        <f t="shared" si="76"/>
        <v>45164</v>
      </c>
      <c r="G936" s="49">
        <f>SUM(C$7:C936)</f>
        <v>-1</v>
      </c>
      <c r="H936" s="49">
        <f>SUM(D$7:D936)</f>
        <v>10</v>
      </c>
      <c r="I936" s="40">
        <f t="shared" si="77"/>
        <v>9</v>
      </c>
      <c r="K936" s="36">
        <f t="shared" si="78"/>
        <v>2023</v>
      </c>
    </row>
    <row r="937" spans="1:11" ht="13">
      <c r="A937" s="39">
        <f>GewinnDaten!A937</f>
        <v>45168</v>
      </c>
      <c r="B937" s="37">
        <f t="shared" si="74"/>
        <v>4</v>
      </c>
      <c r="C937" s="49">
        <f>GewinnDaten!G937</f>
        <v>0</v>
      </c>
      <c r="D937" s="49">
        <f>GewinnDaten!J937</f>
        <v>0</v>
      </c>
      <c r="E937" s="40">
        <f t="shared" si="75"/>
        <v>0</v>
      </c>
      <c r="F937" s="58">
        <f t="shared" si="76"/>
        <v>45168</v>
      </c>
      <c r="G937" s="49">
        <f>SUM(C$7:C937)</f>
        <v>-1</v>
      </c>
      <c r="H937" s="49">
        <f>SUM(D$7:D937)</f>
        <v>10</v>
      </c>
      <c r="I937" s="40">
        <f t="shared" si="77"/>
        <v>9</v>
      </c>
      <c r="K937" s="36">
        <f t="shared" si="78"/>
        <v>2023</v>
      </c>
    </row>
    <row r="938" spans="1:11" ht="13">
      <c r="A938" s="39">
        <f>GewinnDaten!A938</f>
        <v>45171</v>
      </c>
      <c r="B938" s="37">
        <f t="shared" si="74"/>
        <v>7</v>
      </c>
      <c r="C938" s="49">
        <f>GewinnDaten!G938</f>
        <v>0</v>
      </c>
      <c r="D938" s="49">
        <f>GewinnDaten!J938</f>
        <v>0</v>
      </c>
      <c r="E938" s="40">
        <f t="shared" si="75"/>
        <v>0</v>
      </c>
      <c r="F938" s="58">
        <f t="shared" si="76"/>
        <v>45171</v>
      </c>
      <c r="G938" s="49">
        <f>SUM(C$7:C938)</f>
        <v>-1</v>
      </c>
      <c r="H938" s="49">
        <f>SUM(D$7:D938)</f>
        <v>10</v>
      </c>
      <c r="I938" s="40">
        <f t="shared" si="77"/>
        <v>9</v>
      </c>
      <c r="K938" s="36">
        <f t="shared" si="78"/>
        <v>2023</v>
      </c>
    </row>
    <row r="939" spans="1:11" ht="13">
      <c r="A939" s="39">
        <f>GewinnDaten!A939</f>
        <v>45175</v>
      </c>
      <c r="B939" s="37">
        <f t="shared" si="74"/>
        <v>4</v>
      </c>
      <c r="C939" s="49">
        <f>GewinnDaten!G939</f>
        <v>0</v>
      </c>
      <c r="D939" s="49">
        <f>GewinnDaten!J939</f>
        <v>0</v>
      </c>
      <c r="E939" s="40">
        <f t="shared" si="75"/>
        <v>0</v>
      </c>
      <c r="F939" s="58">
        <f t="shared" si="76"/>
        <v>45175</v>
      </c>
      <c r="G939" s="49">
        <f>SUM(C$7:C939)</f>
        <v>-1</v>
      </c>
      <c r="H939" s="49">
        <f>SUM(D$7:D939)</f>
        <v>10</v>
      </c>
      <c r="I939" s="40">
        <f t="shared" si="77"/>
        <v>9</v>
      </c>
      <c r="K939" s="36">
        <f t="shared" si="78"/>
        <v>2023</v>
      </c>
    </row>
    <row r="940" spans="1:11" ht="13">
      <c r="A940" s="39">
        <f>GewinnDaten!A940</f>
        <v>45178</v>
      </c>
      <c r="B940" s="37">
        <f t="shared" si="74"/>
        <v>7</v>
      </c>
      <c r="C940" s="49">
        <f>GewinnDaten!G940</f>
        <v>0</v>
      </c>
      <c r="D940" s="49">
        <f>GewinnDaten!J940</f>
        <v>0</v>
      </c>
      <c r="E940" s="40">
        <f t="shared" si="75"/>
        <v>0</v>
      </c>
      <c r="F940" s="58">
        <f t="shared" si="76"/>
        <v>45178</v>
      </c>
      <c r="G940" s="49">
        <f>SUM(C$7:C940)</f>
        <v>-1</v>
      </c>
      <c r="H940" s="49">
        <f>SUM(D$7:D940)</f>
        <v>10</v>
      </c>
      <c r="I940" s="40">
        <f t="shared" si="77"/>
        <v>9</v>
      </c>
      <c r="K940" s="36">
        <f t="shared" si="78"/>
        <v>2023</v>
      </c>
    </row>
    <row r="941" spans="1:11" ht="13">
      <c r="A941" s="39">
        <f>GewinnDaten!A941</f>
        <v>45182</v>
      </c>
      <c r="B941" s="37">
        <f t="shared" si="74"/>
        <v>4</v>
      </c>
      <c r="C941" s="49">
        <f>GewinnDaten!G941</f>
        <v>0</v>
      </c>
      <c r="D941" s="49">
        <f>GewinnDaten!J941</f>
        <v>0</v>
      </c>
      <c r="E941" s="40">
        <f t="shared" si="75"/>
        <v>0</v>
      </c>
      <c r="F941" s="58">
        <f t="shared" si="76"/>
        <v>45182</v>
      </c>
      <c r="G941" s="49">
        <f>SUM(C$7:C941)</f>
        <v>-1</v>
      </c>
      <c r="H941" s="49">
        <f>SUM(D$7:D941)</f>
        <v>10</v>
      </c>
      <c r="I941" s="40">
        <f t="shared" si="77"/>
        <v>9</v>
      </c>
      <c r="K941" s="36">
        <f t="shared" si="78"/>
        <v>2023</v>
      </c>
    </row>
    <row r="942" spans="1:11" ht="13">
      <c r="A942" s="39">
        <f>GewinnDaten!A942</f>
        <v>45185</v>
      </c>
      <c r="B942" s="37">
        <f t="shared" si="74"/>
        <v>7</v>
      </c>
      <c r="C942" s="49">
        <f>GewinnDaten!G942</f>
        <v>0</v>
      </c>
      <c r="D942" s="49">
        <f>GewinnDaten!J942</f>
        <v>0</v>
      </c>
      <c r="E942" s="40">
        <f t="shared" si="75"/>
        <v>0</v>
      </c>
      <c r="F942" s="58">
        <f t="shared" si="76"/>
        <v>45185</v>
      </c>
      <c r="G942" s="49">
        <f>SUM(C$7:C942)</f>
        <v>-1</v>
      </c>
      <c r="H942" s="49">
        <f>SUM(D$7:D942)</f>
        <v>10</v>
      </c>
      <c r="I942" s="40">
        <f t="shared" si="77"/>
        <v>9</v>
      </c>
      <c r="K942" s="36">
        <f t="shared" si="78"/>
        <v>2023</v>
      </c>
    </row>
    <row r="943" spans="1:11" ht="13">
      <c r="A943" s="39">
        <f>GewinnDaten!A943</f>
        <v>45189</v>
      </c>
      <c r="B943" s="37">
        <f t="shared" si="74"/>
        <v>4</v>
      </c>
      <c r="C943" s="49">
        <f>GewinnDaten!G943</f>
        <v>0</v>
      </c>
      <c r="D943" s="49">
        <f>GewinnDaten!J943</f>
        <v>0</v>
      </c>
      <c r="E943" s="40">
        <f t="shared" si="75"/>
        <v>0</v>
      </c>
      <c r="F943" s="58">
        <f t="shared" si="76"/>
        <v>45189</v>
      </c>
      <c r="G943" s="49">
        <f>SUM(C$7:C943)</f>
        <v>-1</v>
      </c>
      <c r="H943" s="49">
        <f>SUM(D$7:D943)</f>
        <v>10</v>
      </c>
      <c r="I943" s="40">
        <f t="shared" si="77"/>
        <v>9</v>
      </c>
      <c r="K943" s="36">
        <f t="shared" si="78"/>
        <v>2023</v>
      </c>
    </row>
    <row r="944" spans="1:11" ht="13">
      <c r="A944" s="39">
        <f>GewinnDaten!A944</f>
        <v>45192</v>
      </c>
      <c r="B944" s="37">
        <f t="shared" si="74"/>
        <v>7</v>
      </c>
      <c r="C944" s="49">
        <f>GewinnDaten!G944</f>
        <v>0</v>
      </c>
      <c r="D944" s="49">
        <f>GewinnDaten!J944</f>
        <v>0</v>
      </c>
      <c r="E944" s="40">
        <f t="shared" si="75"/>
        <v>0</v>
      </c>
      <c r="F944" s="58">
        <f t="shared" si="76"/>
        <v>45192</v>
      </c>
      <c r="G944" s="49">
        <f>SUM(C$7:C944)</f>
        <v>-1</v>
      </c>
      <c r="H944" s="49">
        <f>SUM(D$7:D944)</f>
        <v>10</v>
      </c>
      <c r="I944" s="40">
        <f t="shared" si="77"/>
        <v>9</v>
      </c>
      <c r="K944" s="36">
        <f t="shared" si="78"/>
        <v>2023</v>
      </c>
    </row>
    <row r="945" spans="1:11" ht="13">
      <c r="A945" s="39">
        <f>GewinnDaten!A945</f>
        <v>45196</v>
      </c>
      <c r="B945" s="37">
        <f t="shared" si="74"/>
        <v>4</v>
      </c>
      <c r="C945" s="49">
        <f>GewinnDaten!G945</f>
        <v>0</v>
      </c>
      <c r="D945" s="49">
        <f>GewinnDaten!J945</f>
        <v>0</v>
      </c>
      <c r="E945" s="40">
        <f t="shared" si="75"/>
        <v>0</v>
      </c>
      <c r="F945" s="58">
        <f t="shared" si="76"/>
        <v>45196</v>
      </c>
      <c r="G945" s="49">
        <f>SUM(C$7:C945)</f>
        <v>-1</v>
      </c>
      <c r="H945" s="49">
        <f>SUM(D$7:D945)</f>
        <v>10</v>
      </c>
      <c r="I945" s="40">
        <f t="shared" si="77"/>
        <v>9</v>
      </c>
      <c r="K945" s="36">
        <f t="shared" si="78"/>
        <v>2023</v>
      </c>
    </row>
    <row r="946" spans="1:11" ht="13">
      <c r="A946" s="39">
        <f>GewinnDaten!A946</f>
        <v>45199</v>
      </c>
      <c r="B946" s="37">
        <f t="shared" si="74"/>
        <v>7</v>
      </c>
      <c r="C946" s="49">
        <f>GewinnDaten!G946</f>
        <v>0</v>
      </c>
      <c r="D946" s="49">
        <f>GewinnDaten!J946</f>
        <v>0</v>
      </c>
      <c r="E946" s="40">
        <f t="shared" si="75"/>
        <v>0</v>
      </c>
      <c r="F946" s="58">
        <f t="shared" si="76"/>
        <v>45199</v>
      </c>
      <c r="G946" s="49">
        <f>SUM(C$7:C946)</f>
        <v>-1</v>
      </c>
      <c r="H946" s="49">
        <f>SUM(D$7:D946)</f>
        <v>10</v>
      </c>
      <c r="I946" s="40">
        <f t="shared" si="77"/>
        <v>9</v>
      </c>
      <c r="K946" s="36">
        <f t="shared" si="78"/>
        <v>2023</v>
      </c>
    </row>
    <row r="947" spans="1:11" ht="13">
      <c r="A947" s="39">
        <f>GewinnDaten!A947</f>
        <v>45203</v>
      </c>
      <c r="B947" s="37">
        <f t="shared" si="74"/>
        <v>4</v>
      </c>
      <c r="C947" s="49">
        <f>GewinnDaten!G947</f>
        <v>0</v>
      </c>
      <c r="D947" s="49">
        <f>GewinnDaten!J947</f>
        <v>0</v>
      </c>
      <c r="E947" s="40">
        <f t="shared" si="75"/>
        <v>0</v>
      </c>
      <c r="F947" s="58">
        <f t="shared" si="76"/>
        <v>45203</v>
      </c>
      <c r="G947" s="49">
        <f>SUM(C$7:C947)</f>
        <v>-1</v>
      </c>
      <c r="H947" s="49">
        <f>SUM(D$7:D947)</f>
        <v>10</v>
      </c>
      <c r="I947" s="40">
        <f t="shared" si="77"/>
        <v>9</v>
      </c>
      <c r="K947" s="36">
        <f t="shared" si="78"/>
        <v>2023</v>
      </c>
    </row>
    <row r="948" spans="1:11" ht="13">
      <c r="A948" s="39">
        <f>GewinnDaten!A948</f>
        <v>45206</v>
      </c>
      <c r="B948" s="37">
        <f t="shared" si="74"/>
        <v>7</v>
      </c>
      <c r="C948" s="49">
        <f>GewinnDaten!G948</f>
        <v>0</v>
      </c>
      <c r="D948" s="49">
        <f>GewinnDaten!J948</f>
        <v>0</v>
      </c>
      <c r="E948" s="40">
        <f t="shared" si="75"/>
        <v>0</v>
      </c>
      <c r="F948" s="58">
        <f t="shared" si="76"/>
        <v>45206</v>
      </c>
      <c r="G948" s="49">
        <f>SUM(C$7:C948)</f>
        <v>-1</v>
      </c>
      <c r="H948" s="49">
        <f>SUM(D$7:D948)</f>
        <v>10</v>
      </c>
      <c r="I948" s="40">
        <f t="shared" si="77"/>
        <v>9</v>
      </c>
      <c r="K948" s="36">
        <f t="shared" si="78"/>
        <v>2023</v>
      </c>
    </row>
    <row r="949" spans="1:11" ht="13">
      <c r="A949" s="39">
        <f>GewinnDaten!A949</f>
        <v>45210</v>
      </c>
      <c r="B949" s="37">
        <f t="shared" si="74"/>
        <v>4</v>
      </c>
      <c r="C949" s="49">
        <f>GewinnDaten!G949</f>
        <v>0</v>
      </c>
      <c r="D949" s="49">
        <f>GewinnDaten!J949</f>
        <v>0</v>
      </c>
      <c r="E949" s="40">
        <f t="shared" si="75"/>
        <v>0</v>
      </c>
      <c r="F949" s="58">
        <f t="shared" si="76"/>
        <v>45210</v>
      </c>
      <c r="G949" s="49">
        <f>SUM(C$7:C949)</f>
        <v>-1</v>
      </c>
      <c r="H949" s="49">
        <f>SUM(D$7:D949)</f>
        <v>10</v>
      </c>
      <c r="I949" s="40">
        <f t="shared" si="77"/>
        <v>9</v>
      </c>
      <c r="K949" s="36">
        <f t="shared" si="78"/>
        <v>2023</v>
      </c>
    </row>
    <row r="950" spans="1:11" ht="13">
      <c r="A950" s="39">
        <f>GewinnDaten!A950</f>
        <v>45213</v>
      </c>
      <c r="B950" s="37">
        <f t="shared" si="74"/>
        <v>7</v>
      </c>
      <c r="C950" s="49">
        <f>GewinnDaten!G950</f>
        <v>0</v>
      </c>
      <c r="D950" s="49">
        <f>GewinnDaten!J950</f>
        <v>0</v>
      </c>
      <c r="E950" s="40">
        <f t="shared" si="75"/>
        <v>0</v>
      </c>
      <c r="F950" s="58">
        <f t="shared" si="76"/>
        <v>45213</v>
      </c>
      <c r="G950" s="49">
        <f>SUM(C$7:C950)</f>
        <v>-1</v>
      </c>
      <c r="H950" s="49">
        <f>SUM(D$7:D950)</f>
        <v>10</v>
      </c>
      <c r="I950" s="40">
        <f t="shared" si="77"/>
        <v>9</v>
      </c>
      <c r="K950" s="36">
        <f t="shared" si="78"/>
        <v>2023</v>
      </c>
    </row>
    <row r="951" spans="1:11" ht="13">
      <c r="A951" s="39">
        <f>GewinnDaten!A951</f>
        <v>45217</v>
      </c>
      <c r="B951" s="37">
        <f t="shared" si="74"/>
        <v>4</v>
      </c>
      <c r="C951" s="49">
        <f>GewinnDaten!G951</f>
        <v>0</v>
      </c>
      <c r="D951" s="49">
        <f>GewinnDaten!J951</f>
        <v>0</v>
      </c>
      <c r="E951" s="40">
        <f t="shared" si="75"/>
        <v>0</v>
      </c>
      <c r="F951" s="58">
        <f t="shared" si="76"/>
        <v>45217</v>
      </c>
      <c r="G951" s="49">
        <f>SUM(C$7:C951)</f>
        <v>-1</v>
      </c>
      <c r="H951" s="49">
        <f>SUM(D$7:D951)</f>
        <v>10</v>
      </c>
      <c r="I951" s="40">
        <f t="shared" si="77"/>
        <v>9</v>
      </c>
      <c r="K951" s="36">
        <f t="shared" si="78"/>
        <v>2023</v>
      </c>
    </row>
    <row r="952" spans="1:11" ht="13">
      <c r="A952" s="39">
        <f>GewinnDaten!A952</f>
        <v>45220</v>
      </c>
      <c r="B952" s="37">
        <f t="shared" si="74"/>
        <v>7</v>
      </c>
      <c r="C952" s="49">
        <f>GewinnDaten!G952</f>
        <v>0</v>
      </c>
      <c r="D952" s="49">
        <f>GewinnDaten!J952</f>
        <v>0</v>
      </c>
      <c r="E952" s="40">
        <f t="shared" si="75"/>
        <v>0</v>
      </c>
      <c r="F952" s="58">
        <f t="shared" si="76"/>
        <v>45220</v>
      </c>
      <c r="G952" s="49">
        <f>SUM(C$7:C952)</f>
        <v>-1</v>
      </c>
      <c r="H952" s="49">
        <f>SUM(D$7:D952)</f>
        <v>10</v>
      </c>
      <c r="I952" s="40">
        <f t="shared" si="77"/>
        <v>9</v>
      </c>
      <c r="K952" s="36">
        <f t="shared" si="78"/>
        <v>2023</v>
      </c>
    </row>
    <row r="953" spans="1:11" ht="13">
      <c r="A953" s="39">
        <f>GewinnDaten!A953</f>
        <v>45224</v>
      </c>
      <c r="B953" s="37">
        <f t="shared" si="74"/>
        <v>4</v>
      </c>
      <c r="C953" s="49">
        <f>GewinnDaten!G953</f>
        <v>0</v>
      </c>
      <c r="D953" s="49">
        <f>GewinnDaten!J953</f>
        <v>0</v>
      </c>
      <c r="E953" s="40">
        <f t="shared" si="75"/>
        <v>0</v>
      </c>
      <c r="F953" s="58">
        <f t="shared" si="76"/>
        <v>45224</v>
      </c>
      <c r="G953" s="49">
        <f>SUM(C$7:C953)</f>
        <v>-1</v>
      </c>
      <c r="H953" s="49">
        <f>SUM(D$7:D953)</f>
        <v>10</v>
      </c>
      <c r="I953" s="40">
        <f t="shared" si="77"/>
        <v>9</v>
      </c>
      <c r="K953" s="36">
        <f t="shared" si="78"/>
        <v>2023</v>
      </c>
    </row>
    <row r="954" spans="1:11" ht="13">
      <c r="A954" s="39">
        <f>GewinnDaten!A954</f>
        <v>45227</v>
      </c>
      <c r="B954" s="37">
        <f t="shared" si="74"/>
        <v>7</v>
      </c>
      <c r="C954" s="49">
        <f>GewinnDaten!G954</f>
        <v>0</v>
      </c>
      <c r="D954" s="49">
        <f>GewinnDaten!J954</f>
        <v>0</v>
      </c>
      <c r="E954" s="40">
        <f t="shared" si="75"/>
        <v>0</v>
      </c>
      <c r="F954" s="58">
        <f t="shared" si="76"/>
        <v>45227</v>
      </c>
      <c r="G954" s="49">
        <f>SUM(C$7:C954)</f>
        <v>-1</v>
      </c>
      <c r="H954" s="49">
        <f>SUM(D$7:D954)</f>
        <v>10</v>
      </c>
      <c r="I954" s="40">
        <f t="shared" si="77"/>
        <v>9</v>
      </c>
      <c r="K954" s="36">
        <f t="shared" si="78"/>
        <v>2023</v>
      </c>
    </row>
    <row r="955" spans="1:11" ht="13">
      <c r="A955" s="39">
        <f>GewinnDaten!A955</f>
        <v>45231</v>
      </c>
      <c r="B955" s="37">
        <f t="shared" si="74"/>
        <v>4</v>
      </c>
      <c r="C955" s="49">
        <f>GewinnDaten!G955</f>
        <v>0</v>
      </c>
      <c r="D955" s="49">
        <f>GewinnDaten!J955</f>
        <v>0</v>
      </c>
      <c r="E955" s="40">
        <f t="shared" si="75"/>
        <v>0</v>
      </c>
      <c r="F955" s="58">
        <f t="shared" si="76"/>
        <v>45231</v>
      </c>
      <c r="G955" s="49">
        <f>SUM(C$7:C955)</f>
        <v>-1</v>
      </c>
      <c r="H955" s="49">
        <f>SUM(D$7:D955)</f>
        <v>10</v>
      </c>
      <c r="I955" s="40">
        <f t="shared" si="77"/>
        <v>9</v>
      </c>
      <c r="K955" s="36">
        <f t="shared" si="78"/>
        <v>2023</v>
      </c>
    </row>
    <row r="956" spans="1:11" ht="13">
      <c r="A956" s="39">
        <f>GewinnDaten!A956</f>
        <v>45234</v>
      </c>
      <c r="B956" s="37">
        <f t="shared" si="74"/>
        <v>7</v>
      </c>
      <c r="C956" s="49">
        <f>GewinnDaten!G956</f>
        <v>0</v>
      </c>
      <c r="D956" s="49">
        <f>GewinnDaten!J956</f>
        <v>0</v>
      </c>
      <c r="E956" s="40">
        <f t="shared" si="75"/>
        <v>0</v>
      </c>
      <c r="F956" s="58">
        <f t="shared" si="76"/>
        <v>45234</v>
      </c>
      <c r="G956" s="49">
        <f>SUM(C$7:C956)</f>
        <v>-1</v>
      </c>
      <c r="H956" s="49">
        <f>SUM(D$7:D956)</f>
        <v>10</v>
      </c>
      <c r="I956" s="40">
        <f t="shared" si="77"/>
        <v>9</v>
      </c>
      <c r="K956" s="36">
        <f t="shared" si="78"/>
        <v>2023</v>
      </c>
    </row>
    <row r="957" spans="1:11" ht="13">
      <c r="A957" s="39">
        <f>GewinnDaten!A957</f>
        <v>45238</v>
      </c>
      <c r="B957" s="37">
        <f t="shared" si="74"/>
        <v>4</v>
      </c>
      <c r="C957" s="49">
        <f>GewinnDaten!G957</f>
        <v>0</v>
      </c>
      <c r="D957" s="49">
        <f>GewinnDaten!J957</f>
        <v>0</v>
      </c>
      <c r="E957" s="40">
        <f t="shared" si="75"/>
        <v>0</v>
      </c>
      <c r="F957" s="58">
        <f t="shared" si="76"/>
        <v>45238</v>
      </c>
      <c r="G957" s="49">
        <f>SUM(C$7:C957)</f>
        <v>-1</v>
      </c>
      <c r="H957" s="49">
        <f>SUM(D$7:D957)</f>
        <v>10</v>
      </c>
      <c r="I957" s="40">
        <f t="shared" si="77"/>
        <v>9</v>
      </c>
      <c r="K957" s="36">
        <f t="shared" si="78"/>
        <v>2023</v>
      </c>
    </row>
    <row r="958" spans="1:11" ht="13">
      <c r="A958" s="39">
        <f>GewinnDaten!A958</f>
        <v>45241</v>
      </c>
      <c r="B958" s="37">
        <f t="shared" si="74"/>
        <v>7</v>
      </c>
      <c r="C958" s="49">
        <f>GewinnDaten!G958</f>
        <v>0</v>
      </c>
      <c r="D958" s="49">
        <f>GewinnDaten!J958</f>
        <v>0</v>
      </c>
      <c r="E958" s="40">
        <f t="shared" si="75"/>
        <v>0</v>
      </c>
      <c r="F958" s="58">
        <f t="shared" si="76"/>
        <v>45241</v>
      </c>
      <c r="G958" s="49">
        <f>SUM(C$7:C958)</f>
        <v>-1</v>
      </c>
      <c r="H958" s="49">
        <f>SUM(D$7:D958)</f>
        <v>10</v>
      </c>
      <c r="I958" s="40">
        <f t="shared" si="77"/>
        <v>9</v>
      </c>
      <c r="K958" s="36">
        <f t="shared" si="78"/>
        <v>2023</v>
      </c>
    </row>
    <row r="959" spans="1:11" ht="13">
      <c r="A959" s="39">
        <f>GewinnDaten!A959</f>
        <v>45245</v>
      </c>
      <c r="B959" s="37">
        <f t="shared" si="74"/>
        <v>4</v>
      </c>
      <c r="C959" s="49">
        <f>GewinnDaten!G959</f>
        <v>0</v>
      </c>
      <c r="D959" s="49">
        <f>GewinnDaten!J959</f>
        <v>0</v>
      </c>
      <c r="E959" s="40">
        <f t="shared" si="75"/>
        <v>0</v>
      </c>
      <c r="F959" s="58">
        <f t="shared" si="76"/>
        <v>45245</v>
      </c>
      <c r="G959" s="49">
        <f>SUM(C$7:C959)</f>
        <v>-1</v>
      </c>
      <c r="H959" s="49">
        <f>SUM(D$7:D959)</f>
        <v>10</v>
      </c>
      <c r="I959" s="40">
        <f t="shared" si="77"/>
        <v>9</v>
      </c>
      <c r="K959" s="36">
        <f t="shared" si="78"/>
        <v>2023</v>
      </c>
    </row>
    <row r="960" spans="1:11" ht="13">
      <c r="A960" s="39">
        <f>GewinnDaten!A960</f>
        <v>45248</v>
      </c>
      <c r="B960" s="37">
        <f t="shared" si="74"/>
        <v>7</v>
      </c>
      <c r="C960" s="49">
        <f>GewinnDaten!G960</f>
        <v>0</v>
      </c>
      <c r="D960" s="49">
        <f>GewinnDaten!J960</f>
        <v>0</v>
      </c>
      <c r="E960" s="40">
        <f t="shared" si="75"/>
        <v>0</v>
      </c>
      <c r="F960" s="58">
        <f t="shared" si="76"/>
        <v>45248</v>
      </c>
      <c r="G960" s="49">
        <f>SUM(C$7:C960)</f>
        <v>-1</v>
      </c>
      <c r="H960" s="49">
        <f>SUM(D$7:D960)</f>
        <v>10</v>
      </c>
      <c r="I960" s="40">
        <f t="shared" si="77"/>
        <v>9</v>
      </c>
      <c r="K960" s="36">
        <f t="shared" si="78"/>
        <v>2023</v>
      </c>
    </row>
    <row r="961" spans="1:11" ht="13">
      <c r="A961" s="39">
        <f>GewinnDaten!A961</f>
        <v>45252</v>
      </c>
      <c r="B961" s="37">
        <f t="shared" si="74"/>
        <v>4</v>
      </c>
      <c r="C961" s="49">
        <f>GewinnDaten!G961</f>
        <v>0</v>
      </c>
      <c r="D961" s="49">
        <f>GewinnDaten!J961</f>
        <v>0</v>
      </c>
      <c r="E961" s="40">
        <f t="shared" si="75"/>
        <v>0</v>
      </c>
      <c r="F961" s="58">
        <f t="shared" si="76"/>
        <v>45252</v>
      </c>
      <c r="G961" s="49">
        <f>SUM(C$7:C961)</f>
        <v>-1</v>
      </c>
      <c r="H961" s="49">
        <f>SUM(D$7:D961)</f>
        <v>10</v>
      </c>
      <c r="I961" s="40">
        <f t="shared" si="77"/>
        <v>9</v>
      </c>
      <c r="K961" s="36">
        <f t="shared" si="78"/>
        <v>2023</v>
      </c>
    </row>
    <row r="962" spans="1:11" ht="13">
      <c r="A962" s="39">
        <f>GewinnDaten!A962</f>
        <v>45255</v>
      </c>
      <c r="B962" s="37">
        <f t="shared" si="74"/>
        <v>7</v>
      </c>
      <c r="C962" s="49">
        <f>GewinnDaten!G962</f>
        <v>0</v>
      </c>
      <c r="D962" s="49">
        <f>GewinnDaten!J962</f>
        <v>0</v>
      </c>
      <c r="E962" s="40">
        <f t="shared" si="75"/>
        <v>0</v>
      </c>
      <c r="F962" s="58">
        <f t="shared" si="76"/>
        <v>45255</v>
      </c>
      <c r="G962" s="49">
        <f>SUM(C$7:C962)</f>
        <v>-1</v>
      </c>
      <c r="H962" s="49">
        <f>SUM(D$7:D962)</f>
        <v>10</v>
      </c>
      <c r="I962" s="40">
        <f t="shared" si="77"/>
        <v>9</v>
      </c>
      <c r="K962" s="36">
        <f t="shared" si="78"/>
        <v>2023</v>
      </c>
    </row>
    <row r="963" spans="1:11" ht="13">
      <c r="A963" s="39">
        <f>GewinnDaten!A963</f>
        <v>45259</v>
      </c>
      <c r="B963" s="37">
        <f t="shared" si="74"/>
        <v>4</v>
      </c>
      <c r="C963" s="49">
        <f>GewinnDaten!G963</f>
        <v>0</v>
      </c>
      <c r="D963" s="49">
        <f>GewinnDaten!J963</f>
        <v>0</v>
      </c>
      <c r="E963" s="40">
        <f t="shared" si="75"/>
        <v>0</v>
      </c>
      <c r="F963" s="58">
        <f t="shared" si="76"/>
        <v>45259</v>
      </c>
      <c r="G963" s="49">
        <f>SUM(C$7:C963)</f>
        <v>-1</v>
      </c>
      <c r="H963" s="49">
        <f>SUM(D$7:D963)</f>
        <v>10</v>
      </c>
      <c r="I963" s="40">
        <f t="shared" si="77"/>
        <v>9</v>
      </c>
      <c r="K963" s="36">
        <f t="shared" si="78"/>
        <v>2023</v>
      </c>
    </row>
    <row r="964" spans="1:11" ht="13">
      <c r="A964" s="39">
        <f>GewinnDaten!A964</f>
        <v>45262</v>
      </c>
      <c r="B964" s="37">
        <f t="shared" si="74"/>
        <v>7</v>
      </c>
      <c r="C964" s="49">
        <f>GewinnDaten!G964</f>
        <v>0</v>
      </c>
      <c r="D964" s="49">
        <f>GewinnDaten!J964</f>
        <v>0</v>
      </c>
      <c r="E964" s="40">
        <f t="shared" si="75"/>
        <v>0</v>
      </c>
      <c r="F964" s="58">
        <f t="shared" si="76"/>
        <v>45262</v>
      </c>
      <c r="G964" s="49">
        <f>SUM(C$7:C964)</f>
        <v>-1</v>
      </c>
      <c r="H964" s="49">
        <f>SUM(D$7:D964)</f>
        <v>10</v>
      </c>
      <c r="I964" s="40">
        <f t="shared" si="77"/>
        <v>9</v>
      </c>
      <c r="K964" s="36">
        <f t="shared" si="78"/>
        <v>2023</v>
      </c>
    </row>
    <row r="965" spans="1:11" ht="13">
      <c r="A965" s="39">
        <f>GewinnDaten!A965</f>
        <v>45266</v>
      </c>
      <c r="B965" s="37">
        <f t="shared" si="74"/>
        <v>4</v>
      </c>
      <c r="C965" s="49">
        <f>GewinnDaten!G965</f>
        <v>0</v>
      </c>
      <c r="D965" s="49">
        <f>GewinnDaten!J965</f>
        <v>0</v>
      </c>
      <c r="E965" s="40">
        <f t="shared" si="75"/>
        <v>0</v>
      </c>
      <c r="F965" s="58">
        <f t="shared" si="76"/>
        <v>45266</v>
      </c>
      <c r="G965" s="49">
        <f>SUM(C$7:C965)</f>
        <v>-1</v>
      </c>
      <c r="H965" s="49">
        <f>SUM(D$7:D965)</f>
        <v>10</v>
      </c>
      <c r="I965" s="40">
        <f t="shared" si="77"/>
        <v>9</v>
      </c>
      <c r="K965" s="36">
        <f t="shared" si="78"/>
        <v>2023</v>
      </c>
    </row>
    <row r="966" spans="1:11" ht="13">
      <c r="A966" s="39">
        <f>GewinnDaten!A966</f>
        <v>45269</v>
      </c>
      <c r="B966" s="37">
        <f t="shared" si="74"/>
        <v>7</v>
      </c>
      <c r="C966" s="49">
        <f>GewinnDaten!G966</f>
        <v>0</v>
      </c>
      <c r="D966" s="49">
        <f>GewinnDaten!J966</f>
        <v>0</v>
      </c>
      <c r="E966" s="40">
        <f t="shared" si="75"/>
        <v>0</v>
      </c>
      <c r="F966" s="58">
        <f t="shared" si="76"/>
        <v>45269</v>
      </c>
      <c r="G966" s="49">
        <f>SUM(C$7:C966)</f>
        <v>-1</v>
      </c>
      <c r="H966" s="49">
        <f>SUM(D$7:D966)</f>
        <v>10</v>
      </c>
      <c r="I966" s="40">
        <f t="shared" si="77"/>
        <v>9</v>
      </c>
      <c r="K966" s="36">
        <f t="shared" si="78"/>
        <v>2023</v>
      </c>
    </row>
    <row r="967" spans="1:11" ht="13">
      <c r="A967" s="39">
        <f>GewinnDaten!A967</f>
        <v>45273</v>
      </c>
      <c r="B967" s="37">
        <f t="shared" si="74"/>
        <v>4</v>
      </c>
      <c r="C967" s="49">
        <f>GewinnDaten!G967</f>
        <v>0</v>
      </c>
      <c r="D967" s="49">
        <f>GewinnDaten!J967</f>
        <v>0</v>
      </c>
      <c r="E967" s="40">
        <f t="shared" si="75"/>
        <v>0</v>
      </c>
      <c r="F967" s="58">
        <f t="shared" si="76"/>
        <v>45273</v>
      </c>
      <c r="G967" s="49">
        <f>SUM(C$7:C967)</f>
        <v>-1</v>
      </c>
      <c r="H967" s="49">
        <f>SUM(D$7:D967)</f>
        <v>10</v>
      </c>
      <c r="I967" s="40">
        <f t="shared" si="77"/>
        <v>9</v>
      </c>
      <c r="K967" s="36">
        <f t="shared" si="78"/>
        <v>2023</v>
      </c>
    </row>
    <row r="968" spans="1:11" ht="13">
      <c r="A968" s="39">
        <f>GewinnDaten!A968</f>
        <v>45276</v>
      </c>
      <c r="B968" s="37">
        <f t="shared" ref="B968:B1000" si="79">WEEKDAY(A968)</f>
        <v>7</v>
      </c>
      <c r="C968" s="49">
        <f>GewinnDaten!G968</f>
        <v>0</v>
      </c>
      <c r="D968" s="49">
        <f>GewinnDaten!J968</f>
        <v>0</v>
      </c>
      <c r="E968" s="40">
        <f t="shared" ref="E968:E1000" si="80">SUM(C968:D968)</f>
        <v>0</v>
      </c>
      <c r="F968" s="58">
        <f t="shared" ref="F968:F1000" si="81">A968</f>
        <v>45276</v>
      </c>
      <c r="G968" s="49">
        <f>SUM(C$7:C968)</f>
        <v>-1</v>
      </c>
      <c r="H968" s="49">
        <f>SUM(D$7:D968)</f>
        <v>10</v>
      </c>
      <c r="I968" s="40">
        <f t="shared" ref="I968:I1000" si="82">SUM(G968:H968)</f>
        <v>9</v>
      </c>
      <c r="K968" s="36">
        <f t="shared" ref="K968:K1000" si="83">YEAR(A968)</f>
        <v>2023</v>
      </c>
    </row>
    <row r="969" spans="1:11" ht="13">
      <c r="A969" s="39">
        <f>GewinnDaten!A969</f>
        <v>45280</v>
      </c>
      <c r="B969" s="37">
        <f t="shared" si="79"/>
        <v>4</v>
      </c>
      <c r="C969" s="49">
        <f>GewinnDaten!G969</f>
        <v>0</v>
      </c>
      <c r="D969" s="49">
        <f>GewinnDaten!J969</f>
        <v>0</v>
      </c>
      <c r="E969" s="40">
        <f t="shared" si="80"/>
        <v>0</v>
      </c>
      <c r="F969" s="58">
        <f t="shared" si="81"/>
        <v>45280</v>
      </c>
      <c r="G969" s="49">
        <f>SUM(C$7:C969)</f>
        <v>-1</v>
      </c>
      <c r="H969" s="49">
        <f>SUM(D$7:D969)</f>
        <v>10</v>
      </c>
      <c r="I969" s="40">
        <f t="shared" si="82"/>
        <v>9</v>
      </c>
      <c r="K969" s="36">
        <f t="shared" si="83"/>
        <v>2023</v>
      </c>
    </row>
    <row r="970" spans="1:11" ht="13">
      <c r="A970" s="39">
        <f>GewinnDaten!A970</f>
        <v>45283</v>
      </c>
      <c r="B970" s="37">
        <f t="shared" si="79"/>
        <v>7</v>
      </c>
      <c r="C970" s="49">
        <f>GewinnDaten!G970</f>
        <v>0</v>
      </c>
      <c r="D970" s="49">
        <f>GewinnDaten!J970</f>
        <v>0</v>
      </c>
      <c r="E970" s="40">
        <f t="shared" si="80"/>
        <v>0</v>
      </c>
      <c r="F970" s="58">
        <f t="shared" si="81"/>
        <v>45283</v>
      </c>
      <c r="G970" s="49">
        <f>SUM(C$7:C970)</f>
        <v>-1</v>
      </c>
      <c r="H970" s="49">
        <f>SUM(D$7:D970)</f>
        <v>10</v>
      </c>
      <c r="I970" s="40">
        <f t="shared" si="82"/>
        <v>9</v>
      </c>
      <c r="K970" s="36">
        <f t="shared" si="83"/>
        <v>2023</v>
      </c>
    </row>
    <row r="971" spans="1:11" ht="13">
      <c r="A971" s="39">
        <f>GewinnDaten!A971</f>
        <v>45287</v>
      </c>
      <c r="B971" s="37">
        <f t="shared" si="79"/>
        <v>4</v>
      </c>
      <c r="C971" s="49">
        <f>GewinnDaten!G971</f>
        <v>0</v>
      </c>
      <c r="D971" s="49">
        <f>GewinnDaten!J971</f>
        <v>0</v>
      </c>
      <c r="E971" s="40">
        <f t="shared" si="80"/>
        <v>0</v>
      </c>
      <c r="F971" s="58">
        <f t="shared" si="81"/>
        <v>45287</v>
      </c>
      <c r="G971" s="49">
        <f>SUM(C$7:C971)</f>
        <v>-1</v>
      </c>
      <c r="H971" s="49">
        <f>SUM(D$7:D971)</f>
        <v>10</v>
      </c>
      <c r="I971" s="40">
        <f t="shared" si="82"/>
        <v>9</v>
      </c>
      <c r="K971" s="36">
        <f t="shared" si="83"/>
        <v>2023</v>
      </c>
    </row>
    <row r="972" spans="1:11" ht="13">
      <c r="A972" s="39">
        <f>GewinnDaten!A972</f>
        <v>45290</v>
      </c>
      <c r="B972" s="37">
        <f t="shared" si="79"/>
        <v>7</v>
      </c>
      <c r="C972" s="49">
        <f>GewinnDaten!G972</f>
        <v>0</v>
      </c>
      <c r="D972" s="49">
        <f>GewinnDaten!J972</f>
        <v>0</v>
      </c>
      <c r="E972" s="40">
        <f t="shared" si="80"/>
        <v>0</v>
      </c>
      <c r="F972" s="58">
        <f t="shared" si="81"/>
        <v>45290</v>
      </c>
      <c r="G972" s="49">
        <f>SUM(C$7:C972)</f>
        <v>-1</v>
      </c>
      <c r="H972" s="49">
        <f>SUM(D$7:D972)</f>
        <v>10</v>
      </c>
      <c r="I972" s="40">
        <f t="shared" si="82"/>
        <v>9</v>
      </c>
      <c r="K972" s="36">
        <f t="shared" si="83"/>
        <v>2023</v>
      </c>
    </row>
    <row r="973" spans="1:11" ht="13">
      <c r="A973" s="39">
        <f>GewinnDaten!A973</f>
        <v>45294</v>
      </c>
      <c r="B973" s="37">
        <f t="shared" si="79"/>
        <v>4</v>
      </c>
      <c r="C973" s="49">
        <f>GewinnDaten!G973</f>
        <v>0</v>
      </c>
      <c r="D973" s="49">
        <f>GewinnDaten!J973</f>
        <v>0</v>
      </c>
      <c r="E973" s="40">
        <f t="shared" si="80"/>
        <v>0</v>
      </c>
      <c r="F973" s="58">
        <f t="shared" si="81"/>
        <v>45294</v>
      </c>
      <c r="G973" s="49">
        <f>SUM(C$7:C973)</f>
        <v>-1</v>
      </c>
      <c r="H973" s="49">
        <f>SUM(D$7:D973)</f>
        <v>10</v>
      </c>
      <c r="I973" s="40">
        <f t="shared" si="82"/>
        <v>9</v>
      </c>
      <c r="K973" s="36">
        <f t="shared" si="83"/>
        <v>2024</v>
      </c>
    </row>
    <row r="974" spans="1:11" ht="13">
      <c r="A974" s="39">
        <f>GewinnDaten!A974</f>
        <v>45297</v>
      </c>
      <c r="B974" s="37">
        <f t="shared" si="79"/>
        <v>7</v>
      </c>
      <c r="C974" s="49">
        <f>GewinnDaten!G974</f>
        <v>0</v>
      </c>
      <c r="D974" s="49">
        <f>GewinnDaten!J974</f>
        <v>0</v>
      </c>
      <c r="E974" s="40">
        <f t="shared" si="80"/>
        <v>0</v>
      </c>
      <c r="F974" s="58">
        <f t="shared" si="81"/>
        <v>45297</v>
      </c>
      <c r="G974" s="49">
        <f>SUM(C$7:C974)</f>
        <v>-1</v>
      </c>
      <c r="H974" s="49">
        <f>SUM(D$7:D974)</f>
        <v>10</v>
      </c>
      <c r="I974" s="40">
        <f t="shared" si="82"/>
        <v>9</v>
      </c>
      <c r="K974" s="36">
        <f t="shared" si="83"/>
        <v>2024</v>
      </c>
    </row>
    <row r="975" spans="1:11" ht="13">
      <c r="A975" s="39">
        <f>GewinnDaten!A975</f>
        <v>45301</v>
      </c>
      <c r="B975" s="37">
        <f t="shared" si="79"/>
        <v>4</v>
      </c>
      <c r="C975" s="49">
        <f>GewinnDaten!G975</f>
        <v>0</v>
      </c>
      <c r="D975" s="49">
        <f>GewinnDaten!J975</f>
        <v>0</v>
      </c>
      <c r="E975" s="40">
        <f t="shared" si="80"/>
        <v>0</v>
      </c>
      <c r="F975" s="58">
        <f t="shared" si="81"/>
        <v>45301</v>
      </c>
      <c r="G975" s="49">
        <f>SUM(C$7:C975)</f>
        <v>-1</v>
      </c>
      <c r="H975" s="49">
        <f>SUM(D$7:D975)</f>
        <v>10</v>
      </c>
      <c r="I975" s="40">
        <f t="shared" si="82"/>
        <v>9</v>
      </c>
      <c r="K975" s="36">
        <f t="shared" si="83"/>
        <v>2024</v>
      </c>
    </row>
    <row r="976" spans="1:11" ht="13">
      <c r="A976" s="39">
        <f>GewinnDaten!A976</f>
        <v>45304</v>
      </c>
      <c r="B976" s="37">
        <f t="shared" si="79"/>
        <v>7</v>
      </c>
      <c r="C976" s="49">
        <f>GewinnDaten!G976</f>
        <v>0</v>
      </c>
      <c r="D976" s="49">
        <f>GewinnDaten!J976</f>
        <v>0</v>
      </c>
      <c r="E976" s="40">
        <f t="shared" si="80"/>
        <v>0</v>
      </c>
      <c r="F976" s="58">
        <f t="shared" si="81"/>
        <v>45304</v>
      </c>
      <c r="G976" s="49">
        <f>SUM(C$7:C976)</f>
        <v>-1</v>
      </c>
      <c r="H976" s="49">
        <f>SUM(D$7:D976)</f>
        <v>10</v>
      </c>
      <c r="I976" s="40">
        <f t="shared" si="82"/>
        <v>9</v>
      </c>
      <c r="K976" s="36">
        <f t="shared" si="83"/>
        <v>2024</v>
      </c>
    </row>
    <row r="977" spans="1:11" ht="13">
      <c r="A977" s="39">
        <f>GewinnDaten!A977</f>
        <v>45308</v>
      </c>
      <c r="B977" s="37">
        <f t="shared" si="79"/>
        <v>4</v>
      </c>
      <c r="C977" s="49">
        <f>GewinnDaten!G977</f>
        <v>0</v>
      </c>
      <c r="D977" s="49">
        <f>GewinnDaten!J977</f>
        <v>0</v>
      </c>
      <c r="E977" s="40">
        <f t="shared" si="80"/>
        <v>0</v>
      </c>
      <c r="F977" s="58">
        <f t="shared" si="81"/>
        <v>45308</v>
      </c>
      <c r="G977" s="49">
        <f>SUM(C$7:C977)</f>
        <v>-1</v>
      </c>
      <c r="H977" s="49">
        <f>SUM(D$7:D977)</f>
        <v>10</v>
      </c>
      <c r="I977" s="40">
        <f t="shared" si="82"/>
        <v>9</v>
      </c>
      <c r="K977" s="36">
        <f t="shared" si="83"/>
        <v>2024</v>
      </c>
    </row>
    <row r="978" spans="1:11" ht="13">
      <c r="A978" s="39">
        <f>GewinnDaten!A978</f>
        <v>45311</v>
      </c>
      <c r="B978" s="37">
        <f t="shared" si="79"/>
        <v>7</v>
      </c>
      <c r="C978" s="49">
        <f>GewinnDaten!G978</f>
        <v>0</v>
      </c>
      <c r="D978" s="49">
        <f>GewinnDaten!J978</f>
        <v>0</v>
      </c>
      <c r="E978" s="40">
        <f t="shared" si="80"/>
        <v>0</v>
      </c>
      <c r="F978" s="58">
        <f t="shared" si="81"/>
        <v>45311</v>
      </c>
      <c r="G978" s="49">
        <f>SUM(C$7:C978)</f>
        <v>-1</v>
      </c>
      <c r="H978" s="49">
        <f>SUM(D$7:D978)</f>
        <v>10</v>
      </c>
      <c r="I978" s="40">
        <f t="shared" si="82"/>
        <v>9</v>
      </c>
      <c r="K978" s="36">
        <f t="shared" si="83"/>
        <v>2024</v>
      </c>
    </row>
    <row r="979" spans="1:11" ht="13">
      <c r="A979" s="39">
        <f>GewinnDaten!A979</f>
        <v>45315</v>
      </c>
      <c r="B979" s="37">
        <f t="shared" si="79"/>
        <v>4</v>
      </c>
      <c r="C979" s="49">
        <f>GewinnDaten!G979</f>
        <v>0</v>
      </c>
      <c r="D979" s="49">
        <f>GewinnDaten!J979</f>
        <v>0</v>
      </c>
      <c r="E979" s="40">
        <f t="shared" si="80"/>
        <v>0</v>
      </c>
      <c r="F979" s="58">
        <f t="shared" si="81"/>
        <v>45315</v>
      </c>
      <c r="G979" s="49">
        <f>SUM(C$7:C979)</f>
        <v>-1</v>
      </c>
      <c r="H979" s="49">
        <f>SUM(D$7:D979)</f>
        <v>10</v>
      </c>
      <c r="I979" s="40">
        <f t="shared" si="82"/>
        <v>9</v>
      </c>
      <c r="K979" s="36">
        <f t="shared" si="83"/>
        <v>2024</v>
      </c>
    </row>
    <row r="980" spans="1:11" ht="13">
      <c r="A980" s="39">
        <f>GewinnDaten!A980</f>
        <v>45318</v>
      </c>
      <c r="B980" s="37">
        <f t="shared" si="79"/>
        <v>7</v>
      </c>
      <c r="C980" s="49">
        <f>GewinnDaten!G980</f>
        <v>0</v>
      </c>
      <c r="D980" s="49">
        <f>GewinnDaten!J980</f>
        <v>0</v>
      </c>
      <c r="E980" s="40">
        <f t="shared" si="80"/>
        <v>0</v>
      </c>
      <c r="F980" s="58">
        <f t="shared" si="81"/>
        <v>45318</v>
      </c>
      <c r="G980" s="49">
        <f>SUM(C$7:C980)</f>
        <v>-1</v>
      </c>
      <c r="H980" s="49">
        <f>SUM(D$7:D980)</f>
        <v>10</v>
      </c>
      <c r="I980" s="40">
        <f t="shared" si="82"/>
        <v>9</v>
      </c>
      <c r="K980" s="36">
        <f t="shared" si="83"/>
        <v>2024</v>
      </c>
    </row>
    <row r="981" spans="1:11" ht="13">
      <c r="A981" s="39">
        <f>GewinnDaten!A981</f>
        <v>45322</v>
      </c>
      <c r="B981" s="37">
        <f t="shared" si="79"/>
        <v>4</v>
      </c>
      <c r="C981" s="49">
        <f>GewinnDaten!G981</f>
        <v>0</v>
      </c>
      <c r="D981" s="49">
        <f>GewinnDaten!J981</f>
        <v>0</v>
      </c>
      <c r="E981" s="40">
        <f t="shared" si="80"/>
        <v>0</v>
      </c>
      <c r="F981" s="58">
        <f t="shared" si="81"/>
        <v>45322</v>
      </c>
      <c r="G981" s="49">
        <f>SUM(C$7:C981)</f>
        <v>-1</v>
      </c>
      <c r="H981" s="49">
        <f>SUM(D$7:D981)</f>
        <v>10</v>
      </c>
      <c r="I981" s="40">
        <f t="shared" si="82"/>
        <v>9</v>
      </c>
      <c r="K981" s="36">
        <f t="shared" si="83"/>
        <v>2024</v>
      </c>
    </row>
    <row r="982" spans="1:11" ht="13">
      <c r="A982" s="39">
        <f>GewinnDaten!A982</f>
        <v>45325</v>
      </c>
      <c r="B982" s="37">
        <f t="shared" si="79"/>
        <v>7</v>
      </c>
      <c r="C982" s="49">
        <f>GewinnDaten!G982</f>
        <v>0</v>
      </c>
      <c r="D982" s="49">
        <f>GewinnDaten!J982</f>
        <v>0</v>
      </c>
      <c r="E982" s="40">
        <f t="shared" si="80"/>
        <v>0</v>
      </c>
      <c r="F982" s="58">
        <f t="shared" si="81"/>
        <v>45325</v>
      </c>
      <c r="G982" s="49">
        <f>SUM(C$7:C982)</f>
        <v>-1</v>
      </c>
      <c r="H982" s="49">
        <f>SUM(D$7:D982)</f>
        <v>10</v>
      </c>
      <c r="I982" s="40">
        <f t="shared" si="82"/>
        <v>9</v>
      </c>
      <c r="K982" s="36">
        <f t="shared" si="83"/>
        <v>2024</v>
      </c>
    </row>
    <row r="983" spans="1:11" ht="13">
      <c r="A983" s="39">
        <f>GewinnDaten!A983</f>
        <v>45329</v>
      </c>
      <c r="B983" s="37">
        <f t="shared" si="79"/>
        <v>4</v>
      </c>
      <c r="C983" s="49">
        <f>GewinnDaten!G983</f>
        <v>0</v>
      </c>
      <c r="D983" s="49">
        <f>GewinnDaten!J983</f>
        <v>0</v>
      </c>
      <c r="E983" s="40">
        <f t="shared" si="80"/>
        <v>0</v>
      </c>
      <c r="F983" s="58">
        <f t="shared" si="81"/>
        <v>45329</v>
      </c>
      <c r="G983" s="49">
        <f>SUM(C$7:C983)</f>
        <v>-1</v>
      </c>
      <c r="H983" s="49">
        <f>SUM(D$7:D983)</f>
        <v>10</v>
      </c>
      <c r="I983" s="40">
        <f t="shared" si="82"/>
        <v>9</v>
      </c>
      <c r="K983" s="36">
        <f t="shared" si="83"/>
        <v>2024</v>
      </c>
    </row>
    <row r="984" spans="1:11" ht="13">
      <c r="A984" s="39">
        <f>GewinnDaten!A984</f>
        <v>45332</v>
      </c>
      <c r="B984" s="37">
        <f t="shared" si="79"/>
        <v>7</v>
      </c>
      <c r="C984" s="49">
        <f>GewinnDaten!G984</f>
        <v>0</v>
      </c>
      <c r="D984" s="49">
        <f>GewinnDaten!J984</f>
        <v>0</v>
      </c>
      <c r="E984" s="40">
        <f t="shared" si="80"/>
        <v>0</v>
      </c>
      <c r="F984" s="58">
        <f t="shared" si="81"/>
        <v>45332</v>
      </c>
      <c r="G984" s="49">
        <f>SUM(C$7:C984)</f>
        <v>-1</v>
      </c>
      <c r="H984" s="49">
        <f>SUM(D$7:D984)</f>
        <v>10</v>
      </c>
      <c r="I984" s="40">
        <f t="shared" si="82"/>
        <v>9</v>
      </c>
      <c r="K984" s="36">
        <f t="shared" si="83"/>
        <v>2024</v>
      </c>
    </row>
    <row r="985" spans="1:11" ht="13">
      <c r="A985" s="39">
        <f>GewinnDaten!A985</f>
        <v>45336</v>
      </c>
      <c r="B985" s="37">
        <f t="shared" si="79"/>
        <v>4</v>
      </c>
      <c r="C985" s="49">
        <f>GewinnDaten!G985</f>
        <v>0</v>
      </c>
      <c r="D985" s="49">
        <f>GewinnDaten!J985</f>
        <v>0</v>
      </c>
      <c r="E985" s="40">
        <f t="shared" si="80"/>
        <v>0</v>
      </c>
      <c r="F985" s="58">
        <f t="shared" si="81"/>
        <v>45336</v>
      </c>
      <c r="G985" s="49">
        <f>SUM(C$7:C985)</f>
        <v>-1</v>
      </c>
      <c r="H985" s="49">
        <f>SUM(D$7:D985)</f>
        <v>10</v>
      </c>
      <c r="I985" s="40">
        <f t="shared" si="82"/>
        <v>9</v>
      </c>
      <c r="K985" s="36">
        <f t="shared" si="83"/>
        <v>2024</v>
      </c>
    </row>
    <row r="986" spans="1:11" ht="13">
      <c r="A986" s="39">
        <f>GewinnDaten!A986</f>
        <v>45339</v>
      </c>
      <c r="B986" s="37">
        <f t="shared" si="79"/>
        <v>7</v>
      </c>
      <c r="C986" s="49">
        <f>GewinnDaten!G986</f>
        <v>0</v>
      </c>
      <c r="D986" s="49">
        <f>GewinnDaten!J986</f>
        <v>0</v>
      </c>
      <c r="E986" s="40">
        <f t="shared" si="80"/>
        <v>0</v>
      </c>
      <c r="F986" s="58">
        <f t="shared" si="81"/>
        <v>45339</v>
      </c>
      <c r="G986" s="49">
        <f>SUM(C$7:C986)</f>
        <v>-1</v>
      </c>
      <c r="H986" s="49">
        <f>SUM(D$7:D986)</f>
        <v>10</v>
      </c>
      <c r="I986" s="40">
        <f t="shared" si="82"/>
        <v>9</v>
      </c>
      <c r="K986" s="36">
        <f t="shared" si="83"/>
        <v>2024</v>
      </c>
    </row>
    <row r="987" spans="1:11" ht="13">
      <c r="A987" s="39">
        <f>GewinnDaten!A987</f>
        <v>45343</v>
      </c>
      <c r="B987" s="37">
        <f t="shared" si="79"/>
        <v>4</v>
      </c>
      <c r="C987" s="49">
        <f>GewinnDaten!G987</f>
        <v>0</v>
      </c>
      <c r="D987" s="49">
        <f>GewinnDaten!J987</f>
        <v>0</v>
      </c>
      <c r="E987" s="40">
        <f t="shared" si="80"/>
        <v>0</v>
      </c>
      <c r="F987" s="58">
        <f t="shared" si="81"/>
        <v>45343</v>
      </c>
      <c r="G987" s="49">
        <f>SUM(C$7:C987)</f>
        <v>-1</v>
      </c>
      <c r="H987" s="49">
        <f>SUM(D$7:D987)</f>
        <v>10</v>
      </c>
      <c r="I987" s="40">
        <f t="shared" si="82"/>
        <v>9</v>
      </c>
      <c r="K987" s="36">
        <f t="shared" si="83"/>
        <v>2024</v>
      </c>
    </row>
    <row r="988" spans="1:11" ht="13">
      <c r="A988" s="39">
        <f>GewinnDaten!A988</f>
        <v>45346</v>
      </c>
      <c r="B988" s="37">
        <f t="shared" si="79"/>
        <v>7</v>
      </c>
      <c r="C988" s="49">
        <f>GewinnDaten!G988</f>
        <v>0</v>
      </c>
      <c r="D988" s="49">
        <f>GewinnDaten!J988</f>
        <v>0</v>
      </c>
      <c r="E988" s="40">
        <f t="shared" si="80"/>
        <v>0</v>
      </c>
      <c r="F988" s="58">
        <f t="shared" si="81"/>
        <v>45346</v>
      </c>
      <c r="G988" s="49">
        <f>SUM(C$7:C988)</f>
        <v>-1</v>
      </c>
      <c r="H988" s="49">
        <f>SUM(D$7:D988)</f>
        <v>10</v>
      </c>
      <c r="I988" s="40">
        <f t="shared" si="82"/>
        <v>9</v>
      </c>
      <c r="K988" s="36">
        <f t="shared" si="83"/>
        <v>2024</v>
      </c>
    </row>
    <row r="989" spans="1:11" ht="13">
      <c r="A989" s="39">
        <f>GewinnDaten!A989</f>
        <v>45350</v>
      </c>
      <c r="B989" s="37">
        <f t="shared" si="79"/>
        <v>4</v>
      </c>
      <c r="C989" s="49">
        <f>GewinnDaten!G989</f>
        <v>0</v>
      </c>
      <c r="D989" s="49">
        <f>GewinnDaten!J989</f>
        <v>0</v>
      </c>
      <c r="E989" s="40">
        <f t="shared" si="80"/>
        <v>0</v>
      </c>
      <c r="F989" s="58">
        <f t="shared" si="81"/>
        <v>45350</v>
      </c>
      <c r="G989" s="49">
        <f>SUM(C$7:C989)</f>
        <v>-1</v>
      </c>
      <c r="H989" s="49">
        <f>SUM(D$7:D989)</f>
        <v>10</v>
      </c>
      <c r="I989" s="40">
        <f t="shared" si="82"/>
        <v>9</v>
      </c>
      <c r="K989" s="36">
        <f t="shared" si="83"/>
        <v>2024</v>
      </c>
    </row>
    <row r="990" spans="1:11" ht="13">
      <c r="A990" s="39">
        <f>GewinnDaten!A990</f>
        <v>45353</v>
      </c>
      <c r="B990" s="37">
        <f t="shared" si="79"/>
        <v>7</v>
      </c>
      <c r="C990" s="49">
        <f>GewinnDaten!G990</f>
        <v>0</v>
      </c>
      <c r="D990" s="49">
        <f>GewinnDaten!J990</f>
        <v>0</v>
      </c>
      <c r="E990" s="40">
        <f t="shared" si="80"/>
        <v>0</v>
      </c>
      <c r="F990" s="58">
        <f t="shared" si="81"/>
        <v>45353</v>
      </c>
      <c r="G990" s="49">
        <f>SUM(C$7:C990)</f>
        <v>-1</v>
      </c>
      <c r="H990" s="49">
        <f>SUM(D$7:D990)</f>
        <v>10</v>
      </c>
      <c r="I990" s="40">
        <f t="shared" si="82"/>
        <v>9</v>
      </c>
      <c r="K990" s="36">
        <f t="shared" si="83"/>
        <v>2024</v>
      </c>
    </row>
    <row r="991" spans="1:11" ht="13">
      <c r="A991" s="39">
        <f>GewinnDaten!A991</f>
        <v>45357</v>
      </c>
      <c r="B991" s="37">
        <f t="shared" si="79"/>
        <v>4</v>
      </c>
      <c r="C991" s="49">
        <f>GewinnDaten!G991</f>
        <v>0</v>
      </c>
      <c r="D991" s="49">
        <f>GewinnDaten!J991</f>
        <v>0</v>
      </c>
      <c r="E991" s="40">
        <f t="shared" si="80"/>
        <v>0</v>
      </c>
      <c r="F991" s="58">
        <f t="shared" si="81"/>
        <v>45357</v>
      </c>
      <c r="G991" s="49">
        <f>SUM(C$7:C991)</f>
        <v>-1</v>
      </c>
      <c r="H991" s="49">
        <f>SUM(D$7:D991)</f>
        <v>10</v>
      </c>
      <c r="I991" s="40">
        <f t="shared" si="82"/>
        <v>9</v>
      </c>
      <c r="K991" s="36">
        <f t="shared" si="83"/>
        <v>2024</v>
      </c>
    </row>
    <row r="992" spans="1:11" ht="13">
      <c r="A992" s="39">
        <f>GewinnDaten!A992</f>
        <v>45360</v>
      </c>
      <c r="B992" s="37">
        <f t="shared" si="79"/>
        <v>7</v>
      </c>
      <c r="C992" s="49">
        <f>GewinnDaten!G992</f>
        <v>0</v>
      </c>
      <c r="D992" s="49">
        <f>GewinnDaten!J992</f>
        <v>0</v>
      </c>
      <c r="E992" s="40">
        <f t="shared" si="80"/>
        <v>0</v>
      </c>
      <c r="F992" s="58">
        <f t="shared" si="81"/>
        <v>45360</v>
      </c>
      <c r="G992" s="49">
        <f>SUM(C$7:C992)</f>
        <v>-1</v>
      </c>
      <c r="H992" s="49">
        <f>SUM(D$7:D992)</f>
        <v>10</v>
      </c>
      <c r="I992" s="40">
        <f t="shared" si="82"/>
        <v>9</v>
      </c>
      <c r="K992" s="36">
        <f t="shared" si="83"/>
        <v>2024</v>
      </c>
    </row>
    <row r="993" spans="1:11" ht="13">
      <c r="A993" s="39">
        <f>GewinnDaten!A993</f>
        <v>45364</v>
      </c>
      <c r="B993" s="37">
        <f t="shared" si="79"/>
        <v>4</v>
      </c>
      <c r="C993" s="49">
        <f>GewinnDaten!G993</f>
        <v>0</v>
      </c>
      <c r="D993" s="49">
        <f>GewinnDaten!J993</f>
        <v>0</v>
      </c>
      <c r="E993" s="40">
        <f t="shared" si="80"/>
        <v>0</v>
      </c>
      <c r="F993" s="58">
        <f t="shared" si="81"/>
        <v>45364</v>
      </c>
      <c r="G993" s="49">
        <f>SUM(C$7:C993)</f>
        <v>-1</v>
      </c>
      <c r="H993" s="49">
        <f>SUM(D$7:D993)</f>
        <v>10</v>
      </c>
      <c r="I993" s="40">
        <f t="shared" si="82"/>
        <v>9</v>
      </c>
      <c r="K993" s="36">
        <f t="shared" si="83"/>
        <v>2024</v>
      </c>
    </row>
    <row r="994" spans="1:11" ht="13">
      <c r="A994" s="39">
        <f>GewinnDaten!A994</f>
        <v>45367</v>
      </c>
      <c r="B994" s="37">
        <f t="shared" si="79"/>
        <v>7</v>
      </c>
      <c r="C994" s="49">
        <f>GewinnDaten!G994</f>
        <v>0</v>
      </c>
      <c r="D994" s="49">
        <f>GewinnDaten!J994</f>
        <v>0</v>
      </c>
      <c r="E994" s="40">
        <f t="shared" si="80"/>
        <v>0</v>
      </c>
      <c r="F994" s="58">
        <f t="shared" si="81"/>
        <v>45367</v>
      </c>
      <c r="G994" s="49">
        <f>SUM(C$7:C994)</f>
        <v>-1</v>
      </c>
      <c r="H994" s="49">
        <f>SUM(D$7:D994)</f>
        <v>10</v>
      </c>
      <c r="I994" s="40">
        <f t="shared" si="82"/>
        <v>9</v>
      </c>
      <c r="K994" s="36">
        <f t="shared" si="83"/>
        <v>2024</v>
      </c>
    </row>
    <row r="995" spans="1:11" ht="13">
      <c r="A995" s="39">
        <f>GewinnDaten!A995</f>
        <v>45371</v>
      </c>
      <c r="B995" s="37">
        <f t="shared" si="79"/>
        <v>4</v>
      </c>
      <c r="C995" s="49">
        <f>GewinnDaten!G995</f>
        <v>0</v>
      </c>
      <c r="D995" s="49">
        <f>GewinnDaten!J995</f>
        <v>0</v>
      </c>
      <c r="E995" s="40">
        <f t="shared" si="80"/>
        <v>0</v>
      </c>
      <c r="F995" s="58">
        <f t="shared" si="81"/>
        <v>45371</v>
      </c>
      <c r="G995" s="49">
        <f>SUM(C$7:C995)</f>
        <v>-1</v>
      </c>
      <c r="H995" s="49">
        <f>SUM(D$7:D995)</f>
        <v>10</v>
      </c>
      <c r="I995" s="40">
        <f t="shared" si="82"/>
        <v>9</v>
      </c>
      <c r="K995" s="36">
        <f t="shared" si="83"/>
        <v>2024</v>
      </c>
    </row>
    <row r="996" spans="1:11" ht="13">
      <c r="A996" s="39">
        <f>GewinnDaten!A996</f>
        <v>45374</v>
      </c>
      <c r="B996" s="37">
        <f t="shared" si="79"/>
        <v>7</v>
      </c>
      <c r="C996" s="49">
        <f>GewinnDaten!G996</f>
        <v>0</v>
      </c>
      <c r="D996" s="49">
        <f>GewinnDaten!J996</f>
        <v>0</v>
      </c>
      <c r="E996" s="40">
        <f t="shared" si="80"/>
        <v>0</v>
      </c>
      <c r="F996" s="58">
        <f t="shared" si="81"/>
        <v>45374</v>
      </c>
      <c r="G996" s="49">
        <f>SUM(C$7:C996)</f>
        <v>-1</v>
      </c>
      <c r="H996" s="49">
        <f>SUM(D$7:D996)</f>
        <v>10</v>
      </c>
      <c r="I996" s="40">
        <f t="shared" si="82"/>
        <v>9</v>
      </c>
      <c r="K996" s="36">
        <f t="shared" si="83"/>
        <v>2024</v>
      </c>
    </row>
    <row r="997" spans="1:11" ht="13">
      <c r="A997" s="39">
        <f>GewinnDaten!A997</f>
        <v>45378</v>
      </c>
      <c r="B997" s="37">
        <f t="shared" si="79"/>
        <v>4</v>
      </c>
      <c r="C997" s="49">
        <f>GewinnDaten!G997</f>
        <v>0</v>
      </c>
      <c r="D997" s="49">
        <f>GewinnDaten!J997</f>
        <v>0</v>
      </c>
      <c r="E997" s="40">
        <f t="shared" si="80"/>
        <v>0</v>
      </c>
      <c r="F997" s="58">
        <f t="shared" si="81"/>
        <v>45378</v>
      </c>
      <c r="G997" s="49">
        <f>SUM(C$7:C997)</f>
        <v>-1</v>
      </c>
      <c r="H997" s="49">
        <f>SUM(D$7:D997)</f>
        <v>10</v>
      </c>
      <c r="I997" s="40">
        <f t="shared" si="82"/>
        <v>9</v>
      </c>
      <c r="K997" s="36">
        <f t="shared" si="83"/>
        <v>2024</v>
      </c>
    </row>
    <row r="998" spans="1:11" ht="13">
      <c r="A998" s="39">
        <f>GewinnDaten!A998</f>
        <v>45381</v>
      </c>
      <c r="B998" s="37">
        <f t="shared" si="79"/>
        <v>7</v>
      </c>
      <c r="C998" s="49">
        <f>GewinnDaten!G998</f>
        <v>0</v>
      </c>
      <c r="D998" s="49">
        <f>GewinnDaten!J998</f>
        <v>0</v>
      </c>
      <c r="E998" s="40">
        <f t="shared" si="80"/>
        <v>0</v>
      </c>
      <c r="F998" s="58">
        <f t="shared" si="81"/>
        <v>45381</v>
      </c>
      <c r="G998" s="49">
        <f>SUM(C$7:C998)</f>
        <v>-1</v>
      </c>
      <c r="H998" s="49">
        <f>SUM(D$7:D998)</f>
        <v>10</v>
      </c>
      <c r="I998" s="40">
        <f t="shared" si="82"/>
        <v>9</v>
      </c>
      <c r="K998" s="36">
        <f t="shared" si="83"/>
        <v>2024</v>
      </c>
    </row>
    <row r="999" spans="1:11" ht="13">
      <c r="A999" s="39">
        <f>GewinnDaten!A999</f>
        <v>45385</v>
      </c>
      <c r="B999" s="37">
        <f t="shared" si="79"/>
        <v>4</v>
      </c>
      <c r="C999" s="49">
        <f>GewinnDaten!G999</f>
        <v>0</v>
      </c>
      <c r="D999" s="49">
        <f>GewinnDaten!J999</f>
        <v>0</v>
      </c>
      <c r="E999" s="40">
        <f t="shared" si="80"/>
        <v>0</v>
      </c>
      <c r="F999" s="58">
        <f t="shared" si="81"/>
        <v>45385</v>
      </c>
      <c r="G999" s="49">
        <f>SUM(C$7:C999)</f>
        <v>-1</v>
      </c>
      <c r="H999" s="49">
        <f>SUM(D$7:D999)</f>
        <v>10</v>
      </c>
      <c r="I999" s="40">
        <f t="shared" si="82"/>
        <v>9</v>
      </c>
      <c r="K999" s="36">
        <f t="shared" si="83"/>
        <v>2024</v>
      </c>
    </row>
    <row r="1000" spans="1:11" ht="13">
      <c r="A1000" s="39">
        <f>GewinnDaten!A1000</f>
        <v>45388</v>
      </c>
      <c r="B1000" s="37">
        <f t="shared" si="79"/>
        <v>7</v>
      </c>
      <c r="C1000" s="49">
        <f>GewinnDaten!G1000</f>
        <v>0</v>
      </c>
      <c r="D1000" s="49">
        <f>GewinnDaten!J1000</f>
        <v>0</v>
      </c>
      <c r="E1000" s="40">
        <f t="shared" si="80"/>
        <v>0</v>
      </c>
      <c r="F1000" s="58">
        <f t="shared" si="81"/>
        <v>45388</v>
      </c>
      <c r="G1000" s="49">
        <f>SUM(C$7:C1000)</f>
        <v>-1</v>
      </c>
      <c r="H1000" s="49">
        <f>SUM(D$7:D1000)</f>
        <v>10</v>
      </c>
      <c r="I1000" s="40">
        <f t="shared" si="82"/>
        <v>9</v>
      </c>
      <c r="K1000" s="36">
        <f t="shared" si="83"/>
        <v>2024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5"/>
  <sheetViews>
    <sheetView showGridLines="0" zoomScale="120" zoomScaleNormal="120" workbookViewId="0">
      <selection activeCell="B34" sqref="B34"/>
    </sheetView>
  </sheetViews>
  <sheetFormatPr baseColWidth="10" defaultRowHeight="12.5"/>
  <cols>
    <col min="1" max="1" width="24.453125" customWidth="1"/>
    <col min="2" max="2" width="15.90625" customWidth="1"/>
    <col min="7" max="7" width="5.6328125" customWidth="1"/>
    <col min="10" max="10" width="0" hidden="1" customWidth="1"/>
  </cols>
  <sheetData>
    <row r="1" spans="1:10" ht="23" thickBot="1">
      <c r="A1" s="34" t="s">
        <v>35</v>
      </c>
      <c r="B1" s="29"/>
      <c r="C1" s="29"/>
      <c r="D1" s="29"/>
      <c r="E1" s="29"/>
      <c r="F1" s="140" t="s">
        <v>153</v>
      </c>
      <c r="G1" s="141"/>
    </row>
    <row r="2" spans="1:10">
      <c r="A2" s="29"/>
      <c r="B2" s="29"/>
      <c r="C2" s="29"/>
      <c r="D2" s="29"/>
      <c r="E2" s="29"/>
      <c r="F2" s="29"/>
      <c r="G2" s="29"/>
    </row>
    <row r="3" spans="1:10" ht="13">
      <c r="A3" s="33" t="s">
        <v>34</v>
      </c>
      <c r="B3" s="29"/>
      <c r="C3" s="29"/>
      <c r="D3" s="29"/>
      <c r="E3" s="29"/>
      <c r="F3" s="29"/>
      <c r="G3" s="29"/>
    </row>
    <row r="4" spans="1:10">
      <c r="A4" s="29"/>
      <c r="B4" s="29"/>
      <c r="C4" s="29"/>
      <c r="D4" s="29"/>
      <c r="E4" s="29"/>
      <c r="F4" s="29"/>
      <c r="G4" s="29"/>
    </row>
    <row r="5" spans="1:10" ht="13">
      <c r="A5" s="33" t="s">
        <v>36</v>
      </c>
      <c r="B5" s="29"/>
      <c r="C5" s="29"/>
      <c r="D5" s="29"/>
      <c r="E5" s="29"/>
      <c r="F5" s="29"/>
      <c r="G5" s="29"/>
    </row>
    <row r="8" spans="1:10">
      <c r="A8" s="32" t="s">
        <v>28</v>
      </c>
      <c r="B8" s="30">
        <v>41913</v>
      </c>
      <c r="C8" s="36">
        <f>WEEKDAY(B8)</f>
        <v>4</v>
      </c>
      <c r="D8" s="37">
        <f>WEEKDAY(B8)</f>
        <v>4</v>
      </c>
    </row>
    <row r="11" spans="1:10">
      <c r="A11" s="32" t="s">
        <v>33</v>
      </c>
    </row>
    <row r="12" spans="1:10" ht="6" customHeight="1">
      <c r="A12" s="32"/>
    </row>
    <row r="13" spans="1:10" ht="13">
      <c r="A13" s="32" t="s">
        <v>29</v>
      </c>
      <c r="B13" s="31"/>
      <c r="J13" s="36">
        <f>IF(B13="x",4,0)</f>
        <v>0</v>
      </c>
    </row>
    <row r="14" spans="1:10" ht="13">
      <c r="A14" s="32" t="s">
        <v>30</v>
      </c>
      <c r="B14" s="31"/>
      <c r="J14" s="36">
        <f>IF(B14="x",7,0)</f>
        <v>0</v>
      </c>
    </row>
    <row r="15" spans="1:10" ht="13">
      <c r="A15" s="32" t="s">
        <v>31</v>
      </c>
      <c r="B15" s="31" t="s">
        <v>32</v>
      </c>
      <c r="J15" s="36">
        <f>IF(B15="x",11,0)</f>
        <v>11</v>
      </c>
    </row>
    <row r="16" spans="1:10">
      <c r="J16" s="36">
        <f>SUM(J13:J15)</f>
        <v>11</v>
      </c>
    </row>
    <row r="21" spans="1:7" ht="13">
      <c r="A21" s="33" t="s">
        <v>85</v>
      </c>
      <c r="B21" s="28"/>
      <c r="C21" s="28"/>
      <c r="D21" s="28"/>
      <c r="E21" s="28"/>
      <c r="F21" s="28"/>
      <c r="G21" s="28"/>
    </row>
    <row r="23" spans="1:7" ht="13">
      <c r="A23" s="33" t="s">
        <v>86</v>
      </c>
      <c r="B23" s="86" t="s">
        <v>87</v>
      </c>
      <c r="C23" s="28"/>
      <c r="D23" s="28"/>
      <c r="E23" s="28"/>
      <c r="F23" s="28"/>
      <c r="G23" s="28"/>
    </row>
    <row r="25" spans="1:7" ht="13">
      <c r="A25" s="33" t="s">
        <v>88</v>
      </c>
      <c r="B25" s="86" t="s">
        <v>87</v>
      </c>
      <c r="C25" s="28"/>
      <c r="D25" s="28"/>
      <c r="E25" s="28"/>
      <c r="F25" s="28"/>
      <c r="G25" s="28"/>
    </row>
  </sheetData>
  <hyperlinks>
    <hyperlink ref="B23" location="'Lotto-Check1'!A1" display="hier klicken!"/>
    <hyperlink ref="B25" location="GewinnDaten!A1" display="hier klicken!"/>
    <hyperlink ref="F1" location="Navigation!A1" display="Back Home"/>
  </hyperlink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004"/>
  <sheetViews>
    <sheetView showGridLines="0" workbookViewId="0">
      <selection activeCell="E8" sqref="E8"/>
    </sheetView>
  </sheetViews>
  <sheetFormatPr baseColWidth="10" defaultRowHeight="12.5"/>
  <cols>
    <col min="2" max="2" width="5.36328125" hidden="1" customWidth="1"/>
    <col min="3" max="3" width="5.7265625" hidden="1" customWidth="1"/>
    <col min="4" max="4" width="3.90625" customWidth="1"/>
    <col min="12" max="12" width="0" hidden="1" customWidth="1"/>
    <col min="13" max="13" width="3.26953125" customWidth="1"/>
    <col min="14" max="14" width="21.7265625" customWidth="1"/>
  </cols>
  <sheetData>
    <row r="1" spans="1:14" ht="24" customHeight="1" thickBot="1">
      <c r="A1" s="33" t="s">
        <v>149</v>
      </c>
      <c r="B1" s="33"/>
      <c r="C1" s="33"/>
      <c r="D1" s="33"/>
      <c r="E1" s="33"/>
      <c r="F1" s="33"/>
      <c r="G1" s="33"/>
      <c r="H1" s="33"/>
      <c r="I1" s="33"/>
      <c r="J1" s="140" t="s">
        <v>153</v>
      </c>
      <c r="K1" s="141"/>
      <c r="L1" s="33"/>
      <c r="M1" s="33"/>
      <c r="N1" s="142" t="s">
        <v>69</v>
      </c>
    </row>
    <row r="2" spans="1:14" ht="1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43"/>
    </row>
    <row r="3" spans="1:14" ht="13">
      <c r="A3" s="33" t="s">
        <v>56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43"/>
    </row>
    <row r="4" spans="1:14">
      <c r="N4" s="143"/>
    </row>
    <row r="5" spans="1:14" ht="25">
      <c r="E5" s="42" t="s">
        <v>40</v>
      </c>
      <c r="F5" s="42" t="s">
        <v>41</v>
      </c>
      <c r="G5" s="43" t="s">
        <v>45</v>
      </c>
      <c r="H5" s="45" t="s">
        <v>42</v>
      </c>
      <c r="I5" s="42" t="s">
        <v>43</v>
      </c>
      <c r="J5" s="42" t="s">
        <v>44</v>
      </c>
      <c r="K5" s="36" t="s">
        <v>39</v>
      </c>
      <c r="N5" s="143"/>
    </row>
    <row r="6" spans="1:14" ht="13">
      <c r="A6" s="38">
        <f>Daten!J16</f>
        <v>11</v>
      </c>
      <c r="H6" s="46"/>
      <c r="N6" s="70" t="s">
        <v>70</v>
      </c>
    </row>
    <row r="7" spans="1:14" ht="13">
      <c r="A7" s="39">
        <f>Daten!B8</f>
        <v>41913</v>
      </c>
      <c r="B7" s="36">
        <f>IF(AND(A$6=11,C7=4),3,4)</f>
        <v>3</v>
      </c>
      <c r="C7" s="36">
        <f>WEEKDAY(A7)</f>
        <v>4</v>
      </c>
      <c r="D7" s="37">
        <f>WEEKDAY(A7)</f>
        <v>4</v>
      </c>
      <c r="E7" s="41">
        <v>-15.3</v>
      </c>
      <c r="F7" s="41">
        <v>-1</v>
      </c>
      <c r="G7" s="44">
        <v>-1</v>
      </c>
      <c r="H7" s="47">
        <v>5</v>
      </c>
      <c r="I7" s="48">
        <v>5</v>
      </c>
      <c r="J7" s="48">
        <v>10</v>
      </c>
      <c r="K7" s="40">
        <f>SUM(E7:J7)</f>
        <v>2.6999999999999993</v>
      </c>
      <c r="L7" s="35">
        <f>A7</f>
        <v>41913</v>
      </c>
      <c r="N7" s="69">
        <f ca="1">IF(TODAY()&gt;A7+7,0,"D")</f>
        <v>0</v>
      </c>
    </row>
    <row r="8" spans="1:14" ht="13">
      <c r="A8" s="39">
        <f t="shared" ref="A8:A71" si="0">IF(A$6=11,A7+B8,A7+7)</f>
        <v>41916</v>
      </c>
      <c r="B8" s="36">
        <f t="shared" ref="B8:B71" si="1">IF(AND(A$6=11,C7=4),3,4)</f>
        <v>3</v>
      </c>
      <c r="C8" s="36">
        <f t="shared" ref="C8:C71" si="2">WEEKDAY(A8)</f>
        <v>7</v>
      </c>
      <c r="D8" s="37">
        <f t="shared" ref="D8:D71" si="3">WEEKDAY(A8)</f>
        <v>7</v>
      </c>
      <c r="E8" s="41"/>
      <c r="F8" s="41"/>
      <c r="G8" s="44"/>
      <c r="H8" s="47"/>
      <c r="I8" s="48"/>
      <c r="J8" s="48"/>
      <c r="K8" s="40">
        <f t="shared" ref="K8:K71" si="4">SUM(E8:J8)</f>
        <v>0</v>
      </c>
      <c r="L8" s="35">
        <f t="shared" ref="L8:L71" si="5">A8</f>
        <v>41916</v>
      </c>
      <c r="N8" s="69">
        <f t="shared" ref="N8:N71" ca="1" si="6">IF(TODAY()&gt;A8+7,0,"D")</f>
        <v>0</v>
      </c>
    </row>
    <row r="9" spans="1:14" ht="13">
      <c r="A9" s="39">
        <f t="shared" si="0"/>
        <v>41920</v>
      </c>
      <c r="B9" s="36">
        <f t="shared" si="1"/>
        <v>4</v>
      </c>
      <c r="C9" s="36">
        <f t="shared" si="2"/>
        <v>4</v>
      </c>
      <c r="D9" s="37">
        <f t="shared" si="3"/>
        <v>4</v>
      </c>
      <c r="E9" s="41"/>
      <c r="F9" s="41"/>
      <c r="G9" s="44"/>
      <c r="H9" s="47"/>
      <c r="I9" s="48"/>
      <c r="J9" s="48"/>
      <c r="K9" s="40">
        <f t="shared" si="4"/>
        <v>0</v>
      </c>
      <c r="L9" s="35">
        <f t="shared" si="5"/>
        <v>41920</v>
      </c>
      <c r="N9" s="69">
        <f t="shared" ca="1" si="6"/>
        <v>0</v>
      </c>
    </row>
    <row r="10" spans="1:14" ht="13">
      <c r="A10" s="39">
        <f t="shared" si="0"/>
        <v>41923</v>
      </c>
      <c r="B10" s="36">
        <f t="shared" si="1"/>
        <v>3</v>
      </c>
      <c r="C10" s="36">
        <f t="shared" si="2"/>
        <v>7</v>
      </c>
      <c r="D10" s="37">
        <f t="shared" si="3"/>
        <v>7</v>
      </c>
      <c r="E10" s="41"/>
      <c r="F10" s="41"/>
      <c r="G10" s="44"/>
      <c r="H10" s="47"/>
      <c r="I10" s="48"/>
      <c r="J10" s="48"/>
      <c r="K10" s="40">
        <f t="shared" si="4"/>
        <v>0</v>
      </c>
      <c r="L10" s="35">
        <f t="shared" si="5"/>
        <v>41923</v>
      </c>
      <c r="N10" s="69">
        <f t="shared" ca="1" si="6"/>
        <v>0</v>
      </c>
    </row>
    <row r="11" spans="1:14" ht="13">
      <c r="A11" s="39">
        <f t="shared" si="0"/>
        <v>41927</v>
      </c>
      <c r="B11" s="36">
        <f t="shared" si="1"/>
        <v>4</v>
      </c>
      <c r="C11" s="36">
        <f t="shared" si="2"/>
        <v>4</v>
      </c>
      <c r="D11" s="37">
        <f t="shared" si="3"/>
        <v>4</v>
      </c>
      <c r="E11" s="41"/>
      <c r="F11" s="41"/>
      <c r="G11" s="44"/>
      <c r="H11" s="47"/>
      <c r="I11" s="48"/>
      <c r="J11" s="48"/>
      <c r="K11" s="40">
        <f t="shared" si="4"/>
        <v>0</v>
      </c>
      <c r="L11" s="35">
        <f t="shared" si="5"/>
        <v>41927</v>
      </c>
      <c r="N11" s="69">
        <f t="shared" ca="1" si="6"/>
        <v>0</v>
      </c>
    </row>
    <row r="12" spans="1:14" ht="13">
      <c r="A12" s="39">
        <f t="shared" si="0"/>
        <v>41930</v>
      </c>
      <c r="B12" s="36">
        <f t="shared" si="1"/>
        <v>3</v>
      </c>
      <c r="C12" s="36">
        <f t="shared" si="2"/>
        <v>7</v>
      </c>
      <c r="D12" s="37">
        <f t="shared" si="3"/>
        <v>7</v>
      </c>
      <c r="E12" s="41"/>
      <c r="F12" s="41"/>
      <c r="G12" s="44"/>
      <c r="H12" s="47"/>
      <c r="I12" s="48"/>
      <c r="J12" s="48"/>
      <c r="K12" s="40">
        <f t="shared" si="4"/>
        <v>0</v>
      </c>
      <c r="L12" s="35">
        <f t="shared" si="5"/>
        <v>41930</v>
      </c>
      <c r="N12" s="69">
        <f t="shared" ca="1" si="6"/>
        <v>0</v>
      </c>
    </row>
    <row r="13" spans="1:14" ht="13">
      <c r="A13" s="39">
        <f t="shared" si="0"/>
        <v>41934</v>
      </c>
      <c r="B13" s="36">
        <f t="shared" si="1"/>
        <v>4</v>
      </c>
      <c r="C13" s="36">
        <f t="shared" si="2"/>
        <v>4</v>
      </c>
      <c r="D13" s="37">
        <f t="shared" si="3"/>
        <v>4</v>
      </c>
      <c r="E13" s="41"/>
      <c r="F13" s="41"/>
      <c r="G13" s="44"/>
      <c r="H13" s="47"/>
      <c r="I13" s="48"/>
      <c r="J13" s="48"/>
      <c r="K13" s="40">
        <f t="shared" si="4"/>
        <v>0</v>
      </c>
      <c r="L13" s="35">
        <f t="shared" si="5"/>
        <v>41934</v>
      </c>
      <c r="N13" s="69">
        <f t="shared" ca="1" si="6"/>
        <v>0</v>
      </c>
    </row>
    <row r="14" spans="1:14" ht="13">
      <c r="A14" s="39">
        <f t="shared" si="0"/>
        <v>41937</v>
      </c>
      <c r="B14" s="36">
        <f t="shared" si="1"/>
        <v>3</v>
      </c>
      <c r="C14" s="36">
        <f t="shared" si="2"/>
        <v>7</v>
      </c>
      <c r="D14" s="37">
        <f t="shared" si="3"/>
        <v>7</v>
      </c>
      <c r="E14" s="41"/>
      <c r="F14" s="41"/>
      <c r="G14" s="44"/>
      <c r="H14" s="47"/>
      <c r="I14" s="48"/>
      <c r="J14" s="48"/>
      <c r="K14" s="40">
        <f t="shared" si="4"/>
        <v>0</v>
      </c>
      <c r="L14" s="35">
        <f t="shared" si="5"/>
        <v>41937</v>
      </c>
      <c r="N14" s="69" t="str">
        <f t="shared" ca="1" si="6"/>
        <v>D</v>
      </c>
    </row>
    <row r="15" spans="1:14" ht="13">
      <c r="A15" s="39">
        <f t="shared" si="0"/>
        <v>41941</v>
      </c>
      <c r="B15" s="36">
        <f t="shared" si="1"/>
        <v>4</v>
      </c>
      <c r="C15" s="36">
        <f t="shared" si="2"/>
        <v>4</v>
      </c>
      <c r="D15" s="37">
        <f t="shared" si="3"/>
        <v>4</v>
      </c>
      <c r="E15" s="41"/>
      <c r="F15" s="41"/>
      <c r="G15" s="44"/>
      <c r="H15" s="47"/>
      <c r="I15" s="48"/>
      <c r="J15" s="48"/>
      <c r="K15" s="40">
        <f t="shared" si="4"/>
        <v>0</v>
      </c>
      <c r="L15" s="35">
        <f t="shared" si="5"/>
        <v>41941</v>
      </c>
      <c r="N15" s="69" t="str">
        <f t="shared" ca="1" si="6"/>
        <v>D</v>
      </c>
    </row>
    <row r="16" spans="1:14" ht="13">
      <c r="A16" s="39">
        <f t="shared" si="0"/>
        <v>41944</v>
      </c>
      <c r="B16" s="36">
        <f t="shared" si="1"/>
        <v>3</v>
      </c>
      <c r="C16" s="36">
        <f t="shared" si="2"/>
        <v>7</v>
      </c>
      <c r="D16" s="37">
        <f t="shared" si="3"/>
        <v>7</v>
      </c>
      <c r="E16" s="41"/>
      <c r="F16" s="41"/>
      <c r="G16" s="44"/>
      <c r="H16" s="47"/>
      <c r="I16" s="48"/>
      <c r="J16" s="48"/>
      <c r="K16" s="40">
        <f t="shared" si="4"/>
        <v>0</v>
      </c>
      <c r="L16" s="35">
        <f t="shared" si="5"/>
        <v>41944</v>
      </c>
      <c r="N16" s="69" t="str">
        <f t="shared" ca="1" si="6"/>
        <v>D</v>
      </c>
    </row>
    <row r="17" spans="1:14" ht="13">
      <c r="A17" s="39">
        <f t="shared" si="0"/>
        <v>41948</v>
      </c>
      <c r="B17" s="36">
        <f t="shared" si="1"/>
        <v>4</v>
      </c>
      <c r="C17" s="36">
        <f t="shared" si="2"/>
        <v>4</v>
      </c>
      <c r="D17" s="37">
        <f t="shared" si="3"/>
        <v>4</v>
      </c>
      <c r="E17" s="41"/>
      <c r="F17" s="41"/>
      <c r="G17" s="44"/>
      <c r="H17" s="47"/>
      <c r="I17" s="48"/>
      <c r="J17" s="48"/>
      <c r="K17" s="40">
        <f t="shared" si="4"/>
        <v>0</v>
      </c>
      <c r="L17" s="35">
        <f t="shared" si="5"/>
        <v>41948</v>
      </c>
      <c r="N17" s="69" t="str">
        <f t="shared" ca="1" si="6"/>
        <v>D</v>
      </c>
    </row>
    <row r="18" spans="1:14" ht="13">
      <c r="A18" s="39">
        <f t="shared" si="0"/>
        <v>41951</v>
      </c>
      <c r="B18" s="36">
        <f t="shared" si="1"/>
        <v>3</v>
      </c>
      <c r="C18" s="36">
        <f t="shared" si="2"/>
        <v>7</v>
      </c>
      <c r="D18" s="37">
        <f t="shared" si="3"/>
        <v>7</v>
      </c>
      <c r="E18" s="41"/>
      <c r="F18" s="41"/>
      <c r="G18" s="44"/>
      <c r="H18" s="47"/>
      <c r="I18" s="48"/>
      <c r="J18" s="48"/>
      <c r="K18" s="40">
        <f t="shared" si="4"/>
        <v>0</v>
      </c>
      <c r="L18" s="35">
        <f t="shared" si="5"/>
        <v>41951</v>
      </c>
      <c r="N18" s="69" t="str">
        <f t="shared" ca="1" si="6"/>
        <v>D</v>
      </c>
    </row>
    <row r="19" spans="1:14" ht="13">
      <c r="A19" s="39">
        <f t="shared" si="0"/>
        <v>41955</v>
      </c>
      <c r="B19" s="36">
        <f t="shared" si="1"/>
        <v>4</v>
      </c>
      <c r="C19" s="36">
        <f t="shared" si="2"/>
        <v>4</v>
      </c>
      <c r="D19" s="37">
        <f t="shared" si="3"/>
        <v>4</v>
      </c>
      <c r="E19" s="41"/>
      <c r="F19" s="41"/>
      <c r="G19" s="44"/>
      <c r="H19" s="47"/>
      <c r="I19" s="48"/>
      <c r="J19" s="48"/>
      <c r="K19" s="40">
        <f t="shared" si="4"/>
        <v>0</v>
      </c>
      <c r="L19" s="35">
        <f t="shared" si="5"/>
        <v>41955</v>
      </c>
      <c r="N19" s="69" t="str">
        <f t="shared" ca="1" si="6"/>
        <v>D</v>
      </c>
    </row>
    <row r="20" spans="1:14" ht="13">
      <c r="A20" s="39">
        <f t="shared" si="0"/>
        <v>41958</v>
      </c>
      <c r="B20" s="36">
        <f t="shared" si="1"/>
        <v>3</v>
      </c>
      <c r="C20" s="36">
        <f t="shared" si="2"/>
        <v>7</v>
      </c>
      <c r="D20" s="37">
        <f t="shared" si="3"/>
        <v>7</v>
      </c>
      <c r="E20" s="41"/>
      <c r="F20" s="41"/>
      <c r="G20" s="44"/>
      <c r="H20" s="47"/>
      <c r="I20" s="48"/>
      <c r="J20" s="48"/>
      <c r="K20" s="40">
        <f t="shared" si="4"/>
        <v>0</v>
      </c>
      <c r="L20" s="35">
        <f t="shared" si="5"/>
        <v>41958</v>
      </c>
      <c r="N20" s="69" t="str">
        <f t="shared" ca="1" si="6"/>
        <v>D</v>
      </c>
    </row>
    <row r="21" spans="1:14" ht="13">
      <c r="A21" s="39">
        <f t="shared" si="0"/>
        <v>41962</v>
      </c>
      <c r="B21" s="36">
        <f t="shared" si="1"/>
        <v>4</v>
      </c>
      <c r="C21" s="36">
        <f t="shared" si="2"/>
        <v>4</v>
      </c>
      <c r="D21" s="37">
        <f t="shared" si="3"/>
        <v>4</v>
      </c>
      <c r="E21" s="41"/>
      <c r="F21" s="41"/>
      <c r="G21" s="44"/>
      <c r="H21" s="47"/>
      <c r="I21" s="48"/>
      <c r="J21" s="48"/>
      <c r="K21" s="40">
        <f t="shared" si="4"/>
        <v>0</v>
      </c>
      <c r="L21" s="35">
        <f t="shared" si="5"/>
        <v>41962</v>
      </c>
      <c r="N21" s="69" t="str">
        <f t="shared" ca="1" si="6"/>
        <v>D</v>
      </c>
    </row>
    <row r="22" spans="1:14" ht="13">
      <c r="A22" s="39">
        <f t="shared" si="0"/>
        <v>41965</v>
      </c>
      <c r="B22" s="36">
        <f t="shared" si="1"/>
        <v>3</v>
      </c>
      <c r="C22" s="36">
        <f t="shared" si="2"/>
        <v>7</v>
      </c>
      <c r="D22" s="37">
        <f t="shared" si="3"/>
        <v>7</v>
      </c>
      <c r="E22" s="41"/>
      <c r="F22" s="41"/>
      <c r="G22" s="44"/>
      <c r="H22" s="47"/>
      <c r="I22" s="48"/>
      <c r="J22" s="48"/>
      <c r="K22" s="40">
        <f t="shared" si="4"/>
        <v>0</v>
      </c>
      <c r="L22" s="35">
        <f t="shared" si="5"/>
        <v>41965</v>
      </c>
      <c r="N22" s="69" t="str">
        <f t="shared" ca="1" si="6"/>
        <v>D</v>
      </c>
    </row>
    <row r="23" spans="1:14" ht="13">
      <c r="A23" s="39">
        <f t="shared" si="0"/>
        <v>41969</v>
      </c>
      <c r="B23" s="36">
        <f t="shared" si="1"/>
        <v>4</v>
      </c>
      <c r="C23" s="36">
        <f t="shared" si="2"/>
        <v>4</v>
      </c>
      <c r="D23" s="37">
        <f t="shared" si="3"/>
        <v>4</v>
      </c>
      <c r="E23" s="41"/>
      <c r="F23" s="41"/>
      <c r="G23" s="44"/>
      <c r="H23" s="47"/>
      <c r="I23" s="48"/>
      <c r="J23" s="48"/>
      <c r="K23" s="40">
        <f t="shared" si="4"/>
        <v>0</v>
      </c>
      <c r="L23" s="35">
        <f t="shared" si="5"/>
        <v>41969</v>
      </c>
      <c r="N23" s="69" t="str">
        <f t="shared" ca="1" si="6"/>
        <v>D</v>
      </c>
    </row>
    <row r="24" spans="1:14" ht="13">
      <c r="A24" s="39">
        <f t="shared" si="0"/>
        <v>41972</v>
      </c>
      <c r="B24" s="36">
        <f t="shared" si="1"/>
        <v>3</v>
      </c>
      <c r="C24" s="36">
        <f t="shared" si="2"/>
        <v>7</v>
      </c>
      <c r="D24" s="37">
        <f t="shared" si="3"/>
        <v>7</v>
      </c>
      <c r="E24" s="41"/>
      <c r="F24" s="41"/>
      <c r="G24" s="44"/>
      <c r="H24" s="47"/>
      <c r="I24" s="48"/>
      <c r="J24" s="48"/>
      <c r="K24" s="40">
        <f t="shared" si="4"/>
        <v>0</v>
      </c>
      <c r="L24" s="35">
        <f t="shared" si="5"/>
        <v>41972</v>
      </c>
      <c r="N24" s="69" t="str">
        <f t="shared" ca="1" si="6"/>
        <v>D</v>
      </c>
    </row>
    <row r="25" spans="1:14" ht="13">
      <c r="A25" s="39">
        <f t="shared" si="0"/>
        <v>41976</v>
      </c>
      <c r="B25" s="36">
        <f t="shared" si="1"/>
        <v>4</v>
      </c>
      <c r="C25" s="36">
        <f t="shared" si="2"/>
        <v>4</v>
      </c>
      <c r="D25" s="37">
        <f t="shared" si="3"/>
        <v>4</v>
      </c>
      <c r="E25" s="41"/>
      <c r="F25" s="41"/>
      <c r="G25" s="44"/>
      <c r="H25" s="47"/>
      <c r="I25" s="48"/>
      <c r="J25" s="48"/>
      <c r="K25" s="40">
        <f t="shared" si="4"/>
        <v>0</v>
      </c>
      <c r="L25" s="35">
        <f t="shared" si="5"/>
        <v>41976</v>
      </c>
      <c r="N25" s="69" t="str">
        <f t="shared" ca="1" si="6"/>
        <v>D</v>
      </c>
    </row>
    <row r="26" spans="1:14" ht="13">
      <c r="A26" s="39">
        <f t="shared" si="0"/>
        <v>41979</v>
      </c>
      <c r="B26" s="36">
        <f t="shared" si="1"/>
        <v>3</v>
      </c>
      <c r="C26" s="36">
        <f t="shared" si="2"/>
        <v>7</v>
      </c>
      <c r="D26" s="37">
        <f t="shared" si="3"/>
        <v>7</v>
      </c>
      <c r="E26" s="41"/>
      <c r="F26" s="41"/>
      <c r="G26" s="44"/>
      <c r="H26" s="47"/>
      <c r="I26" s="48"/>
      <c r="J26" s="48"/>
      <c r="K26" s="40">
        <f t="shared" si="4"/>
        <v>0</v>
      </c>
      <c r="L26" s="35">
        <f t="shared" si="5"/>
        <v>41979</v>
      </c>
      <c r="N26" s="69" t="str">
        <f t="shared" ca="1" si="6"/>
        <v>D</v>
      </c>
    </row>
    <row r="27" spans="1:14" ht="13">
      <c r="A27" s="39">
        <f t="shared" si="0"/>
        <v>41983</v>
      </c>
      <c r="B27" s="36">
        <f t="shared" si="1"/>
        <v>4</v>
      </c>
      <c r="C27" s="36">
        <f t="shared" si="2"/>
        <v>4</v>
      </c>
      <c r="D27" s="37">
        <f t="shared" si="3"/>
        <v>4</v>
      </c>
      <c r="E27" s="41"/>
      <c r="F27" s="41"/>
      <c r="G27" s="44"/>
      <c r="H27" s="47"/>
      <c r="I27" s="48"/>
      <c r="J27" s="48"/>
      <c r="K27" s="40">
        <f t="shared" si="4"/>
        <v>0</v>
      </c>
      <c r="L27" s="35">
        <f t="shared" si="5"/>
        <v>41983</v>
      </c>
      <c r="N27" s="69" t="str">
        <f t="shared" ca="1" si="6"/>
        <v>D</v>
      </c>
    </row>
    <row r="28" spans="1:14" ht="13">
      <c r="A28" s="39">
        <f t="shared" si="0"/>
        <v>41986</v>
      </c>
      <c r="B28" s="36">
        <f t="shared" si="1"/>
        <v>3</v>
      </c>
      <c r="C28" s="36">
        <f t="shared" si="2"/>
        <v>7</v>
      </c>
      <c r="D28" s="37">
        <f t="shared" si="3"/>
        <v>7</v>
      </c>
      <c r="E28" s="41"/>
      <c r="F28" s="41"/>
      <c r="G28" s="44"/>
      <c r="H28" s="47"/>
      <c r="I28" s="48"/>
      <c r="J28" s="48"/>
      <c r="K28" s="40">
        <f t="shared" si="4"/>
        <v>0</v>
      </c>
      <c r="L28" s="35">
        <f t="shared" si="5"/>
        <v>41986</v>
      </c>
      <c r="N28" s="69" t="str">
        <f t="shared" ca="1" si="6"/>
        <v>D</v>
      </c>
    </row>
    <row r="29" spans="1:14" ht="13">
      <c r="A29" s="39">
        <f t="shared" si="0"/>
        <v>41990</v>
      </c>
      <c r="B29" s="36">
        <f t="shared" si="1"/>
        <v>4</v>
      </c>
      <c r="C29" s="36">
        <f t="shared" si="2"/>
        <v>4</v>
      </c>
      <c r="D29" s="37">
        <f t="shared" si="3"/>
        <v>4</v>
      </c>
      <c r="E29" s="41"/>
      <c r="F29" s="41"/>
      <c r="G29" s="44"/>
      <c r="H29" s="47"/>
      <c r="I29" s="48"/>
      <c r="J29" s="48"/>
      <c r="K29" s="40">
        <f t="shared" si="4"/>
        <v>0</v>
      </c>
      <c r="L29" s="35">
        <f t="shared" si="5"/>
        <v>41990</v>
      </c>
      <c r="N29" s="69" t="str">
        <f t="shared" ca="1" si="6"/>
        <v>D</v>
      </c>
    </row>
    <row r="30" spans="1:14" ht="13">
      <c r="A30" s="39">
        <f t="shared" si="0"/>
        <v>41993</v>
      </c>
      <c r="B30" s="36">
        <f t="shared" si="1"/>
        <v>3</v>
      </c>
      <c r="C30" s="36">
        <f t="shared" si="2"/>
        <v>7</v>
      </c>
      <c r="D30" s="37">
        <f t="shared" si="3"/>
        <v>7</v>
      </c>
      <c r="E30" s="41"/>
      <c r="F30" s="41"/>
      <c r="G30" s="44"/>
      <c r="H30" s="47"/>
      <c r="I30" s="48"/>
      <c r="J30" s="48"/>
      <c r="K30" s="40">
        <f t="shared" si="4"/>
        <v>0</v>
      </c>
      <c r="L30" s="35">
        <f t="shared" si="5"/>
        <v>41993</v>
      </c>
      <c r="N30" s="69" t="str">
        <f t="shared" ca="1" si="6"/>
        <v>D</v>
      </c>
    </row>
    <row r="31" spans="1:14" ht="13">
      <c r="A31" s="39">
        <f t="shared" si="0"/>
        <v>41997</v>
      </c>
      <c r="B31" s="36">
        <f t="shared" si="1"/>
        <v>4</v>
      </c>
      <c r="C31" s="36">
        <f t="shared" si="2"/>
        <v>4</v>
      </c>
      <c r="D31" s="37">
        <f t="shared" si="3"/>
        <v>4</v>
      </c>
      <c r="E31" s="41"/>
      <c r="F31" s="41"/>
      <c r="G31" s="44"/>
      <c r="H31" s="47"/>
      <c r="I31" s="48"/>
      <c r="J31" s="48"/>
      <c r="K31" s="40">
        <f t="shared" si="4"/>
        <v>0</v>
      </c>
      <c r="L31" s="35">
        <f t="shared" si="5"/>
        <v>41997</v>
      </c>
      <c r="N31" s="69" t="str">
        <f t="shared" ca="1" si="6"/>
        <v>D</v>
      </c>
    </row>
    <row r="32" spans="1:14" ht="13">
      <c r="A32" s="39">
        <f t="shared" si="0"/>
        <v>42000</v>
      </c>
      <c r="B32" s="36">
        <f t="shared" si="1"/>
        <v>3</v>
      </c>
      <c r="C32" s="36">
        <f t="shared" si="2"/>
        <v>7</v>
      </c>
      <c r="D32" s="37">
        <f t="shared" si="3"/>
        <v>7</v>
      </c>
      <c r="E32" s="41"/>
      <c r="F32" s="41"/>
      <c r="G32" s="44"/>
      <c r="H32" s="47"/>
      <c r="I32" s="48"/>
      <c r="J32" s="48"/>
      <c r="K32" s="40">
        <f t="shared" si="4"/>
        <v>0</v>
      </c>
      <c r="L32" s="35">
        <f t="shared" si="5"/>
        <v>42000</v>
      </c>
      <c r="N32" s="69" t="str">
        <f t="shared" ca="1" si="6"/>
        <v>D</v>
      </c>
    </row>
    <row r="33" spans="1:14" ht="13">
      <c r="A33" s="39">
        <f t="shared" si="0"/>
        <v>42004</v>
      </c>
      <c r="B33" s="36">
        <f t="shared" si="1"/>
        <v>4</v>
      </c>
      <c r="C33" s="36">
        <f t="shared" si="2"/>
        <v>4</v>
      </c>
      <c r="D33" s="37">
        <f t="shared" si="3"/>
        <v>4</v>
      </c>
      <c r="E33" s="41"/>
      <c r="F33" s="41"/>
      <c r="G33" s="44"/>
      <c r="H33" s="47"/>
      <c r="I33" s="48"/>
      <c r="J33" s="48"/>
      <c r="K33" s="40">
        <f t="shared" si="4"/>
        <v>0</v>
      </c>
      <c r="L33" s="35">
        <f t="shared" si="5"/>
        <v>42004</v>
      </c>
      <c r="N33" s="69" t="str">
        <f t="shared" ca="1" si="6"/>
        <v>D</v>
      </c>
    </row>
    <row r="34" spans="1:14" ht="13">
      <c r="A34" s="39">
        <f t="shared" si="0"/>
        <v>42007</v>
      </c>
      <c r="B34" s="36">
        <f t="shared" si="1"/>
        <v>3</v>
      </c>
      <c r="C34" s="36">
        <f t="shared" si="2"/>
        <v>7</v>
      </c>
      <c r="D34" s="37">
        <f t="shared" si="3"/>
        <v>7</v>
      </c>
      <c r="E34" s="41"/>
      <c r="F34" s="41"/>
      <c r="G34" s="44"/>
      <c r="H34" s="47"/>
      <c r="I34" s="48"/>
      <c r="J34" s="48"/>
      <c r="K34" s="40">
        <f t="shared" si="4"/>
        <v>0</v>
      </c>
      <c r="L34" s="35">
        <f t="shared" si="5"/>
        <v>42007</v>
      </c>
      <c r="N34" s="69" t="str">
        <f t="shared" ca="1" si="6"/>
        <v>D</v>
      </c>
    </row>
    <row r="35" spans="1:14" ht="13">
      <c r="A35" s="39">
        <f t="shared" si="0"/>
        <v>42011</v>
      </c>
      <c r="B35" s="36">
        <f t="shared" si="1"/>
        <v>4</v>
      </c>
      <c r="C35" s="36">
        <f t="shared" si="2"/>
        <v>4</v>
      </c>
      <c r="D35" s="37">
        <f t="shared" si="3"/>
        <v>4</v>
      </c>
      <c r="E35" s="41"/>
      <c r="F35" s="41"/>
      <c r="G35" s="44"/>
      <c r="H35" s="47"/>
      <c r="I35" s="48"/>
      <c r="J35" s="48"/>
      <c r="K35" s="40">
        <f t="shared" si="4"/>
        <v>0</v>
      </c>
      <c r="L35" s="35">
        <f t="shared" si="5"/>
        <v>42011</v>
      </c>
      <c r="N35" s="69" t="str">
        <f t="shared" ca="1" si="6"/>
        <v>D</v>
      </c>
    </row>
    <row r="36" spans="1:14" ht="13">
      <c r="A36" s="39">
        <f t="shared" si="0"/>
        <v>42014</v>
      </c>
      <c r="B36" s="36">
        <f t="shared" si="1"/>
        <v>3</v>
      </c>
      <c r="C36" s="36">
        <f t="shared" si="2"/>
        <v>7</v>
      </c>
      <c r="D36" s="37">
        <f t="shared" si="3"/>
        <v>7</v>
      </c>
      <c r="E36" s="41"/>
      <c r="F36" s="41"/>
      <c r="G36" s="44"/>
      <c r="H36" s="47"/>
      <c r="I36" s="48"/>
      <c r="J36" s="48"/>
      <c r="K36" s="40">
        <f t="shared" si="4"/>
        <v>0</v>
      </c>
      <c r="L36" s="35">
        <f t="shared" si="5"/>
        <v>42014</v>
      </c>
      <c r="N36" s="69" t="str">
        <f t="shared" ca="1" si="6"/>
        <v>D</v>
      </c>
    </row>
    <row r="37" spans="1:14" ht="13">
      <c r="A37" s="39">
        <f t="shared" si="0"/>
        <v>42018</v>
      </c>
      <c r="B37" s="36">
        <f t="shared" si="1"/>
        <v>4</v>
      </c>
      <c r="C37" s="36">
        <f t="shared" si="2"/>
        <v>4</v>
      </c>
      <c r="D37" s="37">
        <f t="shared" si="3"/>
        <v>4</v>
      </c>
      <c r="E37" s="41"/>
      <c r="F37" s="41"/>
      <c r="G37" s="44"/>
      <c r="H37" s="47"/>
      <c r="I37" s="48"/>
      <c r="J37" s="48"/>
      <c r="K37" s="40">
        <f t="shared" si="4"/>
        <v>0</v>
      </c>
      <c r="L37" s="35">
        <f t="shared" si="5"/>
        <v>42018</v>
      </c>
      <c r="N37" s="69" t="str">
        <f t="shared" ca="1" si="6"/>
        <v>D</v>
      </c>
    </row>
    <row r="38" spans="1:14" ht="13">
      <c r="A38" s="39">
        <f t="shared" si="0"/>
        <v>42021</v>
      </c>
      <c r="B38" s="36">
        <f t="shared" si="1"/>
        <v>3</v>
      </c>
      <c r="C38" s="36">
        <f t="shared" si="2"/>
        <v>7</v>
      </c>
      <c r="D38" s="37">
        <f t="shared" si="3"/>
        <v>7</v>
      </c>
      <c r="E38" s="41"/>
      <c r="F38" s="41"/>
      <c r="G38" s="44"/>
      <c r="H38" s="47"/>
      <c r="I38" s="48"/>
      <c r="J38" s="48"/>
      <c r="K38" s="40">
        <f t="shared" si="4"/>
        <v>0</v>
      </c>
      <c r="L38" s="35">
        <f t="shared" si="5"/>
        <v>42021</v>
      </c>
      <c r="N38" s="69" t="str">
        <f t="shared" ca="1" si="6"/>
        <v>D</v>
      </c>
    </row>
    <row r="39" spans="1:14" ht="13">
      <c r="A39" s="39">
        <f t="shared" si="0"/>
        <v>42025</v>
      </c>
      <c r="B39" s="36">
        <f t="shared" si="1"/>
        <v>4</v>
      </c>
      <c r="C39" s="36">
        <f t="shared" si="2"/>
        <v>4</v>
      </c>
      <c r="D39" s="37">
        <f t="shared" si="3"/>
        <v>4</v>
      </c>
      <c r="E39" s="41"/>
      <c r="F39" s="41"/>
      <c r="G39" s="44"/>
      <c r="H39" s="47"/>
      <c r="I39" s="48"/>
      <c r="J39" s="48"/>
      <c r="K39" s="40">
        <f t="shared" si="4"/>
        <v>0</v>
      </c>
      <c r="L39" s="35">
        <f t="shared" si="5"/>
        <v>42025</v>
      </c>
      <c r="N39" s="69" t="str">
        <f t="shared" ca="1" si="6"/>
        <v>D</v>
      </c>
    </row>
    <row r="40" spans="1:14" ht="13">
      <c r="A40" s="39">
        <f t="shared" si="0"/>
        <v>42028</v>
      </c>
      <c r="B40" s="36">
        <f t="shared" si="1"/>
        <v>3</v>
      </c>
      <c r="C40" s="36">
        <f t="shared" si="2"/>
        <v>7</v>
      </c>
      <c r="D40" s="37">
        <f t="shared" si="3"/>
        <v>7</v>
      </c>
      <c r="E40" s="41"/>
      <c r="F40" s="41"/>
      <c r="G40" s="44"/>
      <c r="H40" s="47"/>
      <c r="I40" s="48"/>
      <c r="J40" s="48"/>
      <c r="K40" s="40">
        <f t="shared" si="4"/>
        <v>0</v>
      </c>
      <c r="L40" s="35">
        <f t="shared" si="5"/>
        <v>42028</v>
      </c>
      <c r="N40" s="69" t="str">
        <f t="shared" ca="1" si="6"/>
        <v>D</v>
      </c>
    </row>
    <row r="41" spans="1:14" ht="13">
      <c r="A41" s="39">
        <f t="shared" si="0"/>
        <v>42032</v>
      </c>
      <c r="B41" s="36">
        <f t="shared" si="1"/>
        <v>4</v>
      </c>
      <c r="C41" s="36">
        <f t="shared" si="2"/>
        <v>4</v>
      </c>
      <c r="D41" s="37">
        <f t="shared" si="3"/>
        <v>4</v>
      </c>
      <c r="E41" s="41"/>
      <c r="F41" s="41"/>
      <c r="G41" s="44"/>
      <c r="H41" s="47"/>
      <c r="I41" s="48"/>
      <c r="J41" s="48"/>
      <c r="K41" s="40">
        <f t="shared" si="4"/>
        <v>0</v>
      </c>
      <c r="L41" s="35">
        <f t="shared" si="5"/>
        <v>42032</v>
      </c>
      <c r="N41" s="69" t="str">
        <f t="shared" ca="1" si="6"/>
        <v>D</v>
      </c>
    </row>
    <row r="42" spans="1:14" ht="13">
      <c r="A42" s="39">
        <f t="shared" si="0"/>
        <v>42035</v>
      </c>
      <c r="B42" s="36">
        <f t="shared" si="1"/>
        <v>3</v>
      </c>
      <c r="C42" s="36">
        <f t="shared" si="2"/>
        <v>7</v>
      </c>
      <c r="D42" s="37">
        <f t="shared" si="3"/>
        <v>7</v>
      </c>
      <c r="E42" s="41"/>
      <c r="F42" s="41"/>
      <c r="G42" s="44"/>
      <c r="H42" s="47"/>
      <c r="I42" s="48"/>
      <c r="J42" s="48"/>
      <c r="K42" s="40">
        <f t="shared" si="4"/>
        <v>0</v>
      </c>
      <c r="L42" s="35">
        <f t="shared" si="5"/>
        <v>42035</v>
      </c>
      <c r="N42" s="69" t="str">
        <f t="shared" ca="1" si="6"/>
        <v>D</v>
      </c>
    </row>
    <row r="43" spans="1:14" ht="13">
      <c r="A43" s="39">
        <f t="shared" si="0"/>
        <v>42039</v>
      </c>
      <c r="B43" s="36">
        <f t="shared" si="1"/>
        <v>4</v>
      </c>
      <c r="C43" s="36">
        <f t="shared" si="2"/>
        <v>4</v>
      </c>
      <c r="D43" s="37">
        <f t="shared" si="3"/>
        <v>4</v>
      </c>
      <c r="E43" s="41"/>
      <c r="F43" s="41"/>
      <c r="G43" s="44"/>
      <c r="H43" s="47"/>
      <c r="I43" s="48"/>
      <c r="J43" s="48"/>
      <c r="K43" s="40">
        <f t="shared" si="4"/>
        <v>0</v>
      </c>
      <c r="L43" s="35">
        <f t="shared" si="5"/>
        <v>42039</v>
      </c>
      <c r="N43" s="69" t="str">
        <f t="shared" ca="1" si="6"/>
        <v>D</v>
      </c>
    </row>
    <row r="44" spans="1:14" ht="13">
      <c r="A44" s="39">
        <f t="shared" si="0"/>
        <v>42042</v>
      </c>
      <c r="B44" s="36">
        <f t="shared" si="1"/>
        <v>3</v>
      </c>
      <c r="C44" s="36">
        <f t="shared" si="2"/>
        <v>7</v>
      </c>
      <c r="D44" s="37">
        <f t="shared" si="3"/>
        <v>7</v>
      </c>
      <c r="E44" s="41"/>
      <c r="F44" s="41"/>
      <c r="G44" s="44"/>
      <c r="H44" s="47"/>
      <c r="I44" s="48"/>
      <c r="J44" s="48"/>
      <c r="K44" s="40">
        <f t="shared" si="4"/>
        <v>0</v>
      </c>
      <c r="L44" s="35">
        <f t="shared" si="5"/>
        <v>42042</v>
      </c>
      <c r="N44" s="69" t="str">
        <f t="shared" ca="1" si="6"/>
        <v>D</v>
      </c>
    </row>
    <row r="45" spans="1:14" ht="13">
      <c r="A45" s="39">
        <f t="shared" si="0"/>
        <v>42046</v>
      </c>
      <c r="B45" s="36">
        <f t="shared" si="1"/>
        <v>4</v>
      </c>
      <c r="C45" s="36">
        <f t="shared" si="2"/>
        <v>4</v>
      </c>
      <c r="D45" s="37">
        <f t="shared" si="3"/>
        <v>4</v>
      </c>
      <c r="E45" s="41"/>
      <c r="F45" s="41"/>
      <c r="G45" s="44"/>
      <c r="H45" s="47"/>
      <c r="I45" s="48"/>
      <c r="J45" s="48"/>
      <c r="K45" s="40">
        <f t="shared" si="4"/>
        <v>0</v>
      </c>
      <c r="L45" s="35">
        <f t="shared" si="5"/>
        <v>42046</v>
      </c>
      <c r="N45" s="69" t="str">
        <f t="shared" ca="1" si="6"/>
        <v>D</v>
      </c>
    </row>
    <row r="46" spans="1:14" ht="13">
      <c r="A46" s="39">
        <f t="shared" si="0"/>
        <v>42049</v>
      </c>
      <c r="B46" s="36">
        <f t="shared" si="1"/>
        <v>3</v>
      </c>
      <c r="C46" s="36">
        <f t="shared" si="2"/>
        <v>7</v>
      </c>
      <c r="D46" s="37">
        <f t="shared" si="3"/>
        <v>7</v>
      </c>
      <c r="E46" s="41"/>
      <c r="F46" s="41"/>
      <c r="G46" s="44"/>
      <c r="H46" s="47"/>
      <c r="I46" s="48"/>
      <c r="J46" s="48"/>
      <c r="K46" s="40">
        <f t="shared" si="4"/>
        <v>0</v>
      </c>
      <c r="L46" s="35">
        <f t="shared" si="5"/>
        <v>42049</v>
      </c>
      <c r="N46" s="69" t="str">
        <f t="shared" ca="1" si="6"/>
        <v>D</v>
      </c>
    </row>
    <row r="47" spans="1:14" ht="13">
      <c r="A47" s="39">
        <f t="shared" si="0"/>
        <v>42053</v>
      </c>
      <c r="B47" s="36">
        <f t="shared" si="1"/>
        <v>4</v>
      </c>
      <c r="C47" s="36">
        <f t="shared" si="2"/>
        <v>4</v>
      </c>
      <c r="D47" s="37">
        <f t="shared" si="3"/>
        <v>4</v>
      </c>
      <c r="E47" s="41"/>
      <c r="F47" s="41"/>
      <c r="G47" s="44"/>
      <c r="H47" s="47"/>
      <c r="I47" s="48"/>
      <c r="J47" s="48"/>
      <c r="K47" s="40">
        <f t="shared" si="4"/>
        <v>0</v>
      </c>
      <c r="L47" s="35">
        <f t="shared" si="5"/>
        <v>42053</v>
      </c>
      <c r="N47" s="69" t="str">
        <f t="shared" ca="1" si="6"/>
        <v>D</v>
      </c>
    </row>
    <row r="48" spans="1:14" ht="13">
      <c r="A48" s="39">
        <f t="shared" si="0"/>
        <v>42056</v>
      </c>
      <c r="B48" s="36">
        <f t="shared" si="1"/>
        <v>3</v>
      </c>
      <c r="C48" s="36">
        <f t="shared" si="2"/>
        <v>7</v>
      </c>
      <c r="D48" s="37">
        <f t="shared" si="3"/>
        <v>7</v>
      </c>
      <c r="E48" s="41"/>
      <c r="F48" s="41"/>
      <c r="G48" s="44"/>
      <c r="H48" s="47"/>
      <c r="I48" s="48"/>
      <c r="J48" s="48"/>
      <c r="K48" s="40">
        <f t="shared" si="4"/>
        <v>0</v>
      </c>
      <c r="L48" s="35">
        <f t="shared" si="5"/>
        <v>42056</v>
      </c>
      <c r="N48" s="69" t="str">
        <f t="shared" ca="1" si="6"/>
        <v>D</v>
      </c>
    </row>
    <row r="49" spans="1:14" ht="13">
      <c r="A49" s="39">
        <f t="shared" si="0"/>
        <v>42060</v>
      </c>
      <c r="B49" s="36">
        <f t="shared" si="1"/>
        <v>4</v>
      </c>
      <c r="C49" s="36">
        <f t="shared" si="2"/>
        <v>4</v>
      </c>
      <c r="D49" s="37">
        <f t="shared" si="3"/>
        <v>4</v>
      </c>
      <c r="E49" s="41"/>
      <c r="F49" s="41"/>
      <c r="G49" s="44"/>
      <c r="H49" s="47"/>
      <c r="I49" s="48"/>
      <c r="J49" s="48"/>
      <c r="K49" s="40">
        <f t="shared" si="4"/>
        <v>0</v>
      </c>
      <c r="L49" s="35">
        <f t="shared" si="5"/>
        <v>42060</v>
      </c>
      <c r="N49" s="69" t="str">
        <f t="shared" ca="1" si="6"/>
        <v>D</v>
      </c>
    </row>
    <row r="50" spans="1:14" ht="13">
      <c r="A50" s="39">
        <f t="shared" si="0"/>
        <v>42063</v>
      </c>
      <c r="B50" s="36">
        <f t="shared" si="1"/>
        <v>3</v>
      </c>
      <c r="C50" s="36">
        <f t="shared" si="2"/>
        <v>7</v>
      </c>
      <c r="D50" s="37">
        <f t="shared" si="3"/>
        <v>7</v>
      </c>
      <c r="E50" s="41"/>
      <c r="F50" s="41"/>
      <c r="G50" s="44"/>
      <c r="H50" s="47"/>
      <c r="I50" s="48"/>
      <c r="J50" s="48"/>
      <c r="K50" s="40">
        <f t="shared" si="4"/>
        <v>0</v>
      </c>
      <c r="L50" s="35">
        <f t="shared" si="5"/>
        <v>42063</v>
      </c>
      <c r="N50" s="69" t="str">
        <f t="shared" ca="1" si="6"/>
        <v>D</v>
      </c>
    </row>
    <row r="51" spans="1:14" ht="13">
      <c r="A51" s="39">
        <f t="shared" si="0"/>
        <v>42067</v>
      </c>
      <c r="B51" s="36">
        <f t="shared" si="1"/>
        <v>4</v>
      </c>
      <c r="C51" s="36">
        <f t="shared" si="2"/>
        <v>4</v>
      </c>
      <c r="D51" s="37">
        <f t="shared" si="3"/>
        <v>4</v>
      </c>
      <c r="E51" s="41"/>
      <c r="F51" s="41"/>
      <c r="G51" s="44"/>
      <c r="H51" s="47"/>
      <c r="I51" s="48"/>
      <c r="J51" s="48"/>
      <c r="K51" s="40">
        <f t="shared" si="4"/>
        <v>0</v>
      </c>
      <c r="L51" s="35">
        <f t="shared" si="5"/>
        <v>42067</v>
      </c>
      <c r="N51" s="69" t="str">
        <f t="shared" ca="1" si="6"/>
        <v>D</v>
      </c>
    </row>
    <row r="52" spans="1:14" ht="13">
      <c r="A52" s="39">
        <f t="shared" si="0"/>
        <v>42070</v>
      </c>
      <c r="B52" s="36">
        <f t="shared" si="1"/>
        <v>3</v>
      </c>
      <c r="C52" s="36">
        <f t="shared" si="2"/>
        <v>7</v>
      </c>
      <c r="D52" s="37">
        <f t="shared" si="3"/>
        <v>7</v>
      </c>
      <c r="E52" s="41"/>
      <c r="F52" s="41"/>
      <c r="G52" s="44"/>
      <c r="H52" s="47"/>
      <c r="I52" s="48"/>
      <c r="J52" s="48"/>
      <c r="K52" s="40">
        <f t="shared" si="4"/>
        <v>0</v>
      </c>
      <c r="L52" s="35">
        <f t="shared" si="5"/>
        <v>42070</v>
      </c>
      <c r="N52" s="69" t="str">
        <f t="shared" ca="1" si="6"/>
        <v>D</v>
      </c>
    </row>
    <row r="53" spans="1:14" ht="13">
      <c r="A53" s="39">
        <f t="shared" si="0"/>
        <v>42074</v>
      </c>
      <c r="B53" s="36">
        <f t="shared" si="1"/>
        <v>4</v>
      </c>
      <c r="C53" s="36">
        <f t="shared" si="2"/>
        <v>4</v>
      </c>
      <c r="D53" s="37">
        <f t="shared" si="3"/>
        <v>4</v>
      </c>
      <c r="E53" s="41"/>
      <c r="F53" s="41"/>
      <c r="G53" s="44"/>
      <c r="H53" s="47"/>
      <c r="I53" s="48"/>
      <c r="J53" s="48"/>
      <c r="K53" s="40">
        <f t="shared" si="4"/>
        <v>0</v>
      </c>
      <c r="L53" s="35">
        <f t="shared" si="5"/>
        <v>42074</v>
      </c>
      <c r="N53" s="69" t="str">
        <f t="shared" ca="1" si="6"/>
        <v>D</v>
      </c>
    </row>
    <row r="54" spans="1:14" ht="13">
      <c r="A54" s="39">
        <f t="shared" si="0"/>
        <v>42077</v>
      </c>
      <c r="B54" s="36">
        <f t="shared" si="1"/>
        <v>3</v>
      </c>
      <c r="C54" s="36">
        <f t="shared" si="2"/>
        <v>7</v>
      </c>
      <c r="D54" s="37">
        <f t="shared" si="3"/>
        <v>7</v>
      </c>
      <c r="E54" s="41"/>
      <c r="F54" s="41"/>
      <c r="G54" s="44"/>
      <c r="H54" s="47"/>
      <c r="I54" s="48"/>
      <c r="J54" s="48"/>
      <c r="K54" s="40">
        <f t="shared" si="4"/>
        <v>0</v>
      </c>
      <c r="L54" s="35">
        <f t="shared" si="5"/>
        <v>42077</v>
      </c>
      <c r="N54" s="69" t="str">
        <f t="shared" ca="1" si="6"/>
        <v>D</v>
      </c>
    </row>
    <row r="55" spans="1:14" ht="13">
      <c r="A55" s="39">
        <f t="shared" si="0"/>
        <v>42081</v>
      </c>
      <c r="B55" s="36">
        <f t="shared" si="1"/>
        <v>4</v>
      </c>
      <c r="C55" s="36">
        <f t="shared" si="2"/>
        <v>4</v>
      </c>
      <c r="D55" s="37">
        <f t="shared" si="3"/>
        <v>4</v>
      </c>
      <c r="E55" s="41"/>
      <c r="F55" s="41"/>
      <c r="G55" s="44"/>
      <c r="H55" s="47"/>
      <c r="I55" s="48"/>
      <c r="J55" s="48"/>
      <c r="K55" s="40">
        <f t="shared" si="4"/>
        <v>0</v>
      </c>
      <c r="L55" s="35">
        <f t="shared" si="5"/>
        <v>42081</v>
      </c>
      <c r="N55" s="69" t="str">
        <f t="shared" ca="1" si="6"/>
        <v>D</v>
      </c>
    </row>
    <row r="56" spans="1:14" ht="13">
      <c r="A56" s="39">
        <f t="shared" si="0"/>
        <v>42084</v>
      </c>
      <c r="B56" s="36">
        <f t="shared" si="1"/>
        <v>3</v>
      </c>
      <c r="C56" s="36">
        <f t="shared" si="2"/>
        <v>7</v>
      </c>
      <c r="D56" s="37">
        <f t="shared" si="3"/>
        <v>7</v>
      </c>
      <c r="E56" s="41"/>
      <c r="F56" s="41"/>
      <c r="G56" s="44"/>
      <c r="H56" s="47"/>
      <c r="I56" s="48"/>
      <c r="J56" s="48"/>
      <c r="K56" s="40">
        <f t="shared" si="4"/>
        <v>0</v>
      </c>
      <c r="L56" s="35">
        <f t="shared" si="5"/>
        <v>42084</v>
      </c>
      <c r="N56" s="69" t="str">
        <f t="shared" ca="1" si="6"/>
        <v>D</v>
      </c>
    </row>
    <row r="57" spans="1:14" ht="13">
      <c r="A57" s="39">
        <f t="shared" si="0"/>
        <v>42088</v>
      </c>
      <c r="B57" s="36">
        <f t="shared" si="1"/>
        <v>4</v>
      </c>
      <c r="C57" s="36">
        <f t="shared" si="2"/>
        <v>4</v>
      </c>
      <c r="D57" s="37">
        <f t="shared" si="3"/>
        <v>4</v>
      </c>
      <c r="E57" s="41"/>
      <c r="F57" s="41"/>
      <c r="G57" s="44"/>
      <c r="H57" s="47"/>
      <c r="I57" s="48"/>
      <c r="J57" s="48"/>
      <c r="K57" s="40">
        <f t="shared" si="4"/>
        <v>0</v>
      </c>
      <c r="L57" s="35">
        <f t="shared" si="5"/>
        <v>42088</v>
      </c>
      <c r="N57" s="69" t="str">
        <f t="shared" ca="1" si="6"/>
        <v>D</v>
      </c>
    </row>
    <row r="58" spans="1:14" ht="13">
      <c r="A58" s="39">
        <f t="shared" si="0"/>
        <v>42091</v>
      </c>
      <c r="B58" s="36">
        <f t="shared" si="1"/>
        <v>3</v>
      </c>
      <c r="C58" s="36">
        <f t="shared" si="2"/>
        <v>7</v>
      </c>
      <c r="D58" s="37">
        <f t="shared" si="3"/>
        <v>7</v>
      </c>
      <c r="E58" s="41"/>
      <c r="F58" s="41"/>
      <c r="G58" s="44"/>
      <c r="H58" s="47"/>
      <c r="I58" s="48"/>
      <c r="J58" s="48"/>
      <c r="K58" s="40">
        <f t="shared" si="4"/>
        <v>0</v>
      </c>
      <c r="L58" s="35">
        <f t="shared" si="5"/>
        <v>42091</v>
      </c>
      <c r="N58" s="69" t="str">
        <f t="shared" ca="1" si="6"/>
        <v>D</v>
      </c>
    </row>
    <row r="59" spans="1:14" ht="13">
      <c r="A59" s="39">
        <f t="shared" si="0"/>
        <v>42095</v>
      </c>
      <c r="B59" s="36">
        <f t="shared" si="1"/>
        <v>4</v>
      </c>
      <c r="C59" s="36">
        <f t="shared" si="2"/>
        <v>4</v>
      </c>
      <c r="D59" s="37">
        <f t="shared" si="3"/>
        <v>4</v>
      </c>
      <c r="E59" s="41"/>
      <c r="F59" s="41"/>
      <c r="G59" s="44"/>
      <c r="H59" s="47"/>
      <c r="I59" s="48"/>
      <c r="J59" s="48"/>
      <c r="K59" s="40">
        <f t="shared" si="4"/>
        <v>0</v>
      </c>
      <c r="L59" s="35">
        <f t="shared" si="5"/>
        <v>42095</v>
      </c>
      <c r="N59" s="69" t="str">
        <f t="shared" ca="1" si="6"/>
        <v>D</v>
      </c>
    </row>
    <row r="60" spans="1:14" ht="13">
      <c r="A60" s="39">
        <f t="shared" si="0"/>
        <v>42098</v>
      </c>
      <c r="B60" s="36">
        <f t="shared" si="1"/>
        <v>3</v>
      </c>
      <c r="C60" s="36">
        <f t="shared" si="2"/>
        <v>7</v>
      </c>
      <c r="D60" s="37">
        <f t="shared" si="3"/>
        <v>7</v>
      </c>
      <c r="E60" s="41"/>
      <c r="F60" s="41"/>
      <c r="G60" s="44"/>
      <c r="H60" s="47"/>
      <c r="I60" s="48"/>
      <c r="J60" s="48"/>
      <c r="K60" s="40">
        <f t="shared" si="4"/>
        <v>0</v>
      </c>
      <c r="L60" s="35">
        <f t="shared" si="5"/>
        <v>42098</v>
      </c>
      <c r="N60" s="69" t="str">
        <f t="shared" ca="1" si="6"/>
        <v>D</v>
      </c>
    </row>
    <row r="61" spans="1:14" ht="13">
      <c r="A61" s="39">
        <f t="shared" si="0"/>
        <v>42102</v>
      </c>
      <c r="B61" s="36">
        <f t="shared" si="1"/>
        <v>4</v>
      </c>
      <c r="C61" s="36">
        <f t="shared" si="2"/>
        <v>4</v>
      </c>
      <c r="D61" s="37">
        <f t="shared" si="3"/>
        <v>4</v>
      </c>
      <c r="E61" s="41"/>
      <c r="F61" s="41"/>
      <c r="G61" s="44"/>
      <c r="H61" s="47"/>
      <c r="I61" s="48"/>
      <c r="J61" s="48"/>
      <c r="K61" s="40">
        <f t="shared" si="4"/>
        <v>0</v>
      </c>
      <c r="L61" s="35">
        <f t="shared" si="5"/>
        <v>42102</v>
      </c>
      <c r="N61" s="69" t="str">
        <f t="shared" ca="1" si="6"/>
        <v>D</v>
      </c>
    </row>
    <row r="62" spans="1:14" ht="13">
      <c r="A62" s="39">
        <f t="shared" si="0"/>
        <v>42105</v>
      </c>
      <c r="B62" s="36">
        <f t="shared" si="1"/>
        <v>3</v>
      </c>
      <c r="C62" s="36">
        <f t="shared" si="2"/>
        <v>7</v>
      </c>
      <c r="D62" s="37">
        <f t="shared" si="3"/>
        <v>7</v>
      </c>
      <c r="E62" s="41"/>
      <c r="F62" s="41"/>
      <c r="G62" s="44"/>
      <c r="H62" s="47"/>
      <c r="I62" s="48"/>
      <c r="J62" s="48"/>
      <c r="K62" s="40">
        <f t="shared" si="4"/>
        <v>0</v>
      </c>
      <c r="L62" s="35">
        <f t="shared" si="5"/>
        <v>42105</v>
      </c>
      <c r="N62" s="69" t="str">
        <f t="shared" ca="1" si="6"/>
        <v>D</v>
      </c>
    </row>
    <row r="63" spans="1:14" ht="13">
      <c r="A63" s="39">
        <f t="shared" si="0"/>
        <v>42109</v>
      </c>
      <c r="B63" s="36">
        <f t="shared" si="1"/>
        <v>4</v>
      </c>
      <c r="C63" s="36">
        <f t="shared" si="2"/>
        <v>4</v>
      </c>
      <c r="D63" s="37">
        <f t="shared" si="3"/>
        <v>4</v>
      </c>
      <c r="E63" s="41"/>
      <c r="F63" s="41"/>
      <c r="G63" s="44"/>
      <c r="H63" s="47"/>
      <c r="I63" s="48"/>
      <c r="J63" s="48"/>
      <c r="K63" s="40">
        <f t="shared" si="4"/>
        <v>0</v>
      </c>
      <c r="L63" s="35">
        <f t="shared" si="5"/>
        <v>42109</v>
      </c>
      <c r="N63" s="69" t="str">
        <f t="shared" ca="1" si="6"/>
        <v>D</v>
      </c>
    </row>
    <row r="64" spans="1:14" ht="13">
      <c r="A64" s="39">
        <f t="shared" si="0"/>
        <v>42112</v>
      </c>
      <c r="B64" s="36">
        <f t="shared" si="1"/>
        <v>3</v>
      </c>
      <c r="C64" s="36">
        <f t="shared" si="2"/>
        <v>7</v>
      </c>
      <c r="D64" s="37">
        <f t="shared" si="3"/>
        <v>7</v>
      </c>
      <c r="E64" s="41"/>
      <c r="F64" s="41"/>
      <c r="G64" s="44"/>
      <c r="H64" s="47"/>
      <c r="I64" s="48"/>
      <c r="J64" s="48"/>
      <c r="K64" s="40">
        <f t="shared" si="4"/>
        <v>0</v>
      </c>
      <c r="L64" s="35">
        <f t="shared" si="5"/>
        <v>42112</v>
      </c>
      <c r="N64" s="69" t="str">
        <f t="shared" ca="1" si="6"/>
        <v>D</v>
      </c>
    </row>
    <row r="65" spans="1:14" ht="13">
      <c r="A65" s="39">
        <f t="shared" si="0"/>
        <v>42116</v>
      </c>
      <c r="B65" s="36">
        <f t="shared" si="1"/>
        <v>4</v>
      </c>
      <c r="C65" s="36">
        <f t="shared" si="2"/>
        <v>4</v>
      </c>
      <c r="D65" s="37">
        <f t="shared" si="3"/>
        <v>4</v>
      </c>
      <c r="E65" s="41"/>
      <c r="F65" s="41"/>
      <c r="G65" s="44"/>
      <c r="H65" s="47"/>
      <c r="I65" s="48"/>
      <c r="J65" s="48"/>
      <c r="K65" s="40">
        <f t="shared" si="4"/>
        <v>0</v>
      </c>
      <c r="L65" s="35">
        <f t="shared" si="5"/>
        <v>42116</v>
      </c>
      <c r="N65" s="69" t="str">
        <f t="shared" ca="1" si="6"/>
        <v>D</v>
      </c>
    </row>
    <row r="66" spans="1:14" ht="13">
      <c r="A66" s="39">
        <f t="shared" si="0"/>
        <v>42119</v>
      </c>
      <c r="B66" s="36">
        <f t="shared" si="1"/>
        <v>3</v>
      </c>
      <c r="C66" s="36">
        <f t="shared" si="2"/>
        <v>7</v>
      </c>
      <c r="D66" s="37">
        <f t="shared" si="3"/>
        <v>7</v>
      </c>
      <c r="E66" s="41"/>
      <c r="F66" s="41"/>
      <c r="G66" s="44"/>
      <c r="H66" s="47"/>
      <c r="I66" s="48"/>
      <c r="J66" s="48"/>
      <c r="K66" s="40">
        <f t="shared" si="4"/>
        <v>0</v>
      </c>
      <c r="L66" s="35">
        <f t="shared" si="5"/>
        <v>42119</v>
      </c>
      <c r="N66" s="69" t="str">
        <f t="shared" ca="1" si="6"/>
        <v>D</v>
      </c>
    </row>
    <row r="67" spans="1:14" ht="13">
      <c r="A67" s="39">
        <f t="shared" si="0"/>
        <v>42123</v>
      </c>
      <c r="B67" s="36">
        <f t="shared" si="1"/>
        <v>4</v>
      </c>
      <c r="C67" s="36">
        <f t="shared" si="2"/>
        <v>4</v>
      </c>
      <c r="D67" s="37">
        <f t="shared" si="3"/>
        <v>4</v>
      </c>
      <c r="E67" s="41"/>
      <c r="F67" s="41"/>
      <c r="G67" s="44"/>
      <c r="H67" s="47"/>
      <c r="I67" s="48"/>
      <c r="J67" s="48"/>
      <c r="K67" s="40">
        <f t="shared" si="4"/>
        <v>0</v>
      </c>
      <c r="L67" s="35">
        <f t="shared" si="5"/>
        <v>42123</v>
      </c>
      <c r="N67" s="69" t="str">
        <f t="shared" ca="1" si="6"/>
        <v>D</v>
      </c>
    </row>
    <row r="68" spans="1:14" ht="13">
      <c r="A68" s="39">
        <f t="shared" si="0"/>
        <v>42126</v>
      </c>
      <c r="B68" s="36">
        <f t="shared" si="1"/>
        <v>3</v>
      </c>
      <c r="C68" s="36">
        <f t="shared" si="2"/>
        <v>7</v>
      </c>
      <c r="D68" s="37">
        <f t="shared" si="3"/>
        <v>7</v>
      </c>
      <c r="E68" s="41"/>
      <c r="F68" s="41"/>
      <c r="G68" s="44"/>
      <c r="H68" s="47"/>
      <c r="I68" s="48"/>
      <c r="J68" s="48"/>
      <c r="K68" s="40">
        <f t="shared" si="4"/>
        <v>0</v>
      </c>
      <c r="L68" s="35">
        <f t="shared" si="5"/>
        <v>42126</v>
      </c>
      <c r="N68" s="69" t="str">
        <f t="shared" ca="1" si="6"/>
        <v>D</v>
      </c>
    </row>
    <row r="69" spans="1:14" ht="13">
      <c r="A69" s="39">
        <f t="shared" si="0"/>
        <v>42130</v>
      </c>
      <c r="B69" s="36">
        <f t="shared" si="1"/>
        <v>4</v>
      </c>
      <c r="C69" s="36">
        <f t="shared" si="2"/>
        <v>4</v>
      </c>
      <c r="D69" s="37">
        <f t="shared" si="3"/>
        <v>4</v>
      </c>
      <c r="E69" s="41"/>
      <c r="F69" s="41"/>
      <c r="G69" s="44"/>
      <c r="H69" s="47"/>
      <c r="I69" s="48"/>
      <c r="J69" s="48"/>
      <c r="K69" s="40">
        <f t="shared" si="4"/>
        <v>0</v>
      </c>
      <c r="L69" s="35">
        <f t="shared" si="5"/>
        <v>42130</v>
      </c>
      <c r="N69" s="69" t="str">
        <f t="shared" ca="1" si="6"/>
        <v>D</v>
      </c>
    </row>
    <row r="70" spans="1:14" ht="13">
      <c r="A70" s="39">
        <f t="shared" si="0"/>
        <v>42133</v>
      </c>
      <c r="B70" s="36">
        <f t="shared" si="1"/>
        <v>3</v>
      </c>
      <c r="C70" s="36">
        <f t="shared" si="2"/>
        <v>7</v>
      </c>
      <c r="D70" s="37">
        <f t="shared" si="3"/>
        <v>7</v>
      </c>
      <c r="E70" s="41"/>
      <c r="F70" s="41"/>
      <c r="G70" s="44"/>
      <c r="H70" s="47"/>
      <c r="I70" s="48"/>
      <c r="J70" s="48"/>
      <c r="K70" s="40">
        <f t="shared" si="4"/>
        <v>0</v>
      </c>
      <c r="L70" s="35">
        <f t="shared" si="5"/>
        <v>42133</v>
      </c>
      <c r="N70" s="69" t="str">
        <f t="shared" ca="1" si="6"/>
        <v>D</v>
      </c>
    </row>
    <row r="71" spans="1:14" ht="13">
      <c r="A71" s="39">
        <f t="shared" si="0"/>
        <v>42137</v>
      </c>
      <c r="B71" s="36">
        <f t="shared" si="1"/>
        <v>4</v>
      </c>
      <c r="C71" s="36">
        <f t="shared" si="2"/>
        <v>4</v>
      </c>
      <c r="D71" s="37">
        <f t="shared" si="3"/>
        <v>4</v>
      </c>
      <c r="E71" s="41"/>
      <c r="F71" s="41"/>
      <c r="G71" s="44"/>
      <c r="H71" s="47"/>
      <c r="I71" s="48"/>
      <c r="J71" s="48"/>
      <c r="K71" s="40">
        <f t="shared" si="4"/>
        <v>0</v>
      </c>
      <c r="L71" s="35">
        <f t="shared" si="5"/>
        <v>42137</v>
      </c>
      <c r="N71" s="69" t="str">
        <f t="shared" ca="1" si="6"/>
        <v>D</v>
      </c>
    </row>
    <row r="72" spans="1:14" ht="13">
      <c r="A72" s="39">
        <f t="shared" ref="A72:A135" si="7">IF(A$6=11,A71+B72,A71+7)</f>
        <v>42140</v>
      </c>
      <c r="B72" s="36">
        <f t="shared" ref="B72:B135" si="8">IF(AND(A$6=11,C71=4),3,4)</f>
        <v>3</v>
      </c>
      <c r="C72" s="36">
        <f t="shared" ref="C72:C135" si="9">WEEKDAY(A72)</f>
        <v>7</v>
      </c>
      <c r="D72" s="37">
        <f t="shared" ref="D72:D135" si="10">WEEKDAY(A72)</f>
        <v>7</v>
      </c>
      <c r="E72" s="41"/>
      <c r="F72" s="41"/>
      <c r="G72" s="44"/>
      <c r="H72" s="47"/>
      <c r="I72" s="48"/>
      <c r="J72" s="48"/>
      <c r="K72" s="40">
        <f t="shared" ref="K72:K135" si="11">SUM(E72:J72)</f>
        <v>0</v>
      </c>
      <c r="L72" s="35">
        <f t="shared" ref="L72:L135" si="12">A72</f>
        <v>42140</v>
      </c>
      <c r="N72" s="69" t="str">
        <f t="shared" ref="N72:N135" ca="1" si="13">IF(TODAY()&gt;A72+7,0,"D")</f>
        <v>D</v>
      </c>
    </row>
    <row r="73" spans="1:14" ht="13">
      <c r="A73" s="39">
        <f t="shared" si="7"/>
        <v>42144</v>
      </c>
      <c r="B73" s="36">
        <f t="shared" si="8"/>
        <v>4</v>
      </c>
      <c r="C73" s="36">
        <f t="shared" si="9"/>
        <v>4</v>
      </c>
      <c r="D73" s="37">
        <f t="shared" si="10"/>
        <v>4</v>
      </c>
      <c r="E73" s="41"/>
      <c r="F73" s="41"/>
      <c r="G73" s="44"/>
      <c r="H73" s="47"/>
      <c r="I73" s="48"/>
      <c r="J73" s="48"/>
      <c r="K73" s="40">
        <f t="shared" si="11"/>
        <v>0</v>
      </c>
      <c r="L73" s="35">
        <f t="shared" si="12"/>
        <v>42144</v>
      </c>
      <c r="N73" s="69" t="str">
        <f t="shared" ca="1" si="13"/>
        <v>D</v>
      </c>
    </row>
    <row r="74" spans="1:14" ht="13">
      <c r="A74" s="39">
        <f t="shared" si="7"/>
        <v>42147</v>
      </c>
      <c r="B74" s="36">
        <f t="shared" si="8"/>
        <v>3</v>
      </c>
      <c r="C74" s="36">
        <f t="shared" si="9"/>
        <v>7</v>
      </c>
      <c r="D74" s="37">
        <f t="shared" si="10"/>
        <v>7</v>
      </c>
      <c r="E74" s="41"/>
      <c r="F74" s="41"/>
      <c r="G74" s="44"/>
      <c r="H74" s="47"/>
      <c r="I74" s="48"/>
      <c r="J74" s="48"/>
      <c r="K74" s="40">
        <f t="shared" si="11"/>
        <v>0</v>
      </c>
      <c r="L74" s="35">
        <f t="shared" si="12"/>
        <v>42147</v>
      </c>
      <c r="N74" s="69" t="str">
        <f t="shared" ca="1" si="13"/>
        <v>D</v>
      </c>
    </row>
    <row r="75" spans="1:14" ht="13">
      <c r="A75" s="39">
        <f t="shared" si="7"/>
        <v>42151</v>
      </c>
      <c r="B75" s="36">
        <f t="shared" si="8"/>
        <v>4</v>
      </c>
      <c r="C75" s="36">
        <f t="shared" si="9"/>
        <v>4</v>
      </c>
      <c r="D75" s="37">
        <f t="shared" si="10"/>
        <v>4</v>
      </c>
      <c r="E75" s="41"/>
      <c r="F75" s="41"/>
      <c r="G75" s="44"/>
      <c r="H75" s="47"/>
      <c r="I75" s="48"/>
      <c r="J75" s="48"/>
      <c r="K75" s="40">
        <f t="shared" si="11"/>
        <v>0</v>
      </c>
      <c r="L75" s="35">
        <f t="shared" si="12"/>
        <v>42151</v>
      </c>
      <c r="N75" s="69" t="str">
        <f t="shared" ca="1" si="13"/>
        <v>D</v>
      </c>
    </row>
    <row r="76" spans="1:14" ht="13">
      <c r="A76" s="39">
        <f t="shared" si="7"/>
        <v>42154</v>
      </c>
      <c r="B76" s="36">
        <f t="shared" si="8"/>
        <v>3</v>
      </c>
      <c r="C76" s="36">
        <f t="shared" si="9"/>
        <v>7</v>
      </c>
      <c r="D76" s="37">
        <f t="shared" si="10"/>
        <v>7</v>
      </c>
      <c r="E76" s="41"/>
      <c r="F76" s="41"/>
      <c r="G76" s="44"/>
      <c r="H76" s="47"/>
      <c r="I76" s="48"/>
      <c r="J76" s="48"/>
      <c r="K76" s="40">
        <f t="shared" si="11"/>
        <v>0</v>
      </c>
      <c r="L76" s="35">
        <f t="shared" si="12"/>
        <v>42154</v>
      </c>
      <c r="N76" s="69" t="str">
        <f t="shared" ca="1" si="13"/>
        <v>D</v>
      </c>
    </row>
    <row r="77" spans="1:14" ht="13">
      <c r="A77" s="39">
        <f t="shared" si="7"/>
        <v>42158</v>
      </c>
      <c r="B77" s="36">
        <f t="shared" si="8"/>
        <v>4</v>
      </c>
      <c r="C77" s="36">
        <f t="shared" si="9"/>
        <v>4</v>
      </c>
      <c r="D77" s="37">
        <f t="shared" si="10"/>
        <v>4</v>
      </c>
      <c r="E77" s="41"/>
      <c r="F77" s="41"/>
      <c r="G77" s="44"/>
      <c r="H77" s="47"/>
      <c r="I77" s="48"/>
      <c r="J77" s="48"/>
      <c r="K77" s="40">
        <f t="shared" si="11"/>
        <v>0</v>
      </c>
      <c r="L77" s="35">
        <f t="shared" si="12"/>
        <v>42158</v>
      </c>
      <c r="N77" s="69" t="str">
        <f t="shared" ca="1" si="13"/>
        <v>D</v>
      </c>
    </row>
    <row r="78" spans="1:14" ht="13">
      <c r="A78" s="39">
        <f t="shared" si="7"/>
        <v>42161</v>
      </c>
      <c r="B78" s="36">
        <f t="shared" si="8"/>
        <v>3</v>
      </c>
      <c r="C78" s="36">
        <f t="shared" si="9"/>
        <v>7</v>
      </c>
      <c r="D78" s="37">
        <f t="shared" si="10"/>
        <v>7</v>
      </c>
      <c r="E78" s="41"/>
      <c r="F78" s="41"/>
      <c r="G78" s="44"/>
      <c r="H78" s="47"/>
      <c r="I78" s="48"/>
      <c r="J78" s="48"/>
      <c r="K78" s="40">
        <f t="shared" si="11"/>
        <v>0</v>
      </c>
      <c r="L78" s="35">
        <f t="shared" si="12"/>
        <v>42161</v>
      </c>
      <c r="N78" s="69" t="str">
        <f t="shared" ca="1" si="13"/>
        <v>D</v>
      </c>
    </row>
    <row r="79" spans="1:14" ht="13">
      <c r="A79" s="39">
        <f t="shared" si="7"/>
        <v>42165</v>
      </c>
      <c r="B79" s="36">
        <f t="shared" si="8"/>
        <v>4</v>
      </c>
      <c r="C79" s="36">
        <f t="shared" si="9"/>
        <v>4</v>
      </c>
      <c r="D79" s="37">
        <f t="shared" si="10"/>
        <v>4</v>
      </c>
      <c r="E79" s="41"/>
      <c r="F79" s="41"/>
      <c r="G79" s="44"/>
      <c r="H79" s="47"/>
      <c r="I79" s="48"/>
      <c r="J79" s="48"/>
      <c r="K79" s="40">
        <f t="shared" si="11"/>
        <v>0</v>
      </c>
      <c r="L79" s="35">
        <f t="shared" si="12"/>
        <v>42165</v>
      </c>
      <c r="N79" s="69" t="str">
        <f t="shared" ca="1" si="13"/>
        <v>D</v>
      </c>
    </row>
    <row r="80" spans="1:14" ht="13">
      <c r="A80" s="39">
        <f t="shared" si="7"/>
        <v>42168</v>
      </c>
      <c r="B80" s="36">
        <f t="shared" si="8"/>
        <v>3</v>
      </c>
      <c r="C80" s="36">
        <f t="shared" si="9"/>
        <v>7</v>
      </c>
      <c r="D80" s="37">
        <f t="shared" si="10"/>
        <v>7</v>
      </c>
      <c r="E80" s="41"/>
      <c r="F80" s="41"/>
      <c r="G80" s="44"/>
      <c r="H80" s="47"/>
      <c r="I80" s="48"/>
      <c r="J80" s="48"/>
      <c r="K80" s="40">
        <f t="shared" si="11"/>
        <v>0</v>
      </c>
      <c r="L80" s="35">
        <f t="shared" si="12"/>
        <v>42168</v>
      </c>
      <c r="N80" s="69" t="str">
        <f t="shared" ca="1" si="13"/>
        <v>D</v>
      </c>
    </row>
    <row r="81" spans="1:14" ht="13">
      <c r="A81" s="39">
        <f t="shared" si="7"/>
        <v>42172</v>
      </c>
      <c r="B81" s="36">
        <f t="shared" si="8"/>
        <v>4</v>
      </c>
      <c r="C81" s="36">
        <f t="shared" si="9"/>
        <v>4</v>
      </c>
      <c r="D81" s="37">
        <f t="shared" si="10"/>
        <v>4</v>
      </c>
      <c r="E81" s="41"/>
      <c r="F81" s="41"/>
      <c r="G81" s="44"/>
      <c r="H81" s="47"/>
      <c r="I81" s="48"/>
      <c r="J81" s="48"/>
      <c r="K81" s="40">
        <f t="shared" si="11"/>
        <v>0</v>
      </c>
      <c r="L81" s="35">
        <f t="shared" si="12"/>
        <v>42172</v>
      </c>
      <c r="N81" s="69" t="str">
        <f t="shared" ca="1" si="13"/>
        <v>D</v>
      </c>
    </row>
    <row r="82" spans="1:14" ht="13">
      <c r="A82" s="39">
        <f t="shared" si="7"/>
        <v>42175</v>
      </c>
      <c r="B82" s="36">
        <f t="shared" si="8"/>
        <v>3</v>
      </c>
      <c r="C82" s="36">
        <f t="shared" si="9"/>
        <v>7</v>
      </c>
      <c r="D82" s="37">
        <f t="shared" si="10"/>
        <v>7</v>
      </c>
      <c r="E82" s="41"/>
      <c r="F82" s="41"/>
      <c r="G82" s="44"/>
      <c r="H82" s="47"/>
      <c r="I82" s="48"/>
      <c r="J82" s="48"/>
      <c r="K82" s="40">
        <f t="shared" si="11"/>
        <v>0</v>
      </c>
      <c r="L82" s="35">
        <f t="shared" si="12"/>
        <v>42175</v>
      </c>
      <c r="N82" s="69" t="str">
        <f t="shared" ca="1" si="13"/>
        <v>D</v>
      </c>
    </row>
    <row r="83" spans="1:14" ht="13">
      <c r="A83" s="39">
        <f t="shared" si="7"/>
        <v>42179</v>
      </c>
      <c r="B83" s="36">
        <f t="shared" si="8"/>
        <v>4</v>
      </c>
      <c r="C83" s="36">
        <f t="shared" si="9"/>
        <v>4</v>
      </c>
      <c r="D83" s="37">
        <f t="shared" si="10"/>
        <v>4</v>
      </c>
      <c r="E83" s="41"/>
      <c r="F83" s="41"/>
      <c r="G83" s="44"/>
      <c r="H83" s="47"/>
      <c r="I83" s="48"/>
      <c r="J83" s="48"/>
      <c r="K83" s="40">
        <f t="shared" si="11"/>
        <v>0</v>
      </c>
      <c r="L83" s="35">
        <f t="shared" si="12"/>
        <v>42179</v>
      </c>
      <c r="N83" s="69" t="str">
        <f t="shared" ca="1" si="13"/>
        <v>D</v>
      </c>
    </row>
    <row r="84" spans="1:14" ht="13">
      <c r="A84" s="39">
        <f t="shared" si="7"/>
        <v>42182</v>
      </c>
      <c r="B84" s="36">
        <f t="shared" si="8"/>
        <v>3</v>
      </c>
      <c r="C84" s="36">
        <f t="shared" si="9"/>
        <v>7</v>
      </c>
      <c r="D84" s="37">
        <f t="shared" si="10"/>
        <v>7</v>
      </c>
      <c r="E84" s="41"/>
      <c r="F84" s="41"/>
      <c r="G84" s="44"/>
      <c r="H84" s="47"/>
      <c r="I84" s="48"/>
      <c r="J84" s="48"/>
      <c r="K84" s="40">
        <f t="shared" si="11"/>
        <v>0</v>
      </c>
      <c r="L84" s="35">
        <f t="shared" si="12"/>
        <v>42182</v>
      </c>
      <c r="N84" s="69" t="str">
        <f t="shared" ca="1" si="13"/>
        <v>D</v>
      </c>
    </row>
    <row r="85" spans="1:14" ht="13">
      <c r="A85" s="39">
        <f t="shared" si="7"/>
        <v>42186</v>
      </c>
      <c r="B85" s="36">
        <f t="shared" si="8"/>
        <v>4</v>
      </c>
      <c r="C85" s="36">
        <f t="shared" si="9"/>
        <v>4</v>
      </c>
      <c r="D85" s="37">
        <f t="shared" si="10"/>
        <v>4</v>
      </c>
      <c r="E85" s="41"/>
      <c r="F85" s="41"/>
      <c r="G85" s="44"/>
      <c r="H85" s="47"/>
      <c r="I85" s="48"/>
      <c r="J85" s="48"/>
      <c r="K85" s="40">
        <f t="shared" si="11"/>
        <v>0</v>
      </c>
      <c r="L85" s="35">
        <f t="shared" si="12"/>
        <v>42186</v>
      </c>
      <c r="N85" s="69" t="str">
        <f t="shared" ca="1" si="13"/>
        <v>D</v>
      </c>
    </row>
    <row r="86" spans="1:14" ht="13">
      <c r="A86" s="39">
        <f t="shared" si="7"/>
        <v>42189</v>
      </c>
      <c r="B86" s="36">
        <f t="shared" si="8"/>
        <v>3</v>
      </c>
      <c r="C86" s="36">
        <f t="shared" si="9"/>
        <v>7</v>
      </c>
      <c r="D86" s="37">
        <f t="shared" si="10"/>
        <v>7</v>
      </c>
      <c r="E86" s="41"/>
      <c r="F86" s="41"/>
      <c r="G86" s="44"/>
      <c r="H86" s="47"/>
      <c r="I86" s="48"/>
      <c r="J86" s="48"/>
      <c r="K86" s="40">
        <f t="shared" si="11"/>
        <v>0</v>
      </c>
      <c r="L86" s="35">
        <f t="shared" si="12"/>
        <v>42189</v>
      </c>
      <c r="N86" s="69" t="str">
        <f t="shared" ca="1" si="13"/>
        <v>D</v>
      </c>
    </row>
    <row r="87" spans="1:14" ht="13">
      <c r="A87" s="39">
        <f t="shared" si="7"/>
        <v>42193</v>
      </c>
      <c r="B87" s="36">
        <f t="shared" si="8"/>
        <v>4</v>
      </c>
      <c r="C87" s="36">
        <f t="shared" si="9"/>
        <v>4</v>
      </c>
      <c r="D87" s="37">
        <f t="shared" si="10"/>
        <v>4</v>
      </c>
      <c r="E87" s="41"/>
      <c r="F87" s="41"/>
      <c r="G87" s="44"/>
      <c r="H87" s="47"/>
      <c r="I87" s="48"/>
      <c r="J87" s="48"/>
      <c r="K87" s="40">
        <f t="shared" si="11"/>
        <v>0</v>
      </c>
      <c r="L87" s="35">
        <f t="shared" si="12"/>
        <v>42193</v>
      </c>
      <c r="N87" s="69" t="str">
        <f t="shared" ca="1" si="13"/>
        <v>D</v>
      </c>
    </row>
    <row r="88" spans="1:14" ht="13">
      <c r="A88" s="39">
        <f t="shared" si="7"/>
        <v>42196</v>
      </c>
      <c r="B88" s="36">
        <f t="shared" si="8"/>
        <v>3</v>
      </c>
      <c r="C88" s="36">
        <f t="shared" si="9"/>
        <v>7</v>
      </c>
      <c r="D88" s="37">
        <f t="shared" si="10"/>
        <v>7</v>
      </c>
      <c r="E88" s="41"/>
      <c r="F88" s="41"/>
      <c r="G88" s="44"/>
      <c r="H88" s="47"/>
      <c r="I88" s="48"/>
      <c r="J88" s="48"/>
      <c r="K88" s="40">
        <f t="shared" si="11"/>
        <v>0</v>
      </c>
      <c r="L88" s="35">
        <f t="shared" si="12"/>
        <v>42196</v>
      </c>
      <c r="N88" s="69" t="str">
        <f t="shared" ca="1" si="13"/>
        <v>D</v>
      </c>
    </row>
    <row r="89" spans="1:14" ht="13">
      <c r="A89" s="39">
        <f t="shared" si="7"/>
        <v>42200</v>
      </c>
      <c r="B89" s="36">
        <f t="shared" si="8"/>
        <v>4</v>
      </c>
      <c r="C89" s="36">
        <f t="shared" si="9"/>
        <v>4</v>
      </c>
      <c r="D89" s="37">
        <f t="shared" si="10"/>
        <v>4</v>
      </c>
      <c r="E89" s="41"/>
      <c r="F89" s="41"/>
      <c r="G89" s="44"/>
      <c r="H89" s="47"/>
      <c r="I89" s="48"/>
      <c r="J89" s="48"/>
      <c r="K89" s="40">
        <f t="shared" si="11"/>
        <v>0</v>
      </c>
      <c r="L89" s="35">
        <f t="shared" si="12"/>
        <v>42200</v>
      </c>
      <c r="N89" s="69" t="str">
        <f t="shared" ca="1" si="13"/>
        <v>D</v>
      </c>
    </row>
    <row r="90" spans="1:14" ht="13">
      <c r="A90" s="39">
        <f t="shared" si="7"/>
        <v>42203</v>
      </c>
      <c r="B90" s="36">
        <f t="shared" si="8"/>
        <v>3</v>
      </c>
      <c r="C90" s="36">
        <f t="shared" si="9"/>
        <v>7</v>
      </c>
      <c r="D90" s="37">
        <f t="shared" si="10"/>
        <v>7</v>
      </c>
      <c r="E90" s="41"/>
      <c r="F90" s="41"/>
      <c r="G90" s="44"/>
      <c r="H90" s="47"/>
      <c r="I90" s="48"/>
      <c r="J90" s="48"/>
      <c r="K90" s="40">
        <f t="shared" si="11"/>
        <v>0</v>
      </c>
      <c r="L90" s="35">
        <f t="shared" si="12"/>
        <v>42203</v>
      </c>
      <c r="N90" s="69" t="str">
        <f t="shared" ca="1" si="13"/>
        <v>D</v>
      </c>
    </row>
    <row r="91" spans="1:14" ht="13">
      <c r="A91" s="39">
        <f t="shared" si="7"/>
        <v>42207</v>
      </c>
      <c r="B91" s="36">
        <f t="shared" si="8"/>
        <v>4</v>
      </c>
      <c r="C91" s="36">
        <f t="shared" si="9"/>
        <v>4</v>
      </c>
      <c r="D91" s="37">
        <f t="shared" si="10"/>
        <v>4</v>
      </c>
      <c r="E91" s="41"/>
      <c r="F91" s="41"/>
      <c r="G91" s="44"/>
      <c r="H91" s="47"/>
      <c r="I91" s="48"/>
      <c r="J91" s="48"/>
      <c r="K91" s="40">
        <f t="shared" si="11"/>
        <v>0</v>
      </c>
      <c r="L91" s="35">
        <f t="shared" si="12"/>
        <v>42207</v>
      </c>
      <c r="N91" s="69" t="str">
        <f t="shared" ca="1" si="13"/>
        <v>D</v>
      </c>
    </row>
    <row r="92" spans="1:14" ht="13">
      <c r="A92" s="39">
        <f t="shared" si="7"/>
        <v>42210</v>
      </c>
      <c r="B92" s="36">
        <f t="shared" si="8"/>
        <v>3</v>
      </c>
      <c r="C92" s="36">
        <f t="shared" si="9"/>
        <v>7</v>
      </c>
      <c r="D92" s="37">
        <f t="shared" si="10"/>
        <v>7</v>
      </c>
      <c r="E92" s="41"/>
      <c r="F92" s="41"/>
      <c r="G92" s="44"/>
      <c r="H92" s="47"/>
      <c r="I92" s="48"/>
      <c r="J92" s="48"/>
      <c r="K92" s="40">
        <f t="shared" si="11"/>
        <v>0</v>
      </c>
      <c r="L92" s="35">
        <f t="shared" si="12"/>
        <v>42210</v>
      </c>
      <c r="N92" s="69" t="str">
        <f t="shared" ca="1" si="13"/>
        <v>D</v>
      </c>
    </row>
    <row r="93" spans="1:14" ht="13">
      <c r="A93" s="39">
        <f t="shared" si="7"/>
        <v>42214</v>
      </c>
      <c r="B93" s="36">
        <f t="shared" si="8"/>
        <v>4</v>
      </c>
      <c r="C93" s="36">
        <f t="shared" si="9"/>
        <v>4</v>
      </c>
      <c r="D93" s="37">
        <f t="shared" si="10"/>
        <v>4</v>
      </c>
      <c r="E93" s="41"/>
      <c r="F93" s="41"/>
      <c r="G93" s="44"/>
      <c r="H93" s="47"/>
      <c r="I93" s="48"/>
      <c r="J93" s="48"/>
      <c r="K93" s="40">
        <f t="shared" si="11"/>
        <v>0</v>
      </c>
      <c r="L93" s="35">
        <f t="shared" si="12"/>
        <v>42214</v>
      </c>
      <c r="N93" s="69" t="str">
        <f t="shared" ca="1" si="13"/>
        <v>D</v>
      </c>
    </row>
    <row r="94" spans="1:14" ht="13">
      <c r="A94" s="39">
        <f t="shared" si="7"/>
        <v>42217</v>
      </c>
      <c r="B94" s="36">
        <f t="shared" si="8"/>
        <v>3</v>
      </c>
      <c r="C94" s="36">
        <f t="shared" si="9"/>
        <v>7</v>
      </c>
      <c r="D94" s="37">
        <f t="shared" si="10"/>
        <v>7</v>
      </c>
      <c r="E94" s="41"/>
      <c r="F94" s="41"/>
      <c r="G94" s="44"/>
      <c r="H94" s="47"/>
      <c r="I94" s="48"/>
      <c r="J94" s="48"/>
      <c r="K94" s="40">
        <f t="shared" si="11"/>
        <v>0</v>
      </c>
      <c r="L94" s="35">
        <f t="shared" si="12"/>
        <v>42217</v>
      </c>
      <c r="N94" s="69" t="str">
        <f t="shared" ca="1" si="13"/>
        <v>D</v>
      </c>
    </row>
    <row r="95" spans="1:14" ht="13">
      <c r="A95" s="39">
        <f t="shared" si="7"/>
        <v>42221</v>
      </c>
      <c r="B95" s="36">
        <f t="shared" si="8"/>
        <v>4</v>
      </c>
      <c r="C95" s="36">
        <f t="shared" si="9"/>
        <v>4</v>
      </c>
      <c r="D95" s="37">
        <f t="shared" si="10"/>
        <v>4</v>
      </c>
      <c r="E95" s="41"/>
      <c r="F95" s="41"/>
      <c r="G95" s="44"/>
      <c r="H95" s="47"/>
      <c r="I95" s="48"/>
      <c r="J95" s="48"/>
      <c r="K95" s="40">
        <f t="shared" si="11"/>
        <v>0</v>
      </c>
      <c r="L95" s="35">
        <f t="shared" si="12"/>
        <v>42221</v>
      </c>
      <c r="N95" s="69" t="str">
        <f t="shared" ca="1" si="13"/>
        <v>D</v>
      </c>
    </row>
    <row r="96" spans="1:14" ht="13">
      <c r="A96" s="39">
        <f t="shared" si="7"/>
        <v>42224</v>
      </c>
      <c r="B96" s="36">
        <f t="shared" si="8"/>
        <v>3</v>
      </c>
      <c r="C96" s="36">
        <f t="shared" si="9"/>
        <v>7</v>
      </c>
      <c r="D96" s="37">
        <f t="shared" si="10"/>
        <v>7</v>
      </c>
      <c r="E96" s="41"/>
      <c r="F96" s="41"/>
      <c r="G96" s="44"/>
      <c r="H96" s="47"/>
      <c r="I96" s="48"/>
      <c r="J96" s="48"/>
      <c r="K96" s="40">
        <f t="shared" si="11"/>
        <v>0</v>
      </c>
      <c r="L96" s="35">
        <f t="shared" si="12"/>
        <v>42224</v>
      </c>
      <c r="N96" s="69" t="str">
        <f t="shared" ca="1" si="13"/>
        <v>D</v>
      </c>
    </row>
    <row r="97" spans="1:14" ht="13">
      <c r="A97" s="39">
        <f t="shared" si="7"/>
        <v>42228</v>
      </c>
      <c r="B97" s="36">
        <f t="shared" si="8"/>
        <v>4</v>
      </c>
      <c r="C97" s="36">
        <f t="shared" si="9"/>
        <v>4</v>
      </c>
      <c r="D97" s="37">
        <f t="shared" si="10"/>
        <v>4</v>
      </c>
      <c r="E97" s="41"/>
      <c r="F97" s="41"/>
      <c r="G97" s="44"/>
      <c r="H97" s="47"/>
      <c r="I97" s="48"/>
      <c r="J97" s="48"/>
      <c r="K97" s="40">
        <f t="shared" si="11"/>
        <v>0</v>
      </c>
      <c r="L97" s="35">
        <f t="shared" si="12"/>
        <v>42228</v>
      </c>
      <c r="N97" s="69" t="str">
        <f t="shared" ca="1" si="13"/>
        <v>D</v>
      </c>
    </row>
    <row r="98" spans="1:14" ht="13">
      <c r="A98" s="39">
        <f t="shared" si="7"/>
        <v>42231</v>
      </c>
      <c r="B98" s="36">
        <f t="shared" si="8"/>
        <v>3</v>
      </c>
      <c r="C98" s="36">
        <f t="shared" si="9"/>
        <v>7</v>
      </c>
      <c r="D98" s="37">
        <f t="shared" si="10"/>
        <v>7</v>
      </c>
      <c r="E98" s="41"/>
      <c r="F98" s="41"/>
      <c r="G98" s="44"/>
      <c r="H98" s="47"/>
      <c r="I98" s="48"/>
      <c r="J98" s="48"/>
      <c r="K98" s="40">
        <f t="shared" si="11"/>
        <v>0</v>
      </c>
      <c r="L98" s="35">
        <f t="shared" si="12"/>
        <v>42231</v>
      </c>
      <c r="N98" s="69" t="str">
        <f t="shared" ca="1" si="13"/>
        <v>D</v>
      </c>
    </row>
    <row r="99" spans="1:14" ht="13">
      <c r="A99" s="39">
        <f t="shared" si="7"/>
        <v>42235</v>
      </c>
      <c r="B99" s="36">
        <f t="shared" si="8"/>
        <v>4</v>
      </c>
      <c r="C99" s="36">
        <f t="shared" si="9"/>
        <v>4</v>
      </c>
      <c r="D99" s="37">
        <f t="shared" si="10"/>
        <v>4</v>
      </c>
      <c r="E99" s="41"/>
      <c r="F99" s="41"/>
      <c r="G99" s="44"/>
      <c r="H99" s="47"/>
      <c r="I99" s="48"/>
      <c r="J99" s="48"/>
      <c r="K99" s="40">
        <f t="shared" si="11"/>
        <v>0</v>
      </c>
      <c r="L99" s="35">
        <f t="shared" si="12"/>
        <v>42235</v>
      </c>
      <c r="N99" s="69" t="str">
        <f t="shared" ca="1" si="13"/>
        <v>D</v>
      </c>
    </row>
    <row r="100" spans="1:14" ht="13">
      <c r="A100" s="39">
        <f t="shared" si="7"/>
        <v>42238</v>
      </c>
      <c r="B100" s="36">
        <f t="shared" si="8"/>
        <v>3</v>
      </c>
      <c r="C100" s="36">
        <f t="shared" si="9"/>
        <v>7</v>
      </c>
      <c r="D100" s="37">
        <f t="shared" si="10"/>
        <v>7</v>
      </c>
      <c r="E100" s="41"/>
      <c r="F100" s="41"/>
      <c r="G100" s="44"/>
      <c r="H100" s="47"/>
      <c r="I100" s="48"/>
      <c r="J100" s="48"/>
      <c r="K100" s="40">
        <f t="shared" si="11"/>
        <v>0</v>
      </c>
      <c r="L100" s="35">
        <f t="shared" si="12"/>
        <v>42238</v>
      </c>
      <c r="N100" s="69" t="str">
        <f t="shared" ca="1" si="13"/>
        <v>D</v>
      </c>
    </row>
    <row r="101" spans="1:14" ht="13">
      <c r="A101" s="39">
        <f t="shared" si="7"/>
        <v>42242</v>
      </c>
      <c r="B101" s="36">
        <f t="shared" si="8"/>
        <v>4</v>
      </c>
      <c r="C101" s="36">
        <f t="shared" si="9"/>
        <v>4</v>
      </c>
      <c r="D101" s="37">
        <f t="shared" si="10"/>
        <v>4</v>
      </c>
      <c r="E101" s="41"/>
      <c r="F101" s="41"/>
      <c r="G101" s="44"/>
      <c r="H101" s="47"/>
      <c r="I101" s="48"/>
      <c r="J101" s="48"/>
      <c r="K101" s="40">
        <f t="shared" si="11"/>
        <v>0</v>
      </c>
      <c r="L101" s="35">
        <f t="shared" si="12"/>
        <v>42242</v>
      </c>
      <c r="N101" s="69" t="str">
        <f t="shared" ca="1" si="13"/>
        <v>D</v>
      </c>
    </row>
    <row r="102" spans="1:14" ht="13">
      <c r="A102" s="39">
        <f t="shared" si="7"/>
        <v>42245</v>
      </c>
      <c r="B102" s="36">
        <f t="shared" si="8"/>
        <v>3</v>
      </c>
      <c r="C102" s="36">
        <f t="shared" si="9"/>
        <v>7</v>
      </c>
      <c r="D102" s="37">
        <f t="shared" si="10"/>
        <v>7</v>
      </c>
      <c r="E102" s="41"/>
      <c r="F102" s="41"/>
      <c r="G102" s="44"/>
      <c r="H102" s="47"/>
      <c r="I102" s="48"/>
      <c r="J102" s="48"/>
      <c r="K102" s="40">
        <f t="shared" si="11"/>
        <v>0</v>
      </c>
      <c r="L102" s="35">
        <f t="shared" si="12"/>
        <v>42245</v>
      </c>
      <c r="N102" s="69" t="str">
        <f t="shared" ca="1" si="13"/>
        <v>D</v>
      </c>
    </row>
    <row r="103" spans="1:14" ht="13">
      <c r="A103" s="39">
        <f t="shared" si="7"/>
        <v>42249</v>
      </c>
      <c r="B103" s="36">
        <f t="shared" si="8"/>
        <v>4</v>
      </c>
      <c r="C103" s="36">
        <f t="shared" si="9"/>
        <v>4</v>
      </c>
      <c r="D103" s="37">
        <f t="shared" si="10"/>
        <v>4</v>
      </c>
      <c r="E103" s="41"/>
      <c r="F103" s="41"/>
      <c r="G103" s="44"/>
      <c r="H103" s="47"/>
      <c r="I103" s="48"/>
      <c r="J103" s="48"/>
      <c r="K103" s="40">
        <f t="shared" si="11"/>
        <v>0</v>
      </c>
      <c r="L103" s="35">
        <f t="shared" si="12"/>
        <v>42249</v>
      </c>
      <c r="N103" s="69" t="str">
        <f t="shared" ca="1" si="13"/>
        <v>D</v>
      </c>
    </row>
    <row r="104" spans="1:14" ht="13">
      <c r="A104" s="39">
        <f t="shared" si="7"/>
        <v>42252</v>
      </c>
      <c r="B104" s="36">
        <f t="shared" si="8"/>
        <v>3</v>
      </c>
      <c r="C104" s="36">
        <f t="shared" si="9"/>
        <v>7</v>
      </c>
      <c r="D104" s="37">
        <f t="shared" si="10"/>
        <v>7</v>
      </c>
      <c r="E104" s="41"/>
      <c r="F104" s="41"/>
      <c r="G104" s="44"/>
      <c r="H104" s="47"/>
      <c r="I104" s="48"/>
      <c r="J104" s="48"/>
      <c r="K104" s="40">
        <f t="shared" si="11"/>
        <v>0</v>
      </c>
      <c r="L104" s="35">
        <f t="shared" si="12"/>
        <v>42252</v>
      </c>
      <c r="N104" s="69" t="str">
        <f t="shared" ca="1" si="13"/>
        <v>D</v>
      </c>
    </row>
    <row r="105" spans="1:14" ht="13">
      <c r="A105" s="39">
        <f t="shared" si="7"/>
        <v>42256</v>
      </c>
      <c r="B105" s="36">
        <f t="shared" si="8"/>
        <v>4</v>
      </c>
      <c r="C105" s="36">
        <f t="shared" si="9"/>
        <v>4</v>
      </c>
      <c r="D105" s="37">
        <f t="shared" si="10"/>
        <v>4</v>
      </c>
      <c r="E105" s="41"/>
      <c r="F105" s="41"/>
      <c r="G105" s="44"/>
      <c r="H105" s="47"/>
      <c r="I105" s="48"/>
      <c r="J105" s="48"/>
      <c r="K105" s="40">
        <f t="shared" si="11"/>
        <v>0</v>
      </c>
      <c r="L105" s="35">
        <f t="shared" si="12"/>
        <v>42256</v>
      </c>
      <c r="N105" s="69" t="str">
        <f t="shared" ca="1" si="13"/>
        <v>D</v>
      </c>
    </row>
    <row r="106" spans="1:14" ht="13">
      <c r="A106" s="39">
        <f t="shared" si="7"/>
        <v>42259</v>
      </c>
      <c r="B106" s="36">
        <f t="shared" si="8"/>
        <v>3</v>
      </c>
      <c r="C106" s="36">
        <f t="shared" si="9"/>
        <v>7</v>
      </c>
      <c r="D106" s="37">
        <f t="shared" si="10"/>
        <v>7</v>
      </c>
      <c r="E106" s="41"/>
      <c r="F106" s="41"/>
      <c r="G106" s="44"/>
      <c r="H106" s="47"/>
      <c r="I106" s="48"/>
      <c r="J106" s="48"/>
      <c r="K106" s="40">
        <f t="shared" si="11"/>
        <v>0</v>
      </c>
      <c r="L106" s="35">
        <f t="shared" si="12"/>
        <v>42259</v>
      </c>
      <c r="N106" s="69" t="str">
        <f t="shared" ca="1" si="13"/>
        <v>D</v>
      </c>
    </row>
    <row r="107" spans="1:14" ht="13">
      <c r="A107" s="39">
        <f t="shared" si="7"/>
        <v>42263</v>
      </c>
      <c r="B107" s="36">
        <f t="shared" si="8"/>
        <v>4</v>
      </c>
      <c r="C107" s="36">
        <f t="shared" si="9"/>
        <v>4</v>
      </c>
      <c r="D107" s="37">
        <f t="shared" si="10"/>
        <v>4</v>
      </c>
      <c r="E107" s="41"/>
      <c r="F107" s="41"/>
      <c r="G107" s="44"/>
      <c r="H107" s="47"/>
      <c r="I107" s="48"/>
      <c r="J107" s="48"/>
      <c r="K107" s="40">
        <f t="shared" si="11"/>
        <v>0</v>
      </c>
      <c r="L107" s="35">
        <f t="shared" si="12"/>
        <v>42263</v>
      </c>
      <c r="N107" s="69" t="str">
        <f t="shared" ca="1" si="13"/>
        <v>D</v>
      </c>
    </row>
    <row r="108" spans="1:14" ht="13">
      <c r="A108" s="39">
        <f t="shared" si="7"/>
        <v>42266</v>
      </c>
      <c r="B108" s="36">
        <f t="shared" si="8"/>
        <v>3</v>
      </c>
      <c r="C108" s="36">
        <f t="shared" si="9"/>
        <v>7</v>
      </c>
      <c r="D108" s="37">
        <f t="shared" si="10"/>
        <v>7</v>
      </c>
      <c r="E108" s="41"/>
      <c r="F108" s="41"/>
      <c r="G108" s="44"/>
      <c r="H108" s="47"/>
      <c r="I108" s="48"/>
      <c r="J108" s="48"/>
      <c r="K108" s="40">
        <f t="shared" si="11"/>
        <v>0</v>
      </c>
      <c r="L108" s="35">
        <f t="shared" si="12"/>
        <v>42266</v>
      </c>
      <c r="N108" s="69" t="str">
        <f t="shared" ca="1" si="13"/>
        <v>D</v>
      </c>
    </row>
    <row r="109" spans="1:14" ht="13">
      <c r="A109" s="39">
        <f t="shared" si="7"/>
        <v>42270</v>
      </c>
      <c r="B109" s="36">
        <f t="shared" si="8"/>
        <v>4</v>
      </c>
      <c r="C109" s="36">
        <f t="shared" si="9"/>
        <v>4</v>
      </c>
      <c r="D109" s="37">
        <f t="shared" si="10"/>
        <v>4</v>
      </c>
      <c r="E109" s="41"/>
      <c r="F109" s="41"/>
      <c r="G109" s="44"/>
      <c r="H109" s="47"/>
      <c r="I109" s="48"/>
      <c r="J109" s="48"/>
      <c r="K109" s="40">
        <f t="shared" si="11"/>
        <v>0</v>
      </c>
      <c r="L109" s="35">
        <f t="shared" si="12"/>
        <v>42270</v>
      </c>
      <c r="N109" s="69" t="str">
        <f t="shared" ca="1" si="13"/>
        <v>D</v>
      </c>
    </row>
    <row r="110" spans="1:14" ht="13">
      <c r="A110" s="39">
        <f t="shared" si="7"/>
        <v>42273</v>
      </c>
      <c r="B110" s="36">
        <f t="shared" si="8"/>
        <v>3</v>
      </c>
      <c r="C110" s="36">
        <f t="shared" si="9"/>
        <v>7</v>
      </c>
      <c r="D110" s="37">
        <f t="shared" si="10"/>
        <v>7</v>
      </c>
      <c r="E110" s="41"/>
      <c r="F110" s="41"/>
      <c r="G110" s="44"/>
      <c r="H110" s="47"/>
      <c r="I110" s="48"/>
      <c r="J110" s="48"/>
      <c r="K110" s="40">
        <f t="shared" si="11"/>
        <v>0</v>
      </c>
      <c r="L110" s="35">
        <f t="shared" si="12"/>
        <v>42273</v>
      </c>
      <c r="N110" s="69" t="str">
        <f t="shared" ca="1" si="13"/>
        <v>D</v>
      </c>
    </row>
    <row r="111" spans="1:14" ht="13">
      <c r="A111" s="39">
        <f t="shared" si="7"/>
        <v>42277</v>
      </c>
      <c r="B111" s="36">
        <f t="shared" si="8"/>
        <v>4</v>
      </c>
      <c r="C111" s="36">
        <f t="shared" si="9"/>
        <v>4</v>
      </c>
      <c r="D111" s="37">
        <f t="shared" si="10"/>
        <v>4</v>
      </c>
      <c r="E111" s="41"/>
      <c r="F111" s="41"/>
      <c r="G111" s="44"/>
      <c r="H111" s="47"/>
      <c r="I111" s="48"/>
      <c r="J111" s="48"/>
      <c r="K111" s="40">
        <f t="shared" si="11"/>
        <v>0</v>
      </c>
      <c r="L111" s="35">
        <f t="shared" si="12"/>
        <v>42277</v>
      </c>
      <c r="N111" s="69" t="str">
        <f t="shared" ca="1" si="13"/>
        <v>D</v>
      </c>
    </row>
    <row r="112" spans="1:14" ht="13">
      <c r="A112" s="39">
        <f t="shared" si="7"/>
        <v>42280</v>
      </c>
      <c r="B112" s="36">
        <f t="shared" si="8"/>
        <v>3</v>
      </c>
      <c r="C112" s="36">
        <f t="shared" si="9"/>
        <v>7</v>
      </c>
      <c r="D112" s="37">
        <f t="shared" si="10"/>
        <v>7</v>
      </c>
      <c r="E112" s="41"/>
      <c r="F112" s="41"/>
      <c r="G112" s="44"/>
      <c r="H112" s="47"/>
      <c r="I112" s="48"/>
      <c r="J112" s="48"/>
      <c r="K112" s="40">
        <f t="shared" si="11"/>
        <v>0</v>
      </c>
      <c r="L112" s="35">
        <f t="shared" si="12"/>
        <v>42280</v>
      </c>
      <c r="N112" s="69" t="str">
        <f t="shared" ca="1" si="13"/>
        <v>D</v>
      </c>
    </row>
    <row r="113" spans="1:14" ht="13">
      <c r="A113" s="39">
        <f t="shared" si="7"/>
        <v>42284</v>
      </c>
      <c r="B113" s="36">
        <f t="shared" si="8"/>
        <v>4</v>
      </c>
      <c r="C113" s="36">
        <f t="shared" si="9"/>
        <v>4</v>
      </c>
      <c r="D113" s="37">
        <f t="shared" si="10"/>
        <v>4</v>
      </c>
      <c r="E113" s="41"/>
      <c r="F113" s="41"/>
      <c r="G113" s="44"/>
      <c r="H113" s="47"/>
      <c r="I113" s="48"/>
      <c r="J113" s="48"/>
      <c r="K113" s="40">
        <f t="shared" si="11"/>
        <v>0</v>
      </c>
      <c r="L113" s="35">
        <f t="shared" si="12"/>
        <v>42284</v>
      </c>
      <c r="N113" s="69" t="str">
        <f t="shared" ca="1" si="13"/>
        <v>D</v>
      </c>
    </row>
    <row r="114" spans="1:14" ht="13">
      <c r="A114" s="39">
        <f t="shared" si="7"/>
        <v>42287</v>
      </c>
      <c r="B114" s="36">
        <f t="shared" si="8"/>
        <v>3</v>
      </c>
      <c r="C114" s="36">
        <f t="shared" si="9"/>
        <v>7</v>
      </c>
      <c r="D114" s="37">
        <f t="shared" si="10"/>
        <v>7</v>
      </c>
      <c r="E114" s="41"/>
      <c r="F114" s="41"/>
      <c r="G114" s="44"/>
      <c r="H114" s="47"/>
      <c r="I114" s="48"/>
      <c r="J114" s="48"/>
      <c r="K114" s="40">
        <f t="shared" si="11"/>
        <v>0</v>
      </c>
      <c r="L114" s="35">
        <f t="shared" si="12"/>
        <v>42287</v>
      </c>
      <c r="N114" s="69" t="str">
        <f t="shared" ca="1" si="13"/>
        <v>D</v>
      </c>
    </row>
    <row r="115" spans="1:14" ht="13">
      <c r="A115" s="39">
        <f t="shared" si="7"/>
        <v>42291</v>
      </c>
      <c r="B115" s="36">
        <f t="shared" si="8"/>
        <v>4</v>
      </c>
      <c r="C115" s="36">
        <f t="shared" si="9"/>
        <v>4</v>
      </c>
      <c r="D115" s="37">
        <f t="shared" si="10"/>
        <v>4</v>
      </c>
      <c r="E115" s="41"/>
      <c r="F115" s="41"/>
      <c r="G115" s="44"/>
      <c r="H115" s="47"/>
      <c r="I115" s="48"/>
      <c r="J115" s="48"/>
      <c r="K115" s="40">
        <f t="shared" si="11"/>
        <v>0</v>
      </c>
      <c r="L115" s="35">
        <f t="shared" si="12"/>
        <v>42291</v>
      </c>
      <c r="N115" s="69" t="str">
        <f t="shared" ca="1" si="13"/>
        <v>D</v>
      </c>
    </row>
    <row r="116" spans="1:14" ht="13">
      <c r="A116" s="39">
        <f t="shared" si="7"/>
        <v>42294</v>
      </c>
      <c r="B116" s="36">
        <f t="shared" si="8"/>
        <v>3</v>
      </c>
      <c r="C116" s="36">
        <f t="shared" si="9"/>
        <v>7</v>
      </c>
      <c r="D116" s="37">
        <f t="shared" si="10"/>
        <v>7</v>
      </c>
      <c r="E116" s="41"/>
      <c r="F116" s="41"/>
      <c r="G116" s="44"/>
      <c r="H116" s="47"/>
      <c r="I116" s="48"/>
      <c r="J116" s="48"/>
      <c r="K116" s="40">
        <f t="shared" si="11"/>
        <v>0</v>
      </c>
      <c r="L116" s="35">
        <f t="shared" si="12"/>
        <v>42294</v>
      </c>
      <c r="N116" s="69" t="str">
        <f t="shared" ca="1" si="13"/>
        <v>D</v>
      </c>
    </row>
    <row r="117" spans="1:14" ht="13">
      <c r="A117" s="39">
        <f t="shared" si="7"/>
        <v>42298</v>
      </c>
      <c r="B117" s="36">
        <f t="shared" si="8"/>
        <v>4</v>
      </c>
      <c r="C117" s="36">
        <f t="shared" si="9"/>
        <v>4</v>
      </c>
      <c r="D117" s="37">
        <f t="shared" si="10"/>
        <v>4</v>
      </c>
      <c r="E117" s="41"/>
      <c r="F117" s="41"/>
      <c r="G117" s="44"/>
      <c r="H117" s="47"/>
      <c r="I117" s="48"/>
      <c r="J117" s="48"/>
      <c r="K117" s="40">
        <f t="shared" si="11"/>
        <v>0</v>
      </c>
      <c r="L117" s="35">
        <f t="shared" si="12"/>
        <v>42298</v>
      </c>
      <c r="N117" s="69" t="str">
        <f t="shared" ca="1" si="13"/>
        <v>D</v>
      </c>
    </row>
    <row r="118" spans="1:14" ht="13">
      <c r="A118" s="39">
        <f t="shared" si="7"/>
        <v>42301</v>
      </c>
      <c r="B118" s="36">
        <f t="shared" si="8"/>
        <v>3</v>
      </c>
      <c r="C118" s="36">
        <f t="shared" si="9"/>
        <v>7</v>
      </c>
      <c r="D118" s="37">
        <f t="shared" si="10"/>
        <v>7</v>
      </c>
      <c r="E118" s="41"/>
      <c r="F118" s="41"/>
      <c r="G118" s="44"/>
      <c r="H118" s="47"/>
      <c r="I118" s="48"/>
      <c r="J118" s="48"/>
      <c r="K118" s="40">
        <f t="shared" si="11"/>
        <v>0</v>
      </c>
      <c r="L118" s="35">
        <f t="shared" si="12"/>
        <v>42301</v>
      </c>
      <c r="N118" s="69" t="str">
        <f t="shared" ca="1" si="13"/>
        <v>D</v>
      </c>
    </row>
    <row r="119" spans="1:14" ht="13">
      <c r="A119" s="39">
        <f t="shared" si="7"/>
        <v>42305</v>
      </c>
      <c r="B119" s="36">
        <f t="shared" si="8"/>
        <v>4</v>
      </c>
      <c r="C119" s="36">
        <f t="shared" si="9"/>
        <v>4</v>
      </c>
      <c r="D119" s="37">
        <f t="shared" si="10"/>
        <v>4</v>
      </c>
      <c r="E119" s="41"/>
      <c r="F119" s="41"/>
      <c r="G119" s="44"/>
      <c r="H119" s="47"/>
      <c r="I119" s="48"/>
      <c r="J119" s="48"/>
      <c r="K119" s="40">
        <f t="shared" si="11"/>
        <v>0</v>
      </c>
      <c r="L119" s="35">
        <f t="shared" si="12"/>
        <v>42305</v>
      </c>
      <c r="N119" s="69" t="str">
        <f t="shared" ca="1" si="13"/>
        <v>D</v>
      </c>
    </row>
    <row r="120" spans="1:14" ht="13">
      <c r="A120" s="39">
        <f t="shared" si="7"/>
        <v>42308</v>
      </c>
      <c r="B120" s="36">
        <f t="shared" si="8"/>
        <v>3</v>
      </c>
      <c r="C120" s="36">
        <f t="shared" si="9"/>
        <v>7</v>
      </c>
      <c r="D120" s="37">
        <f t="shared" si="10"/>
        <v>7</v>
      </c>
      <c r="E120" s="41"/>
      <c r="F120" s="41"/>
      <c r="G120" s="44"/>
      <c r="H120" s="47"/>
      <c r="I120" s="48"/>
      <c r="J120" s="48"/>
      <c r="K120" s="40">
        <f t="shared" si="11"/>
        <v>0</v>
      </c>
      <c r="L120" s="35">
        <f t="shared" si="12"/>
        <v>42308</v>
      </c>
      <c r="N120" s="69" t="str">
        <f t="shared" ca="1" si="13"/>
        <v>D</v>
      </c>
    </row>
    <row r="121" spans="1:14" ht="13">
      <c r="A121" s="39">
        <f t="shared" si="7"/>
        <v>42312</v>
      </c>
      <c r="B121" s="36">
        <f t="shared" si="8"/>
        <v>4</v>
      </c>
      <c r="C121" s="36">
        <f t="shared" si="9"/>
        <v>4</v>
      </c>
      <c r="D121" s="37">
        <f t="shared" si="10"/>
        <v>4</v>
      </c>
      <c r="E121" s="41"/>
      <c r="F121" s="41"/>
      <c r="G121" s="44"/>
      <c r="H121" s="47"/>
      <c r="I121" s="48"/>
      <c r="J121" s="48"/>
      <c r="K121" s="40">
        <f t="shared" si="11"/>
        <v>0</v>
      </c>
      <c r="L121" s="35">
        <f t="shared" si="12"/>
        <v>42312</v>
      </c>
      <c r="N121" s="69" t="str">
        <f t="shared" ca="1" si="13"/>
        <v>D</v>
      </c>
    </row>
    <row r="122" spans="1:14" ht="13">
      <c r="A122" s="39">
        <f t="shared" si="7"/>
        <v>42315</v>
      </c>
      <c r="B122" s="36">
        <f t="shared" si="8"/>
        <v>3</v>
      </c>
      <c r="C122" s="36">
        <f t="shared" si="9"/>
        <v>7</v>
      </c>
      <c r="D122" s="37">
        <f t="shared" si="10"/>
        <v>7</v>
      </c>
      <c r="E122" s="41"/>
      <c r="F122" s="41"/>
      <c r="G122" s="44"/>
      <c r="H122" s="47"/>
      <c r="I122" s="48"/>
      <c r="J122" s="48"/>
      <c r="K122" s="40">
        <f t="shared" si="11"/>
        <v>0</v>
      </c>
      <c r="L122" s="35">
        <f t="shared" si="12"/>
        <v>42315</v>
      </c>
      <c r="N122" s="69" t="str">
        <f t="shared" ca="1" si="13"/>
        <v>D</v>
      </c>
    </row>
    <row r="123" spans="1:14" ht="13">
      <c r="A123" s="39">
        <f t="shared" si="7"/>
        <v>42319</v>
      </c>
      <c r="B123" s="36">
        <f t="shared" si="8"/>
        <v>4</v>
      </c>
      <c r="C123" s="36">
        <f t="shared" si="9"/>
        <v>4</v>
      </c>
      <c r="D123" s="37">
        <f t="shared" si="10"/>
        <v>4</v>
      </c>
      <c r="E123" s="41"/>
      <c r="F123" s="41"/>
      <c r="G123" s="44"/>
      <c r="H123" s="47"/>
      <c r="I123" s="48"/>
      <c r="J123" s="48"/>
      <c r="K123" s="40">
        <f t="shared" si="11"/>
        <v>0</v>
      </c>
      <c r="L123" s="35">
        <f t="shared" si="12"/>
        <v>42319</v>
      </c>
      <c r="N123" s="69" t="str">
        <f t="shared" ca="1" si="13"/>
        <v>D</v>
      </c>
    </row>
    <row r="124" spans="1:14" ht="13">
      <c r="A124" s="39">
        <f t="shared" si="7"/>
        <v>42322</v>
      </c>
      <c r="B124" s="36">
        <f t="shared" si="8"/>
        <v>3</v>
      </c>
      <c r="C124" s="36">
        <f t="shared" si="9"/>
        <v>7</v>
      </c>
      <c r="D124" s="37">
        <f t="shared" si="10"/>
        <v>7</v>
      </c>
      <c r="E124" s="41"/>
      <c r="F124" s="41"/>
      <c r="G124" s="44"/>
      <c r="H124" s="47"/>
      <c r="I124" s="48"/>
      <c r="J124" s="48"/>
      <c r="K124" s="40">
        <f t="shared" si="11"/>
        <v>0</v>
      </c>
      <c r="L124" s="35">
        <f t="shared" si="12"/>
        <v>42322</v>
      </c>
      <c r="N124" s="69" t="str">
        <f t="shared" ca="1" si="13"/>
        <v>D</v>
      </c>
    </row>
    <row r="125" spans="1:14" ht="13">
      <c r="A125" s="39">
        <f t="shared" si="7"/>
        <v>42326</v>
      </c>
      <c r="B125" s="36">
        <f t="shared" si="8"/>
        <v>4</v>
      </c>
      <c r="C125" s="36">
        <f t="shared" si="9"/>
        <v>4</v>
      </c>
      <c r="D125" s="37">
        <f t="shared" si="10"/>
        <v>4</v>
      </c>
      <c r="E125" s="41"/>
      <c r="F125" s="41"/>
      <c r="G125" s="44"/>
      <c r="H125" s="47"/>
      <c r="I125" s="48"/>
      <c r="J125" s="48"/>
      <c r="K125" s="40">
        <f t="shared" si="11"/>
        <v>0</v>
      </c>
      <c r="L125" s="35">
        <f t="shared" si="12"/>
        <v>42326</v>
      </c>
      <c r="N125" s="69" t="str">
        <f t="shared" ca="1" si="13"/>
        <v>D</v>
      </c>
    </row>
    <row r="126" spans="1:14" ht="13">
      <c r="A126" s="39">
        <f t="shared" si="7"/>
        <v>42329</v>
      </c>
      <c r="B126" s="36">
        <f t="shared" si="8"/>
        <v>3</v>
      </c>
      <c r="C126" s="36">
        <f t="shared" si="9"/>
        <v>7</v>
      </c>
      <c r="D126" s="37">
        <f t="shared" si="10"/>
        <v>7</v>
      </c>
      <c r="E126" s="41"/>
      <c r="F126" s="41"/>
      <c r="G126" s="44"/>
      <c r="H126" s="47"/>
      <c r="I126" s="48"/>
      <c r="J126" s="48"/>
      <c r="K126" s="40">
        <f t="shared" si="11"/>
        <v>0</v>
      </c>
      <c r="L126" s="35">
        <f t="shared" si="12"/>
        <v>42329</v>
      </c>
      <c r="N126" s="69" t="str">
        <f t="shared" ca="1" si="13"/>
        <v>D</v>
      </c>
    </row>
    <row r="127" spans="1:14" ht="13">
      <c r="A127" s="39">
        <f t="shared" si="7"/>
        <v>42333</v>
      </c>
      <c r="B127" s="36">
        <f t="shared" si="8"/>
        <v>4</v>
      </c>
      <c r="C127" s="36">
        <f t="shared" si="9"/>
        <v>4</v>
      </c>
      <c r="D127" s="37">
        <f t="shared" si="10"/>
        <v>4</v>
      </c>
      <c r="E127" s="41"/>
      <c r="F127" s="41"/>
      <c r="G127" s="44"/>
      <c r="H127" s="47"/>
      <c r="I127" s="48"/>
      <c r="J127" s="48"/>
      <c r="K127" s="40">
        <f t="shared" si="11"/>
        <v>0</v>
      </c>
      <c r="L127" s="35">
        <f t="shared" si="12"/>
        <v>42333</v>
      </c>
      <c r="N127" s="69" t="str">
        <f t="shared" ca="1" si="13"/>
        <v>D</v>
      </c>
    </row>
    <row r="128" spans="1:14" ht="13">
      <c r="A128" s="39">
        <f t="shared" si="7"/>
        <v>42336</v>
      </c>
      <c r="B128" s="36">
        <f t="shared" si="8"/>
        <v>3</v>
      </c>
      <c r="C128" s="36">
        <f t="shared" si="9"/>
        <v>7</v>
      </c>
      <c r="D128" s="37">
        <f t="shared" si="10"/>
        <v>7</v>
      </c>
      <c r="E128" s="41"/>
      <c r="F128" s="41"/>
      <c r="G128" s="44"/>
      <c r="H128" s="47"/>
      <c r="I128" s="48"/>
      <c r="J128" s="48"/>
      <c r="K128" s="40">
        <f t="shared" si="11"/>
        <v>0</v>
      </c>
      <c r="L128" s="35">
        <f t="shared" si="12"/>
        <v>42336</v>
      </c>
      <c r="N128" s="69" t="str">
        <f t="shared" ca="1" si="13"/>
        <v>D</v>
      </c>
    </row>
    <row r="129" spans="1:14" ht="13">
      <c r="A129" s="39">
        <f t="shared" si="7"/>
        <v>42340</v>
      </c>
      <c r="B129" s="36">
        <f t="shared" si="8"/>
        <v>4</v>
      </c>
      <c r="C129" s="36">
        <f t="shared" si="9"/>
        <v>4</v>
      </c>
      <c r="D129" s="37">
        <f t="shared" si="10"/>
        <v>4</v>
      </c>
      <c r="E129" s="41"/>
      <c r="F129" s="41"/>
      <c r="G129" s="44"/>
      <c r="H129" s="47"/>
      <c r="I129" s="48"/>
      <c r="J129" s="48"/>
      <c r="K129" s="40">
        <f t="shared" si="11"/>
        <v>0</v>
      </c>
      <c r="L129" s="35">
        <f t="shared" si="12"/>
        <v>42340</v>
      </c>
      <c r="N129" s="69" t="str">
        <f t="shared" ca="1" si="13"/>
        <v>D</v>
      </c>
    </row>
    <row r="130" spans="1:14" ht="13">
      <c r="A130" s="39">
        <f t="shared" si="7"/>
        <v>42343</v>
      </c>
      <c r="B130" s="36">
        <f t="shared" si="8"/>
        <v>3</v>
      </c>
      <c r="C130" s="36">
        <f t="shared" si="9"/>
        <v>7</v>
      </c>
      <c r="D130" s="37">
        <f t="shared" si="10"/>
        <v>7</v>
      </c>
      <c r="E130" s="41"/>
      <c r="F130" s="41"/>
      <c r="G130" s="44"/>
      <c r="H130" s="47"/>
      <c r="I130" s="48"/>
      <c r="J130" s="48"/>
      <c r="K130" s="40">
        <f t="shared" si="11"/>
        <v>0</v>
      </c>
      <c r="L130" s="35">
        <f t="shared" si="12"/>
        <v>42343</v>
      </c>
      <c r="N130" s="69" t="str">
        <f t="shared" ca="1" si="13"/>
        <v>D</v>
      </c>
    </row>
    <row r="131" spans="1:14" ht="13">
      <c r="A131" s="39">
        <f t="shared" si="7"/>
        <v>42347</v>
      </c>
      <c r="B131" s="36">
        <f t="shared" si="8"/>
        <v>4</v>
      </c>
      <c r="C131" s="36">
        <f t="shared" si="9"/>
        <v>4</v>
      </c>
      <c r="D131" s="37">
        <f t="shared" si="10"/>
        <v>4</v>
      </c>
      <c r="E131" s="41"/>
      <c r="F131" s="41"/>
      <c r="G131" s="44"/>
      <c r="H131" s="47"/>
      <c r="I131" s="48"/>
      <c r="J131" s="48"/>
      <c r="K131" s="40">
        <f t="shared" si="11"/>
        <v>0</v>
      </c>
      <c r="L131" s="35">
        <f t="shared" si="12"/>
        <v>42347</v>
      </c>
      <c r="N131" s="69" t="str">
        <f t="shared" ca="1" si="13"/>
        <v>D</v>
      </c>
    </row>
    <row r="132" spans="1:14" ht="13">
      <c r="A132" s="39">
        <f t="shared" si="7"/>
        <v>42350</v>
      </c>
      <c r="B132" s="36">
        <f t="shared" si="8"/>
        <v>3</v>
      </c>
      <c r="C132" s="36">
        <f t="shared" si="9"/>
        <v>7</v>
      </c>
      <c r="D132" s="37">
        <f t="shared" si="10"/>
        <v>7</v>
      </c>
      <c r="E132" s="41"/>
      <c r="F132" s="41"/>
      <c r="G132" s="44"/>
      <c r="H132" s="47"/>
      <c r="I132" s="48"/>
      <c r="J132" s="48"/>
      <c r="K132" s="40">
        <f t="shared" si="11"/>
        <v>0</v>
      </c>
      <c r="L132" s="35">
        <f t="shared" si="12"/>
        <v>42350</v>
      </c>
      <c r="N132" s="69" t="str">
        <f t="shared" ca="1" si="13"/>
        <v>D</v>
      </c>
    </row>
    <row r="133" spans="1:14" ht="13">
      <c r="A133" s="39">
        <f t="shared" si="7"/>
        <v>42354</v>
      </c>
      <c r="B133" s="36">
        <f t="shared" si="8"/>
        <v>4</v>
      </c>
      <c r="C133" s="36">
        <f t="shared" si="9"/>
        <v>4</v>
      </c>
      <c r="D133" s="37">
        <f t="shared" si="10"/>
        <v>4</v>
      </c>
      <c r="E133" s="41"/>
      <c r="F133" s="41"/>
      <c r="G133" s="44"/>
      <c r="H133" s="47"/>
      <c r="I133" s="48"/>
      <c r="J133" s="48"/>
      <c r="K133" s="40">
        <f t="shared" si="11"/>
        <v>0</v>
      </c>
      <c r="L133" s="35">
        <f t="shared" si="12"/>
        <v>42354</v>
      </c>
      <c r="N133" s="69" t="str">
        <f t="shared" ca="1" si="13"/>
        <v>D</v>
      </c>
    </row>
    <row r="134" spans="1:14" ht="13">
      <c r="A134" s="39">
        <f t="shared" si="7"/>
        <v>42357</v>
      </c>
      <c r="B134" s="36">
        <f t="shared" si="8"/>
        <v>3</v>
      </c>
      <c r="C134" s="36">
        <f t="shared" si="9"/>
        <v>7</v>
      </c>
      <c r="D134" s="37">
        <f t="shared" si="10"/>
        <v>7</v>
      </c>
      <c r="E134" s="41"/>
      <c r="F134" s="41"/>
      <c r="G134" s="44"/>
      <c r="H134" s="47"/>
      <c r="I134" s="48"/>
      <c r="J134" s="48"/>
      <c r="K134" s="40">
        <f t="shared" si="11"/>
        <v>0</v>
      </c>
      <c r="L134" s="35">
        <f t="shared" si="12"/>
        <v>42357</v>
      </c>
      <c r="N134" s="69" t="str">
        <f t="shared" ca="1" si="13"/>
        <v>D</v>
      </c>
    </row>
    <row r="135" spans="1:14" ht="13">
      <c r="A135" s="39">
        <f t="shared" si="7"/>
        <v>42361</v>
      </c>
      <c r="B135" s="36">
        <f t="shared" si="8"/>
        <v>4</v>
      </c>
      <c r="C135" s="36">
        <f t="shared" si="9"/>
        <v>4</v>
      </c>
      <c r="D135" s="37">
        <f t="shared" si="10"/>
        <v>4</v>
      </c>
      <c r="E135" s="41"/>
      <c r="F135" s="41"/>
      <c r="G135" s="44"/>
      <c r="H135" s="47"/>
      <c r="I135" s="48"/>
      <c r="J135" s="48"/>
      <c r="K135" s="40">
        <f t="shared" si="11"/>
        <v>0</v>
      </c>
      <c r="L135" s="35">
        <f t="shared" si="12"/>
        <v>42361</v>
      </c>
      <c r="N135" s="69" t="str">
        <f t="shared" ca="1" si="13"/>
        <v>D</v>
      </c>
    </row>
    <row r="136" spans="1:14" ht="13">
      <c r="A136" s="39">
        <f t="shared" ref="A136:A199" si="14">IF(A$6=11,A135+B136,A135+7)</f>
        <v>42364</v>
      </c>
      <c r="B136" s="36">
        <f t="shared" ref="B136:B199" si="15">IF(AND(A$6=11,C135=4),3,4)</f>
        <v>3</v>
      </c>
      <c r="C136" s="36">
        <f t="shared" ref="C136:C199" si="16">WEEKDAY(A136)</f>
        <v>7</v>
      </c>
      <c r="D136" s="37">
        <f t="shared" ref="D136:D199" si="17">WEEKDAY(A136)</f>
        <v>7</v>
      </c>
      <c r="E136" s="41"/>
      <c r="F136" s="41"/>
      <c r="G136" s="44"/>
      <c r="H136" s="47"/>
      <c r="I136" s="48"/>
      <c r="J136" s="48"/>
      <c r="K136" s="40">
        <f t="shared" ref="K136:K199" si="18">SUM(E136:J136)</f>
        <v>0</v>
      </c>
      <c r="L136" s="35">
        <f t="shared" ref="L136:L199" si="19">A136</f>
        <v>42364</v>
      </c>
      <c r="N136" s="69" t="str">
        <f t="shared" ref="N136:N199" ca="1" si="20">IF(TODAY()&gt;A136+7,0,"D")</f>
        <v>D</v>
      </c>
    </row>
    <row r="137" spans="1:14" ht="13">
      <c r="A137" s="39">
        <f t="shared" si="14"/>
        <v>42368</v>
      </c>
      <c r="B137" s="36">
        <f t="shared" si="15"/>
        <v>4</v>
      </c>
      <c r="C137" s="36">
        <f t="shared" si="16"/>
        <v>4</v>
      </c>
      <c r="D137" s="37">
        <f t="shared" si="17"/>
        <v>4</v>
      </c>
      <c r="E137" s="41"/>
      <c r="F137" s="41"/>
      <c r="G137" s="44"/>
      <c r="H137" s="47"/>
      <c r="I137" s="48"/>
      <c r="J137" s="48"/>
      <c r="K137" s="40">
        <f t="shared" si="18"/>
        <v>0</v>
      </c>
      <c r="L137" s="35">
        <f t="shared" si="19"/>
        <v>42368</v>
      </c>
      <c r="N137" s="69" t="str">
        <f t="shared" ca="1" si="20"/>
        <v>D</v>
      </c>
    </row>
    <row r="138" spans="1:14" ht="13">
      <c r="A138" s="39">
        <f t="shared" si="14"/>
        <v>42371</v>
      </c>
      <c r="B138" s="36">
        <f t="shared" si="15"/>
        <v>3</v>
      </c>
      <c r="C138" s="36">
        <f t="shared" si="16"/>
        <v>7</v>
      </c>
      <c r="D138" s="37">
        <f t="shared" si="17"/>
        <v>7</v>
      </c>
      <c r="E138" s="41"/>
      <c r="F138" s="41"/>
      <c r="G138" s="44"/>
      <c r="H138" s="47"/>
      <c r="I138" s="48"/>
      <c r="J138" s="48"/>
      <c r="K138" s="40">
        <f t="shared" si="18"/>
        <v>0</v>
      </c>
      <c r="L138" s="35">
        <f t="shared" si="19"/>
        <v>42371</v>
      </c>
      <c r="N138" s="69" t="str">
        <f t="shared" ca="1" si="20"/>
        <v>D</v>
      </c>
    </row>
    <row r="139" spans="1:14" ht="13">
      <c r="A139" s="39">
        <f t="shared" si="14"/>
        <v>42375</v>
      </c>
      <c r="B139" s="36">
        <f t="shared" si="15"/>
        <v>4</v>
      </c>
      <c r="C139" s="36">
        <f t="shared" si="16"/>
        <v>4</v>
      </c>
      <c r="D139" s="37">
        <f t="shared" si="17"/>
        <v>4</v>
      </c>
      <c r="E139" s="41"/>
      <c r="F139" s="41"/>
      <c r="G139" s="44"/>
      <c r="H139" s="47"/>
      <c r="I139" s="48"/>
      <c r="J139" s="48"/>
      <c r="K139" s="40">
        <f t="shared" si="18"/>
        <v>0</v>
      </c>
      <c r="L139" s="35">
        <f t="shared" si="19"/>
        <v>42375</v>
      </c>
      <c r="N139" s="69" t="str">
        <f t="shared" ca="1" si="20"/>
        <v>D</v>
      </c>
    </row>
    <row r="140" spans="1:14" ht="13">
      <c r="A140" s="39">
        <f t="shared" si="14"/>
        <v>42378</v>
      </c>
      <c r="B140" s="36">
        <f t="shared" si="15"/>
        <v>3</v>
      </c>
      <c r="C140" s="36">
        <f t="shared" si="16"/>
        <v>7</v>
      </c>
      <c r="D140" s="37">
        <f t="shared" si="17"/>
        <v>7</v>
      </c>
      <c r="E140" s="41"/>
      <c r="F140" s="41"/>
      <c r="G140" s="44"/>
      <c r="H140" s="47"/>
      <c r="I140" s="48"/>
      <c r="J140" s="48"/>
      <c r="K140" s="40">
        <f t="shared" si="18"/>
        <v>0</v>
      </c>
      <c r="L140" s="35">
        <f t="shared" si="19"/>
        <v>42378</v>
      </c>
      <c r="N140" s="69" t="str">
        <f t="shared" ca="1" si="20"/>
        <v>D</v>
      </c>
    </row>
    <row r="141" spans="1:14" ht="13">
      <c r="A141" s="39">
        <f t="shared" si="14"/>
        <v>42382</v>
      </c>
      <c r="B141" s="36">
        <f t="shared" si="15"/>
        <v>4</v>
      </c>
      <c r="C141" s="36">
        <f t="shared" si="16"/>
        <v>4</v>
      </c>
      <c r="D141" s="37">
        <f t="shared" si="17"/>
        <v>4</v>
      </c>
      <c r="E141" s="41"/>
      <c r="F141" s="41"/>
      <c r="G141" s="44"/>
      <c r="H141" s="47"/>
      <c r="I141" s="48"/>
      <c r="J141" s="48"/>
      <c r="K141" s="40">
        <f t="shared" si="18"/>
        <v>0</v>
      </c>
      <c r="L141" s="35">
        <f t="shared" si="19"/>
        <v>42382</v>
      </c>
      <c r="N141" s="69" t="str">
        <f t="shared" ca="1" si="20"/>
        <v>D</v>
      </c>
    </row>
    <row r="142" spans="1:14" ht="13">
      <c r="A142" s="39">
        <f t="shared" si="14"/>
        <v>42385</v>
      </c>
      <c r="B142" s="36">
        <f t="shared" si="15"/>
        <v>3</v>
      </c>
      <c r="C142" s="36">
        <f t="shared" si="16"/>
        <v>7</v>
      </c>
      <c r="D142" s="37">
        <f t="shared" si="17"/>
        <v>7</v>
      </c>
      <c r="E142" s="41"/>
      <c r="F142" s="41"/>
      <c r="G142" s="44"/>
      <c r="H142" s="47"/>
      <c r="I142" s="48"/>
      <c r="J142" s="48"/>
      <c r="K142" s="40">
        <f t="shared" si="18"/>
        <v>0</v>
      </c>
      <c r="L142" s="35">
        <f t="shared" si="19"/>
        <v>42385</v>
      </c>
      <c r="N142" s="69" t="str">
        <f t="shared" ca="1" si="20"/>
        <v>D</v>
      </c>
    </row>
    <row r="143" spans="1:14" ht="13">
      <c r="A143" s="39">
        <f t="shared" si="14"/>
        <v>42389</v>
      </c>
      <c r="B143" s="36">
        <f t="shared" si="15"/>
        <v>4</v>
      </c>
      <c r="C143" s="36">
        <f t="shared" si="16"/>
        <v>4</v>
      </c>
      <c r="D143" s="37">
        <f t="shared" si="17"/>
        <v>4</v>
      </c>
      <c r="E143" s="41"/>
      <c r="F143" s="41"/>
      <c r="G143" s="44"/>
      <c r="H143" s="47"/>
      <c r="I143" s="48"/>
      <c r="J143" s="48"/>
      <c r="K143" s="40">
        <f t="shared" si="18"/>
        <v>0</v>
      </c>
      <c r="L143" s="35">
        <f t="shared" si="19"/>
        <v>42389</v>
      </c>
      <c r="N143" s="69" t="str">
        <f t="shared" ca="1" si="20"/>
        <v>D</v>
      </c>
    </row>
    <row r="144" spans="1:14" ht="13">
      <c r="A144" s="39">
        <f t="shared" si="14"/>
        <v>42392</v>
      </c>
      <c r="B144" s="36">
        <f t="shared" si="15"/>
        <v>3</v>
      </c>
      <c r="C144" s="36">
        <f t="shared" si="16"/>
        <v>7</v>
      </c>
      <c r="D144" s="37">
        <f t="shared" si="17"/>
        <v>7</v>
      </c>
      <c r="E144" s="41"/>
      <c r="F144" s="41"/>
      <c r="G144" s="44"/>
      <c r="H144" s="47"/>
      <c r="I144" s="48"/>
      <c r="J144" s="48"/>
      <c r="K144" s="40">
        <f t="shared" si="18"/>
        <v>0</v>
      </c>
      <c r="L144" s="35">
        <f t="shared" si="19"/>
        <v>42392</v>
      </c>
      <c r="N144" s="69" t="str">
        <f t="shared" ca="1" si="20"/>
        <v>D</v>
      </c>
    </row>
    <row r="145" spans="1:14" ht="13">
      <c r="A145" s="39">
        <f t="shared" si="14"/>
        <v>42396</v>
      </c>
      <c r="B145" s="36">
        <f t="shared" si="15"/>
        <v>4</v>
      </c>
      <c r="C145" s="36">
        <f t="shared" si="16"/>
        <v>4</v>
      </c>
      <c r="D145" s="37">
        <f t="shared" si="17"/>
        <v>4</v>
      </c>
      <c r="E145" s="41"/>
      <c r="F145" s="41"/>
      <c r="G145" s="44"/>
      <c r="H145" s="47"/>
      <c r="I145" s="48"/>
      <c r="J145" s="48"/>
      <c r="K145" s="40">
        <f t="shared" si="18"/>
        <v>0</v>
      </c>
      <c r="L145" s="35">
        <f t="shared" si="19"/>
        <v>42396</v>
      </c>
      <c r="N145" s="69" t="str">
        <f t="shared" ca="1" si="20"/>
        <v>D</v>
      </c>
    </row>
    <row r="146" spans="1:14" ht="13">
      <c r="A146" s="39">
        <f t="shared" si="14"/>
        <v>42399</v>
      </c>
      <c r="B146" s="36">
        <f t="shared" si="15"/>
        <v>3</v>
      </c>
      <c r="C146" s="36">
        <f t="shared" si="16"/>
        <v>7</v>
      </c>
      <c r="D146" s="37">
        <f t="shared" si="17"/>
        <v>7</v>
      </c>
      <c r="E146" s="41"/>
      <c r="F146" s="41"/>
      <c r="G146" s="44"/>
      <c r="H146" s="47"/>
      <c r="I146" s="48"/>
      <c r="J146" s="48"/>
      <c r="K146" s="40">
        <f t="shared" si="18"/>
        <v>0</v>
      </c>
      <c r="L146" s="35">
        <f t="shared" si="19"/>
        <v>42399</v>
      </c>
      <c r="N146" s="69" t="str">
        <f t="shared" ca="1" si="20"/>
        <v>D</v>
      </c>
    </row>
    <row r="147" spans="1:14" ht="13">
      <c r="A147" s="39">
        <f t="shared" si="14"/>
        <v>42403</v>
      </c>
      <c r="B147" s="36">
        <f t="shared" si="15"/>
        <v>4</v>
      </c>
      <c r="C147" s="36">
        <f t="shared" si="16"/>
        <v>4</v>
      </c>
      <c r="D147" s="37">
        <f t="shared" si="17"/>
        <v>4</v>
      </c>
      <c r="E147" s="41"/>
      <c r="F147" s="41"/>
      <c r="G147" s="44"/>
      <c r="H147" s="47"/>
      <c r="I147" s="48"/>
      <c r="J147" s="48"/>
      <c r="K147" s="40">
        <f t="shared" si="18"/>
        <v>0</v>
      </c>
      <c r="L147" s="35">
        <f t="shared" si="19"/>
        <v>42403</v>
      </c>
      <c r="N147" s="69" t="str">
        <f t="shared" ca="1" si="20"/>
        <v>D</v>
      </c>
    </row>
    <row r="148" spans="1:14" ht="13">
      <c r="A148" s="39">
        <f t="shared" si="14"/>
        <v>42406</v>
      </c>
      <c r="B148" s="36">
        <f t="shared" si="15"/>
        <v>3</v>
      </c>
      <c r="C148" s="36">
        <f t="shared" si="16"/>
        <v>7</v>
      </c>
      <c r="D148" s="37">
        <f t="shared" si="17"/>
        <v>7</v>
      </c>
      <c r="E148" s="41"/>
      <c r="F148" s="41"/>
      <c r="G148" s="44"/>
      <c r="H148" s="47"/>
      <c r="I148" s="48"/>
      <c r="J148" s="48"/>
      <c r="K148" s="40">
        <f t="shared" si="18"/>
        <v>0</v>
      </c>
      <c r="L148" s="35">
        <f t="shared" si="19"/>
        <v>42406</v>
      </c>
      <c r="N148" s="69" t="str">
        <f t="shared" ca="1" si="20"/>
        <v>D</v>
      </c>
    </row>
    <row r="149" spans="1:14" ht="13">
      <c r="A149" s="39">
        <f t="shared" si="14"/>
        <v>42410</v>
      </c>
      <c r="B149" s="36">
        <f t="shared" si="15"/>
        <v>4</v>
      </c>
      <c r="C149" s="36">
        <f t="shared" si="16"/>
        <v>4</v>
      </c>
      <c r="D149" s="37">
        <f t="shared" si="17"/>
        <v>4</v>
      </c>
      <c r="E149" s="41"/>
      <c r="F149" s="41"/>
      <c r="G149" s="44"/>
      <c r="H149" s="47"/>
      <c r="I149" s="48"/>
      <c r="J149" s="48"/>
      <c r="K149" s="40">
        <f t="shared" si="18"/>
        <v>0</v>
      </c>
      <c r="L149" s="35">
        <f t="shared" si="19"/>
        <v>42410</v>
      </c>
      <c r="N149" s="69" t="str">
        <f t="shared" ca="1" si="20"/>
        <v>D</v>
      </c>
    </row>
    <row r="150" spans="1:14" ht="13">
      <c r="A150" s="39">
        <f t="shared" si="14"/>
        <v>42413</v>
      </c>
      <c r="B150" s="36">
        <f t="shared" si="15"/>
        <v>3</v>
      </c>
      <c r="C150" s="36">
        <f t="shared" si="16"/>
        <v>7</v>
      </c>
      <c r="D150" s="37">
        <f t="shared" si="17"/>
        <v>7</v>
      </c>
      <c r="E150" s="41"/>
      <c r="F150" s="41"/>
      <c r="G150" s="44"/>
      <c r="H150" s="47"/>
      <c r="I150" s="48"/>
      <c r="J150" s="48"/>
      <c r="K150" s="40">
        <f t="shared" si="18"/>
        <v>0</v>
      </c>
      <c r="L150" s="35">
        <f t="shared" si="19"/>
        <v>42413</v>
      </c>
      <c r="N150" s="69" t="str">
        <f t="shared" ca="1" si="20"/>
        <v>D</v>
      </c>
    </row>
    <row r="151" spans="1:14" ht="13">
      <c r="A151" s="39">
        <f t="shared" si="14"/>
        <v>42417</v>
      </c>
      <c r="B151" s="36">
        <f t="shared" si="15"/>
        <v>4</v>
      </c>
      <c r="C151" s="36">
        <f t="shared" si="16"/>
        <v>4</v>
      </c>
      <c r="D151" s="37">
        <f t="shared" si="17"/>
        <v>4</v>
      </c>
      <c r="E151" s="41"/>
      <c r="F151" s="41"/>
      <c r="G151" s="44"/>
      <c r="H151" s="47"/>
      <c r="I151" s="48"/>
      <c r="J151" s="48"/>
      <c r="K151" s="40">
        <f t="shared" si="18"/>
        <v>0</v>
      </c>
      <c r="L151" s="35">
        <f t="shared" si="19"/>
        <v>42417</v>
      </c>
      <c r="N151" s="69" t="str">
        <f t="shared" ca="1" si="20"/>
        <v>D</v>
      </c>
    </row>
    <row r="152" spans="1:14" ht="13">
      <c r="A152" s="39">
        <f t="shared" si="14"/>
        <v>42420</v>
      </c>
      <c r="B152" s="36">
        <f t="shared" si="15"/>
        <v>3</v>
      </c>
      <c r="C152" s="36">
        <f t="shared" si="16"/>
        <v>7</v>
      </c>
      <c r="D152" s="37">
        <f t="shared" si="17"/>
        <v>7</v>
      </c>
      <c r="E152" s="41"/>
      <c r="F152" s="41"/>
      <c r="G152" s="44"/>
      <c r="H152" s="47"/>
      <c r="I152" s="48"/>
      <c r="J152" s="48"/>
      <c r="K152" s="40">
        <f t="shared" si="18"/>
        <v>0</v>
      </c>
      <c r="L152" s="35">
        <f t="shared" si="19"/>
        <v>42420</v>
      </c>
      <c r="N152" s="69" t="str">
        <f t="shared" ca="1" si="20"/>
        <v>D</v>
      </c>
    </row>
    <row r="153" spans="1:14" ht="13">
      <c r="A153" s="39">
        <f t="shared" si="14"/>
        <v>42424</v>
      </c>
      <c r="B153" s="36">
        <f t="shared" si="15"/>
        <v>4</v>
      </c>
      <c r="C153" s="36">
        <f t="shared" si="16"/>
        <v>4</v>
      </c>
      <c r="D153" s="37">
        <f t="shared" si="17"/>
        <v>4</v>
      </c>
      <c r="E153" s="41"/>
      <c r="F153" s="41"/>
      <c r="G153" s="44"/>
      <c r="H153" s="47"/>
      <c r="I153" s="48"/>
      <c r="J153" s="48"/>
      <c r="K153" s="40">
        <f t="shared" si="18"/>
        <v>0</v>
      </c>
      <c r="L153" s="35">
        <f t="shared" si="19"/>
        <v>42424</v>
      </c>
      <c r="N153" s="69" t="str">
        <f t="shared" ca="1" si="20"/>
        <v>D</v>
      </c>
    </row>
    <row r="154" spans="1:14" ht="13">
      <c r="A154" s="39">
        <f t="shared" si="14"/>
        <v>42427</v>
      </c>
      <c r="B154" s="36">
        <f t="shared" si="15"/>
        <v>3</v>
      </c>
      <c r="C154" s="36">
        <f t="shared" si="16"/>
        <v>7</v>
      </c>
      <c r="D154" s="37">
        <f t="shared" si="17"/>
        <v>7</v>
      </c>
      <c r="E154" s="41"/>
      <c r="F154" s="41"/>
      <c r="G154" s="44"/>
      <c r="H154" s="47"/>
      <c r="I154" s="48"/>
      <c r="J154" s="48"/>
      <c r="K154" s="40">
        <f t="shared" si="18"/>
        <v>0</v>
      </c>
      <c r="L154" s="35">
        <f t="shared" si="19"/>
        <v>42427</v>
      </c>
      <c r="N154" s="69" t="str">
        <f t="shared" ca="1" si="20"/>
        <v>D</v>
      </c>
    </row>
    <row r="155" spans="1:14" ht="13">
      <c r="A155" s="39">
        <f t="shared" si="14"/>
        <v>42431</v>
      </c>
      <c r="B155" s="36">
        <f t="shared" si="15"/>
        <v>4</v>
      </c>
      <c r="C155" s="36">
        <f t="shared" si="16"/>
        <v>4</v>
      </c>
      <c r="D155" s="37">
        <f t="shared" si="17"/>
        <v>4</v>
      </c>
      <c r="E155" s="41"/>
      <c r="F155" s="41"/>
      <c r="G155" s="44"/>
      <c r="H155" s="47"/>
      <c r="I155" s="48"/>
      <c r="J155" s="48"/>
      <c r="K155" s="40">
        <f t="shared" si="18"/>
        <v>0</v>
      </c>
      <c r="L155" s="35">
        <f t="shared" si="19"/>
        <v>42431</v>
      </c>
      <c r="N155" s="69" t="str">
        <f t="shared" ca="1" si="20"/>
        <v>D</v>
      </c>
    </row>
    <row r="156" spans="1:14" ht="13">
      <c r="A156" s="39">
        <f t="shared" si="14"/>
        <v>42434</v>
      </c>
      <c r="B156" s="36">
        <f t="shared" si="15"/>
        <v>3</v>
      </c>
      <c r="C156" s="36">
        <f t="shared" si="16"/>
        <v>7</v>
      </c>
      <c r="D156" s="37">
        <f t="shared" si="17"/>
        <v>7</v>
      </c>
      <c r="E156" s="41"/>
      <c r="F156" s="41"/>
      <c r="G156" s="44"/>
      <c r="H156" s="47"/>
      <c r="I156" s="48"/>
      <c r="J156" s="48"/>
      <c r="K156" s="40">
        <f t="shared" si="18"/>
        <v>0</v>
      </c>
      <c r="L156" s="35">
        <f t="shared" si="19"/>
        <v>42434</v>
      </c>
      <c r="N156" s="69" t="str">
        <f t="shared" ca="1" si="20"/>
        <v>D</v>
      </c>
    </row>
    <row r="157" spans="1:14" ht="13">
      <c r="A157" s="39">
        <f t="shared" si="14"/>
        <v>42438</v>
      </c>
      <c r="B157" s="36">
        <f t="shared" si="15"/>
        <v>4</v>
      </c>
      <c r="C157" s="36">
        <f t="shared" si="16"/>
        <v>4</v>
      </c>
      <c r="D157" s="37">
        <f t="shared" si="17"/>
        <v>4</v>
      </c>
      <c r="E157" s="41"/>
      <c r="F157" s="41"/>
      <c r="G157" s="44"/>
      <c r="H157" s="47"/>
      <c r="I157" s="48"/>
      <c r="J157" s="48"/>
      <c r="K157" s="40">
        <f t="shared" si="18"/>
        <v>0</v>
      </c>
      <c r="L157" s="35">
        <f t="shared" si="19"/>
        <v>42438</v>
      </c>
      <c r="N157" s="69" t="str">
        <f t="shared" ca="1" si="20"/>
        <v>D</v>
      </c>
    </row>
    <row r="158" spans="1:14" ht="13">
      <c r="A158" s="39">
        <f t="shared" si="14"/>
        <v>42441</v>
      </c>
      <c r="B158" s="36">
        <f t="shared" si="15"/>
        <v>3</v>
      </c>
      <c r="C158" s="36">
        <f t="shared" si="16"/>
        <v>7</v>
      </c>
      <c r="D158" s="37">
        <f t="shared" si="17"/>
        <v>7</v>
      </c>
      <c r="E158" s="41"/>
      <c r="F158" s="41"/>
      <c r="G158" s="44"/>
      <c r="H158" s="47"/>
      <c r="I158" s="48"/>
      <c r="J158" s="48"/>
      <c r="K158" s="40">
        <f t="shared" si="18"/>
        <v>0</v>
      </c>
      <c r="L158" s="35">
        <f t="shared" si="19"/>
        <v>42441</v>
      </c>
      <c r="N158" s="69" t="str">
        <f t="shared" ca="1" si="20"/>
        <v>D</v>
      </c>
    </row>
    <row r="159" spans="1:14" ht="13">
      <c r="A159" s="39">
        <f t="shared" si="14"/>
        <v>42445</v>
      </c>
      <c r="B159" s="36">
        <f t="shared" si="15"/>
        <v>4</v>
      </c>
      <c r="C159" s="36">
        <f t="shared" si="16"/>
        <v>4</v>
      </c>
      <c r="D159" s="37">
        <f t="shared" si="17"/>
        <v>4</v>
      </c>
      <c r="E159" s="41"/>
      <c r="F159" s="41"/>
      <c r="G159" s="44"/>
      <c r="H159" s="47"/>
      <c r="I159" s="48"/>
      <c r="J159" s="48"/>
      <c r="K159" s="40">
        <f t="shared" si="18"/>
        <v>0</v>
      </c>
      <c r="L159" s="35">
        <f t="shared" si="19"/>
        <v>42445</v>
      </c>
      <c r="N159" s="69" t="str">
        <f t="shared" ca="1" si="20"/>
        <v>D</v>
      </c>
    </row>
    <row r="160" spans="1:14" ht="13">
      <c r="A160" s="39">
        <f t="shared" si="14"/>
        <v>42448</v>
      </c>
      <c r="B160" s="36">
        <f t="shared" si="15"/>
        <v>3</v>
      </c>
      <c r="C160" s="36">
        <f t="shared" si="16"/>
        <v>7</v>
      </c>
      <c r="D160" s="37">
        <f t="shared" si="17"/>
        <v>7</v>
      </c>
      <c r="E160" s="41"/>
      <c r="F160" s="41"/>
      <c r="G160" s="44"/>
      <c r="H160" s="47"/>
      <c r="I160" s="48"/>
      <c r="J160" s="48"/>
      <c r="K160" s="40">
        <f t="shared" si="18"/>
        <v>0</v>
      </c>
      <c r="L160" s="35">
        <f t="shared" si="19"/>
        <v>42448</v>
      </c>
      <c r="N160" s="69" t="str">
        <f t="shared" ca="1" si="20"/>
        <v>D</v>
      </c>
    </row>
    <row r="161" spans="1:14" ht="13">
      <c r="A161" s="39">
        <f t="shared" si="14"/>
        <v>42452</v>
      </c>
      <c r="B161" s="36">
        <f t="shared" si="15"/>
        <v>4</v>
      </c>
      <c r="C161" s="36">
        <f t="shared" si="16"/>
        <v>4</v>
      </c>
      <c r="D161" s="37">
        <f t="shared" si="17"/>
        <v>4</v>
      </c>
      <c r="E161" s="41"/>
      <c r="F161" s="41"/>
      <c r="G161" s="44"/>
      <c r="H161" s="47"/>
      <c r="I161" s="48"/>
      <c r="J161" s="48"/>
      <c r="K161" s="40">
        <f t="shared" si="18"/>
        <v>0</v>
      </c>
      <c r="L161" s="35">
        <f t="shared" si="19"/>
        <v>42452</v>
      </c>
      <c r="N161" s="69" t="str">
        <f t="shared" ca="1" si="20"/>
        <v>D</v>
      </c>
    </row>
    <row r="162" spans="1:14" ht="13">
      <c r="A162" s="39">
        <f t="shared" si="14"/>
        <v>42455</v>
      </c>
      <c r="B162" s="36">
        <f t="shared" si="15"/>
        <v>3</v>
      </c>
      <c r="C162" s="36">
        <f t="shared" si="16"/>
        <v>7</v>
      </c>
      <c r="D162" s="37">
        <f t="shared" si="17"/>
        <v>7</v>
      </c>
      <c r="E162" s="41"/>
      <c r="F162" s="41"/>
      <c r="G162" s="44"/>
      <c r="H162" s="47"/>
      <c r="I162" s="48"/>
      <c r="J162" s="48"/>
      <c r="K162" s="40">
        <f t="shared" si="18"/>
        <v>0</v>
      </c>
      <c r="L162" s="35">
        <f t="shared" si="19"/>
        <v>42455</v>
      </c>
      <c r="N162" s="69" t="str">
        <f t="shared" ca="1" si="20"/>
        <v>D</v>
      </c>
    </row>
    <row r="163" spans="1:14" ht="13">
      <c r="A163" s="39">
        <f t="shared" si="14"/>
        <v>42459</v>
      </c>
      <c r="B163" s="36">
        <f t="shared" si="15"/>
        <v>4</v>
      </c>
      <c r="C163" s="36">
        <f t="shared" si="16"/>
        <v>4</v>
      </c>
      <c r="D163" s="37">
        <f t="shared" si="17"/>
        <v>4</v>
      </c>
      <c r="E163" s="41"/>
      <c r="F163" s="41"/>
      <c r="G163" s="44"/>
      <c r="H163" s="47"/>
      <c r="I163" s="48"/>
      <c r="J163" s="48"/>
      <c r="K163" s="40">
        <f t="shared" si="18"/>
        <v>0</v>
      </c>
      <c r="L163" s="35">
        <f t="shared" si="19"/>
        <v>42459</v>
      </c>
      <c r="N163" s="69" t="str">
        <f t="shared" ca="1" si="20"/>
        <v>D</v>
      </c>
    </row>
    <row r="164" spans="1:14" ht="13">
      <c r="A164" s="39">
        <f t="shared" si="14"/>
        <v>42462</v>
      </c>
      <c r="B164" s="36">
        <f t="shared" si="15"/>
        <v>3</v>
      </c>
      <c r="C164" s="36">
        <f t="shared" si="16"/>
        <v>7</v>
      </c>
      <c r="D164" s="37">
        <f t="shared" si="17"/>
        <v>7</v>
      </c>
      <c r="E164" s="41"/>
      <c r="F164" s="41"/>
      <c r="G164" s="44"/>
      <c r="H164" s="47"/>
      <c r="I164" s="48"/>
      <c r="J164" s="48"/>
      <c r="K164" s="40">
        <f t="shared" si="18"/>
        <v>0</v>
      </c>
      <c r="L164" s="35">
        <f t="shared" si="19"/>
        <v>42462</v>
      </c>
      <c r="N164" s="69" t="str">
        <f t="shared" ca="1" si="20"/>
        <v>D</v>
      </c>
    </row>
    <row r="165" spans="1:14" ht="13">
      <c r="A165" s="39">
        <f t="shared" si="14"/>
        <v>42466</v>
      </c>
      <c r="B165" s="36">
        <f t="shared" si="15"/>
        <v>4</v>
      </c>
      <c r="C165" s="36">
        <f t="shared" si="16"/>
        <v>4</v>
      </c>
      <c r="D165" s="37">
        <f t="shared" si="17"/>
        <v>4</v>
      </c>
      <c r="E165" s="41"/>
      <c r="F165" s="41"/>
      <c r="G165" s="44"/>
      <c r="H165" s="47"/>
      <c r="I165" s="48"/>
      <c r="J165" s="48"/>
      <c r="K165" s="40">
        <f t="shared" si="18"/>
        <v>0</v>
      </c>
      <c r="L165" s="35">
        <f t="shared" si="19"/>
        <v>42466</v>
      </c>
      <c r="N165" s="69" t="str">
        <f t="shared" ca="1" si="20"/>
        <v>D</v>
      </c>
    </row>
    <row r="166" spans="1:14" ht="13">
      <c r="A166" s="39">
        <f t="shared" si="14"/>
        <v>42469</v>
      </c>
      <c r="B166" s="36">
        <f t="shared" si="15"/>
        <v>3</v>
      </c>
      <c r="C166" s="36">
        <f t="shared" si="16"/>
        <v>7</v>
      </c>
      <c r="D166" s="37">
        <f t="shared" si="17"/>
        <v>7</v>
      </c>
      <c r="E166" s="41"/>
      <c r="F166" s="41"/>
      <c r="G166" s="44"/>
      <c r="H166" s="47"/>
      <c r="I166" s="48"/>
      <c r="J166" s="48"/>
      <c r="K166" s="40">
        <f t="shared" si="18"/>
        <v>0</v>
      </c>
      <c r="L166" s="35">
        <f t="shared" si="19"/>
        <v>42469</v>
      </c>
      <c r="N166" s="69" t="str">
        <f t="shared" ca="1" si="20"/>
        <v>D</v>
      </c>
    </row>
    <row r="167" spans="1:14" ht="13">
      <c r="A167" s="39">
        <f t="shared" si="14"/>
        <v>42473</v>
      </c>
      <c r="B167" s="36">
        <f t="shared" si="15"/>
        <v>4</v>
      </c>
      <c r="C167" s="36">
        <f t="shared" si="16"/>
        <v>4</v>
      </c>
      <c r="D167" s="37">
        <f t="shared" si="17"/>
        <v>4</v>
      </c>
      <c r="E167" s="41"/>
      <c r="F167" s="41"/>
      <c r="G167" s="44"/>
      <c r="H167" s="47"/>
      <c r="I167" s="48"/>
      <c r="J167" s="48"/>
      <c r="K167" s="40">
        <f t="shared" si="18"/>
        <v>0</v>
      </c>
      <c r="L167" s="35">
        <f t="shared" si="19"/>
        <v>42473</v>
      </c>
      <c r="N167" s="69" t="str">
        <f t="shared" ca="1" si="20"/>
        <v>D</v>
      </c>
    </row>
    <row r="168" spans="1:14" ht="13">
      <c r="A168" s="39">
        <f t="shared" si="14"/>
        <v>42476</v>
      </c>
      <c r="B168" s="36">
        <f t="shared" si="15"/>
        <v>3</v>
      </c>
      <c r="C168" s="36">
        <f t="shared" si="16"/>
        <v>7</v>
      </c>
      <c r="D168" s="37">
        <f t="shared" si="17"/>
        <v>7</v>
      </c>
      <c r="E168" s="41"/>
      <c r="F168" s="41"/>
      <c r="G168" s="44"/>
      <c r="H168" s="47"/>
      <c r="I168" s="48"/>
      <c r="J168" s="48"/>
      <c r="K168" s="40">
        <f t="shared" si="18"/>
        <v>0</v>
      </c>
      <c r="L168" s="35">
        <f t="shared" si="19"/>
        <v>42476</v>
      </c>
      <c r="N168" s="69" t="str">
        <f t="shared" ca="1" si="20"/>
        <v>D</v>
      </c>
    </row>
    <row r="169" spans="1:14" ht="13">
      <c r="A169" s="39">
        <f t="shared" si="14"/>
        <v>42480</v>
      </c>
      <c r="B169" s="36">
        <f t="shared" si="15"/>
        <v>4</v>
      </c>
      <c r="C169" s="36">
        <f t="shared" si="16"/>
        <v>4</v>
      </c>
      <c r="D169" s="37">
        <f t="shared" si="17"/>
        <v>4</v>
      </c>
      <c r="E169" s="41"/>
      <c r="F169" s="41"/>
      <c r="G169" s="44"/>
      <c r="H169" s="47"/>
      <c r="I169" s="48"/>
      <c r="J169" s="48"/>
      <c r="K169" s="40">
        <f t="shared" si="18"/>
        <v>0</v>
      </c>
      <c r="L169" s="35">
        <f t="shared" si="19"/>
        <v>42480</v>
      </c>
      <c r="N169" s="69" t="str">
        <f t="shared" ca="1" si="20"/>
        <v>D</v>
      </c>
    </row>
    <row r="170" spans="1:14" ht="13">
      <c r="A170" s="39">
        <f t="shared" si="14"/>
        <v>42483</v>
      </c>
      <c r="B170" s="36">
        <f t="shared" si="15"/>
        <v>3</v>
      </c>
      <c r="C170" s="36">
        <f t="shared" si="16"/>
        <v>7</v>
      </c>
      <c r="D170" s="37">
        <f t="shared" si="17"/>
        <v>7</v>
      </c>
      <c r="E170" s="41"/>
      <c r="F170" s="41"/>
      <c r="G170" s="44"/>
      <c r="H170" s="47"/>
      <c r="I170" s="48"/>
      <c r="J170" s="48"/>
      <c r="K170" s="40">
        <f t="shared" si="18"/>
        <v>0</v>
      </c>
      <c r="L170" s="35">
        <f t="shared" si="19"/>
        <v>42483</v>
      </c>
      <c r="N170" s="69" t="str">
        <f t="shared" ca="1" si="20"/>
        <v>D</v>
      </c>
    </row>
    <row r="171" spans="1:14" ht="13">
      <c r="A171" s="39">
        <f t="shared" si="14"/>
        <v>42487</v>
      </c>
      <c r="B171" s="36">
        <f t="shared" si="15"/>
        <v>4</v>
      </c>
      <c r="C171" s="36">
        <f t="shared" si="16"/>
        <v>4</v>
      </c>
      <c r="D171" s="37">
        <f t="shared" si="17"/>
        <v>4</v>
      </c>
      <c r="E171" s="41"/>
      <c r="F171" s="41"/>
      <c r="G171" s="44"/>
      <c r="H171" s="47"/>
      <c r="I171" s="48"/>
      <c r="J171" s="48"/>
      <c r="K171" s="40">
        <f t="shared" si="18"/>
        <v>0</v>
      </c>
      <c r="L171" s="35">
        <f t="shared" si="19"/>
        <v>42487</v>
      </c>
      <c r="N171" s="69" t="str">
        <f t="shared" ca="1" si="20"/>
        <v>D</v>
      </c>
    </row>
    <row r="172" spans="1:14" ht="13">
      <c r="A172" s="39">
        <f t="shared" si="14"/>
        <v>42490</v>
      </c>
      <c r="B172" s="36">
        <f t="shared" si="15"/>
        <v>3</v>
      </c>
      <c r="C172" s="36">
        <f t="shared" si="16"/>
        <v>7</v>
      </c>
      <c r="D172" s="37">
        <f t="shared" si="17"/>
        <v>7</v>
      </c>
      <c r="E172" s="41"/>
      <c r="F172" s="41"/>
      <c r="G172" s="44"/>
      <c r="H172" s="47"/>
      <c r="I172" s="48"/>
      <c r="J172" s="48"/>
      <c r="K172" s="40">
        <f t="shared" si="18"/>
        <v>0</v>
      </c>
      <c r="L172" s="35">
        <f t="shared" si="19"/>
        <v>42490</v>
      </c>
      <c r="N172" s="69" t="str">
        <f t="shared" ca="1" si="20"/>
        <v>D</v>
      </c>
    </row>
    <row r="173" spans="1:14" ht="13">
      <c r="A173" s="39">
        <f t="shared" si="14"/>
        <v>42494</v>
      </c>
      <c r="B173" s="36">
        <f t="shared" si="15"/>
        <v>4</v>
      </c>
      <c r="C173" s="36">
        <f t="shared" si="16"/>
        <v>4</v>
      </c>
      <c r="D173" s="37">
        <f t="shared" si="17"/>
        <v>4</v>
      </c>
      <c r="E173" s="41"/>
      <c r="F173" s="41"/>
      <c r="G173" s="44"/>
      <c r="H173" s="47"/>
      <c r="I173" s="48"/>
      <c r="J173" s="48"/>
      <c r="K173" s="40">
        <f t="shared" si="18"/>
        <v>0</v>
      </c>
      <c r="L173" s="35">
        <f t="shared" si="19"/>
        <v>42494</v>
      </c>
      <c r="N173" s="69" t="str">
        <f t="shared" ca="1" si="20"/>
        <v>D</v>
      </c>
    </row>
    <row r="174" spans="1:14" ht="13">
      <c r="A174" s="39">
        <f t="shared" si="14"/>
        <v>42497</v>
      </c>
      <c r="B174" s="36">
        <f t="shared" si="15"/>
        <v>3</v>
      </c>
      <c r="C174" s="36">
        <f t="shared" si="16"/>
        <v>7</v>
      </c>
      <c r="D174" s="37">
        <f t="shared" si="17"/>
        <v>7</v>
      </c>
      <c r="E174" s="41"/>
      <c r="F174" s="41"/>
      <c r="G174" s="44"/>
      <c r="H174" s="47"/>
      <c r="I174" s="48"/>
      <c r="J174" s="48"/>
      <c r="K174" s="40">
        <f t="shared" si="18"/>
        <v>0</v>
      </c>
      <c r="L174" s="35">
        <f t="shared" si="19"/>
        <v>42497</v>
      </c>
      <c r="N174" s="69" t="str">
        <f t="shared" ca="1" si="20"/>
        <v>D</v>
      </c>
    </row>
    <row r="175" spans="1:14" ht="13">
      <c r="A175" s="39">
        <f t="shared" si="14"/>
        <v>42501</v>
      </c>
      <c r="B175" s="36">
        <f t="shared" si="15"/>
        <v>4</v>
      </c>
      <c r="C175" s="36">
        <f t="shared" si="16"/>
        <v>4</v>
      </c>
      <c r="D175" s="37">
        <f t="shared" si="17"/>
        <v>4</v>
      </c>
      <c r="E175" s="41"/>
      <c r="F175" s="41"/>
      <c r="G175" s="44"/>
      <c r="H175" s="47"/>
      <c r="I175" s="48"/>
      <c r="J175" s="48"/>
      <c r="K175" s="40">
        <f t="shared" si="18"/>
        <v>0</v>
      </c>
      <c r="L175" s="35">
        <f t="shared" si="19"/>
        <v>42501</v>
      </c>
      <c r="N175" s="69" t="str">
        <f t="shared" ca="1" si="20"/>
        <v>D</v>
      </c>
    </row>
    <row r="176" spans="1:14" ht="13">
      <c r="A176" s="39">
        <f t="shared" si="14"/>
        <v>42504</v>
      </c>
      <c r="B176" s="36">
        <f t="shared" si="15"/>
        <v>3</v>
      </c>
      <c r="C176" s="36">
        <f t="shared" si="16"/>
        <v>7</v>
      </c>
      <c r="D176" s="37">
        <f t="shared" si="17"/>
        <v>7</v>
      </c>
      <c r="E176" s="41"/>
      <c r="F176" s="41"/>
      <c r="G176" s="44"/>
      <c r="H176" s="47"/>
      <c r="I176" s="48"/>
      <c r="J176" s="48"/>
      <c r="K176" s="40">
        <f t="shared" si="18"/>
        <v>0</v>
      </c>
      <c r="L176" s="35">
        <f t="shared" si="19"/>
        <v>42504</v>
      </c>
      <c r="N176" s="69" t="str">
        <f t="shared" ca="1" si="20"/>
        <v>D</v>
      </c>
    </row>
    <row r="177" spans="1:14" ht="13">
      <c r="A177" s="39">
        <f t="shared" si="14"/>
        <v>42508</v>
      </c>
      <c r="B177" s="36">
        <f t="shared" si="15"/>
        <v>4</v>
      </c>
      <c r="C177" s="36">
        <f t="shared" si="16"/>
        <v>4</v>
      </c>
      <c r="D177" s="37">
        <f t="shared" si="17"/>
        <v>4</v>
      </c>
      <c r="E177" s="41"/>
      <c r="F177" s="41"/>
      <c r="G177" s="44"/>
      <c r="H177" s="47"/>
      <c r="I177" s="48"/>
      <c r="J177" s="48"/>
      <c r="K177" s="40">
        <f t="shared" si="18"/>
        <v>0</v>
      </c>
      <c r="L177" s="35">
        <f t="shared" si="19"/>
        <v>42508</v>
      </c>
      <c r="N177" s="69" t="str">
        <f t="shared" ca="1" si="20"/>
        <v>D</v>
      </c>
    </row>
    <row r="178" spans="1:14" ht="13">
      <c r="A178" s="39">
        <f t="shared" si="14"/>
        <v>42511</v>
      </c>
      <c r="B178" s="36">
        <f t="shared" si="15"/>
        <v>3</v>
      </c>
      <c r="C178" s="36">
        <f t="shared" si="16"/>
        <v>7</v>
      </c>
      <c r="D178" s="37">
        <f t="shared" si="17"/>
        <v>7</v>
      </c>
      <c r="E178" s="41"/>
      <c r="F178" s="41"/>
      <c r="G178" s="44"/>
      <c r="H178" s="47"/>
      <c r="I178" s="48"/>
      <c r="J178" s="48"/>
      <c r="K178" s="40">
        <f t="shared" si="18"/>
        <v>0</v>
      </c>
      <c r="L178" s="35">
        <f t="shared" si="19"/>
        <v>42511</v>
      </c>
      <c r="N178" s="69" t="str">
        <f t="shared" ca="1" si="20"/>
        <v>D</v>
      </c>
    </row>
    <row r="179" spans="1:14" ht="13">
      <c r="A179" s="39">
        <f t="shared" si="14"/>
        <v>42515</v>
      </c>
      <c r="B179" s="36">
        <f t="shared" si="15"/>
        <v>4</v>
      </c>
      <c r="C179" s="36">
        <f t="shared" si="16"/>
        <v>4</v>
      </c>
      <c r="D179" s="37">
        <f t="shared" si="17"/>
        <v>4</v>
      </c>
      <c r="E179" s="41"/>
      <c r="F179" s="41"/>
      <c r="G179" s="44"/>
      <c r="H179" s="47"/>
      <c r="I179" s="48"/>
      <c r="J179" s="48"/>
      <c r="K179" s="40">
        <f t="shared" si="18"/>
        <v>0</v>
      </c>
      <c r="L179" s="35">
        <f t="shared" si="19"/>
        <v>42515</v>
      </c>
      <c r="N179" s="69" t="str">
        <f t="shared" ca="1" si="20"/>
        <v>D</v>
      </c>
    </row>
    <row r="180" spans="1:14" ht="13">
      <c r="A180" s="39">
        <f t="shared" si="14"/>
        <v>42518</v>
      </c>
      <c r="B180" s="36">
        <f t="shared" si="15"/>
        <v>3</v>
      </c>
      <c r="C180" s="36">
        <f t="shared" si="16"/>
        <v>7</v>
      </c>
      <c r="D180" s="37">
        <f t="shared" si="17"/>
        <v>7</v>
      </c>
      <c r="E180" s="41"/>
      <c r="F180" s="41"/>
      <c r="G180" s="44"/>
      <c r="H180" s="47"/>
      <c r="I180" s="48"/>
      <c r="J180" s="48"/>
      <c r="K180" s="40">
        <f t="shared" si="18"/>
        <v>0</v>
      </c>
      <c r="L180" s="35">
        <f t="shared" si="19"/>
        <v>42518</v>
      </c>
      <c r="N180" s="69" t="str">
        <f t="shared" ca="1" si="20"/>
        <v>D</v>
      </c>
    </row>
    <row r="181" spans="1:14" ht="13">
      <c r="A181" s="39">
        <f t="shared" si="14"/>
        <v>42522</v>
      </c>
      <c r="B181" s="36">
        <f t="shared" si="15"/>
        <v>4</v>
      </c>
      <c r="C181" s="36">
        <f t="shared" si="16"/>
        <v>4</v>
      </c>
      <c r="D181" s="37">
        <f t="shared" si="17"/>
        <v>4</v>
      </c>
      <c r="E181" s="41"/>
      <c r="F181" s="41"/>
      <c r="G181" s="44"/>
      <c r="H181" s="47"/>
      <c r="I181" s="48"/>
      <c r="J181" s="48"/>
      <c r="K181" s="40">
        <f t="shared" si="18"/>
        <v>0</v>
      </c>
      <c r="L181" s="35">
        <f t="shared" si="19"/>
        <v>42522</v>
      </c>
      <c r="N181" s="69" t="str">
        <f t="shared" ca="1" si="20"/>
        <v>D</v>
      </c>
    </row>
    <row r="182" spans="1:14" ht="13">
      <c r="A182" s="39">
        <f t="shared" si="14"/>
        <v>42525</v>
      </c>
      <c r="B182" s="36">
        <f t="shared" si="15"/>
        <v>3</v>
      </c>
      <c r="C182" s="36">
        <f t="shared" si="16"/>
        <v>7</v>
      </c>
      <c r="D182" s="37">
        <f t="shared" si="17"/>
        <v>7</v>
      </c>
      <c r="E182" s="41"/>
      <c r="F182" s="41"/>
      <c r="G182" s="44"/>
      <c r="H182" s="47"/>
      <c r="I182" s="48"/>
      <c r="J182" s="48"/>
      <c r="K182" s="40">
        <f t="shared" si="18"/>
        <v>0</v>
      </c>
      <c r="L182" s="35">
        <f t="shared" si="19"/>
        <v>42525</v>
      </c>
      <c r="N182" s="69" t="str">
        <f t="shared" ca="1" si="20"/>
        <v>D</v>
      </c>
    </row>
    <row r="183" spans="1:14" ht="13">
      <c r="A183" s="39">
        <f t="shared" si="14"/>
        <v>42529</v>
      </c>
      <c r="B183" s="36">
        <f t="shared" si="15"/>
        <v>4</v>
      </c>
      <c r="C183" s="36">
        <f t="shared" si="16"/>
        <v>4</v>
      </c>
      <c r="D183" s="37">
        <f t="shared" si="17"/>
        <v>4</v>
      </c>
      <c r="E183" s="41"/>
      <c r="F183" s="41"/>
      <c r="G183" s="44"/>
      <c r="H183" s="47"/>
      <c r="I183" s="48"/>
      <c r="J183" s="48"/>
      <c r="K183" s="40">
        <f t="shared" si="18"/>
        <v>0</v>
      </c>
      <c r="L183" s="35">
        <f t="shared" si="19"/>
        <v>42529</v>
      </c>
      <c r="N183" s="69" t="str">
        <f t="shared" ca="1" si="20"/>
        <v>D</v>
      </c>
    </row>
    <row r="184" spans="1:14" ht="13">
      <c r="A184" s="39">
        <f t="shared" si="14"/>
        <v>42532</v>
      </c>
      <c r="B184" s="36">
        <f t="shared" si="15"/>
        <v>3</v>
      </c>
      <c r="C184" s="36">
        <f t="shared" si="16"/>
        <v>7</v>
      </c>
      <c r="D184" s="37">
        <f t="shared" si="17"/>
        <v>7</v>
      </c>
      <c r="E184" s="41"/>
      <c r="F184" s="41"/>
      <c r="G184" s="44"/>
      <c r="H184" s="47"/>
      <c r="I184" s="48"/>
      <c r="J184" s="48"/>
      <c r="K184" s="40">
        <f t="shared" si="18"/>
        <v>0</v>
      </c>
      <c r="L184" s="35">
        <f t="shared" si="19"/>
        <v>42532</v>
      </c>
      <c r="N184" s="69" t="str">
        <f t="shared" ca="1" si="20"/>
        <v>D</v>
      </c>
    </row>
    <row r="185" spans="1:14" ht="13">
      <c r="A185" s="39">
        <f t="shared" si="14"/>
        <v>42536</v>
      </c>
      <c r="B185" s="36">
        <f t="shared" si="15"/>
        <v>4</v>
      </c>
      <c r="C185" s="36">
        <f t="shared" si="16"/>
        <v>4</v>
      </c>
      <c r="D185" s="37">
        <f t="shared" si="17"/>
        <v>4</v>
      </c>
      <c r="E185" s="41"/>
      <c r="F185" s="41"/>
      <c r="G185" s="44"/>
      <c r="H185" s="47"/>
      <c r="I185" s="48"/>
      <c r="J185" s="48"/>
      <c r="K185" s="40">
        <f t="shared" si="18"/>
        <v>0</v>
      </c>
      <c r="L185" s="35">
        <f t="shared" si="19"/>
        <v>42536</v>
      </c>
      <c r="N185" s="69" t="str">
        <f t="shared" ca="1" si="20"/>
        <v>D</v>
      </c>
    </row>
    <row r="186" spans="1:14" ht="13">
      <c r="A186" s="39">
        <f t="shared" si="14"/>
        <v>42539</v>
      </c>
      <c r="B186" s="36">
        <f t="shared" si="15"/>
        <v>3</v>
      </c>
      <c r="C186" s="36">
        <f t="shared" si="16"/>
        <v>7</v>
      </c>
      <c r="D186" s="37">
        <f t="shared" si="17"/>
        <v>7</v>
      </c>
      <c r="E186" s="41"/>
      <c r="F186" s="41"/>
      <c r="G186" s="44"/>
      <c r="H186" s="47"/>
      <c r="I186" s="48"/>
      <c r="J186" s="48"/>
      <c r="K186" s="40">
        <f t="shared" si="18"/>
        <v>0</v>
      </c>
      <c r="L186" s="35">
        <f t="shared" si="19"/>
        <v>42539</v>
      </c>
      <c r="N186" s="69" t="str">
        <f t="shared" ca="1" si="20"/>
        <v>D</v>
      </c>
    </row>
    <row r="187" spans="1:14" ht="13">
      <c r="A187" s="39">
        <f t="shared" si="14"/>
        <v>42543</v>
      </c>
      <c r="B187" s="36">
        <f t="shared" si="15"/>
        <v>4</v>
      </c>
      <c r="C187" s="36">
        <f t="shared" si="16"/>
        <v>4</v>
      </c>
      <c r="D187" s="37">
        <f t="shared" si="17"/>
        <v>4</v>
      </c>
      <c r="E187" s="41"/>
      <c r="F187" s="41"/>
      <c r="G187" s="44"/>
      <c r="H187" s="47"/>
      <c r="I187" s="48"/>
      <c r="J187" s="48"/>
      <c r="K187" s="40">
        <f t="shared" si="18"/>
        <v>0</v>
      </c>
      <c r="L187" s="35">
        <f t="shared" si="19"/>
        <v>42543</v>
      </c>
      <c r="N187" s="69" t="str">
        <f t="shared" ca="1" si="20"/>
        <v>D</v>
      </c>
    </row>
    <row r="188" spans="1:14" ht="13">
      <c r="A188" s="39">
        <f t="shared" si="14"/>
        <v>42546</v>
      </c>
      <c r="B188" s="36">
        <f t="shared" si="15"/>
        <v>3</v>
      </c>
      <c r="C188" s="36">
        <f t="shared" si="16"/>
        <v>7</v>
      </c>
      <c r="D188" s="37">
        <f t="shared" si="17"/>
        <v>7</v>
      </c>
      <c r="E188" s="41"/>
      <c r="F188" s="41"/>
      <c r="G188" s="44"/>
      <c r="H188" s="47"/>
      <c r="I188" s="48"/>
      <c r="J188" s="48"/>
      <c r="K188" s="40">
        <f t="shared" si="18"/>
        <v>0</v>
      </c>
      <c r="L188" s="35">
        <f t="shared" si="19"/>
        <v>42546</v>
      </c>
      <c r="N188" s="69" t="str">
        <f t="shared" ca="1" si="20"/>
        <v>D</v>
      </c>
    </row>
    <row r="189" spans="1:14" ht="13">
      <c r="A189" s="39">
        <f t="shared" si="14"/>
        <v>42550</v>
      </c>
      <c r="B189" s="36">
        <f t="shared" si="15"/>
        <v>4</v>
      </c>
      <c r="C189" s="36">
        <f t="shared" si="16"/>
        <v>4</v>
      </c>
      <c r="D189" s="37">
        <f t="shared" si="17"/>
        <v>4</v>
      </c>
      <c r="E189" s="41"/>
      <c r="F189" s="41"/>
      <c r="G189" s="44"/>
      <c r="H189" s="47"/>
      <c r="I189" s="48"/>
      <c r="J189" s="48"/>
      <c r="K189" s="40">
        <f t="shared" si="18"/>
        <v>0</v>
      </c>
      <c r="L189" s="35">
        <f t="shared" si="19"/>
        <v>42550</v>
      </c>
      <c r="N189" s="69" t="str">
        <f t="shared" ca="1" si="20"/>
        <v>D</v>
      </c>
    </row>
    <row r="190" spans="1:14" ht="13">
      <c r="A190" s="39">
        <f t="shared" si="14"/>
        <v>42553</v>
      </c>
      <c r="B190" s="36">
        <f t="shared" si="15"/>
        <v>3</v>
      </c>
      <c r="C190" s="36">
        <f t="shared" si="16"/>
        <v>7</v>
      </c>
      <c r="D190" s="37">
        <f t="shared" si="17"/>
        <v>7</v>
      </c>
      <c r="E190" s="41"/>
      <c r="F190" s="41"/>
      <c r="G190" s="44"/>
      <c r="H190" s="47"/>
      <c r="I190" s="48"/>
      <c r="J190" s="48"/>
      <c r="K190" s="40">
        <f t="shared" si="18"/>
        <v>0</v>
      </c>
      <c r="L190" s="35">
        <f t="shared" si="19"/>
        <v>42553</v>
      </c>
      <c r="N190" s="69" t="str">
        <f t="shared" ca="1" si="20"/>
        <v>D</v>
      </c>
    </row>
    <row r="191" spans="1:14" ht="13">
      <c r="A191" s="39">
        <f t="shared" si="14"/>
        <v>42557</v>
      </c>
      <c r="B191" s="36">
        <f t="shared" si="15"/>
        <v>4</v>
      </c>
      <c r="C191" s="36">
        <f t="shared" si="16"/>
        <v>4</v>
      </c>
      <c r="D191" s="37">
        <f t="shared" si="17"/>
        <v>4</v>
      </c>
      <c r="E191" s="41"/>
      <c r="F191" s="41"/>
      <c r="G191" s="44"/>
      <c r="H191" s="47"/>
      <c r="I191" s="48"/>
      <c r="J191" s="48"/>
      <c r="K191" s="40">
        <f t="shared" si="18"/>
        <v>0</v>
      </c>
      <c r="L191" s="35">
        <f t="shared" si="19"/>
        <v>42557</v>
      </c>
      <c r="N191" s="69" t="str">
        <f t="shared" ca="1" si="20"/>
        <v>D</v>
      </c>
    </row>
    <row r="192" spans="1:14" ht="13">
      <c r="A192" s="39">
        <f t="shared" si="14"/>
        <v>42560</v>
      </c>
      <c r="B192" s="36">
        <f t="shared" si="15"/>
        <v>3</v>
      </c>
      <c r="C192" s="36">
        <f t="shared" si="16"/>
        <v>7</v>
      </c>
      <c r="D192" s="37">
        <f t="shared" si="17"/>
        <v>7</v>
      </c>
      <c r="E192" s="41"/>
      <c r="F192" s="41"/>
      <c r="G192" s="44"/>
      <c r="H192" s="47"/>
      <c r="I192" s="48"/>
      <c r="J192" s="48"/>
      <c r="K192" s="40">
        <f t="shared" si="18"/>
        <v>0</v>
      </c>
      <c r="L192" s="35">
        <f t="shared" si="19"/>
        <v>42560</v>
      </c>
      <c r="N192" s="69" t="str">
        <f t="shared" ca="1" si="20"/>
        <v>D</v>
      </c>
    </row>
    <row r="193" spans="1:14" ht="13">
      <c r="A193" s="39">
        <f t="shared" si="14"/>
        <v>42564</v>
      </c>
      <c r="B193" s="36">
        <f t="shared" si="15"/>
        <v>4</v>
      </c>
      <c r="C193" s="36">
        <f t="shared" si="16"/>
        <v>4</v>
      </c>
      <c r="D193" s="37">
        <f t="shared" si="17"/>
        <v>4</v>
      </c>
      <c r="E193" s="41"/>
      <c r="F193" s="41"/>
      <c r="G193" s="44"/>
      <c r="H193" s="47"/>
      <c r="I193" s="48"/>
      <c r="J193" s="48"/>
      <c r="K193" s="40">
        <f t="shared" si="18"/>
        <v>0</v>
      </c>
      <c r="L193" s="35">
        <f t="shared" si="19"/>
        <v>42564</v>
      </c>
      <c r="N193" s="69" t="str">
        <f t="shared" ca="1" si="20"/>
        <v>D</v>
      </c>
    </row>
    <row r="194" spans="1:14" ht="13">
      <c r="A194" s="39">
        <f t="shared" si="14"/>
        <v>42567</v>
      </c>
      <c r="B194" s="36">
        <f t="shared" si="15"/>
        <v>3</v>
      </c>
      <c r="C194" s="36">
        <f t="shared" si="16"/>
        <v>7</v>
      </c>
      <c r="D194" s="37">
        <f t="shared" si="17"/>
        <v>7</v>
      </c>
      <c r="E194" s="41"/>
      <c r="F194" s="41"/>
      <c r="G194" s="44"/>
      <c r="H194" s="47"/>
      <c r="I194" s="48"/>
      <c r="J194" s="48"/>
      <c r="K194" s="40">
        <f t="shared" si="18"/>
        <v>0</v>
      </c>
      <c r="L194" s="35">
        <f t="shared" si="19"/>
        <v>42567</v>
      </c>
      <c r="N194" s="69" t="str">
        <f t="shared" ca="1" si="20"/>
        <v>D</v>
      </c>
    </row>
    <row r="195" spans="1:14" ht="13">
      <c r="A195" s="39">
        <f t="shared" si="14"/>
        <v>42571</v>
      </c>
      <c r="B195" s="36">
        <f t="shared" si="15"/>
        <v>4</v>
      </c>
      <c r="C195" s="36">
        <f t="shared" si="16"/>
        <v>4</v>
      </c>
      <c r="D195" s="37">
        <f t="shared" si="17"/>
        <v>4</v>
      </c>
      <c r="E195" s="41"/>
      <c r="F195" s="41"/>
      <c r="G195" s="44"/>
      <c r="H195" s="47"/>
      <c r="I195" s="48"/>
      <c r="J195" s="48"/>
      <c r="K195" s="40">
        <f t="shared" si="18"/>
        <v>0</v>
      </c>
      <c r="L195" s="35">
        <f t="shared" si="19"/>
        <v>42571</v>
      </c>
      <c r="N195" s="69" t="str">
        <f t="shared" ca="1" si="20"/>
        <v>D</v>
      </c>
    </row>
    <row r="196" spans="1:14" ht="13">
      <c r="A196" s="39">
        <f t="shared" si="14"/>
        <v>42574</v>
      </c>
      <c r="B196" s="36">
        <f t="shared" si="15"/>
        <v>3</v>
      </c>
      <c r="C196" s="36">
        <f t="shared" si="16"/>
        <v>7</v>
      </c>
      <c r="D196" s="37">
        <f t="shared" si="17"/>
        <v>7</v>
      </c>
      <c r="E196" s="41"/>
      <c r="F196" s="41"/>
      <c r="G196" s="44"/>
      <c r="H196" s="47"/>
      <c r="I196" s="48"/>
      <c r="J196" s="48"/>
      <c r="K196" s="40">
        <f t="shared" si="18"/>
        <v>0</v>
      </c>
      <c r="L196" s="35">
        <f t="shared" si="19"/>
        <v>42574</v>
      </c>
      <c r="N196" s="69" t="str">
        <f t="shared" ca="1" si="20"/>
        <v>D</v>
      </c>
    </row>
    <row r="197" spans="1:14" ht="13">
      <c r="A197" s="39">
        <f t="shared" si="14"/>
        <v>42578</v>
      </c>
      <c r="B197" s="36">
        <f t="shared" si="15"/>
        <v>4</v>
      </c>
      <c r="C197" s="36">
        <f t="shared" si="16"/>
        <v>4</v>
      </c>
      <c r="D197" s="37">
        <f t="shared" si="17"/>
        <v>4</v>
      </c>
      <c r="E197" s="41"/>
      <c r="F197" s="41"/>
      <c r="G197" s="44"/>
      <c r="H197" s="47"/>
      <c r="I197" s="48"/>
      <c r="J197" s="48"/>
      <c r="K197" s="40">
        <f t="shared" si="18"/>
        <v>0</v>
      </c>
      <c r="L197" s="35">
        <f t="shared" si="19"/>
        <v>42578</v>
      </c>
      <c r="N197" s="69" t="str">
        <f t="shared" ca="1" si="20"/>
        <v>D</v>
      </c>
    </row>
    <row r="198" spans="1:14" ht="13">
      <c r="A198" s="39">
        <f t="shared" si="14"/>
        <v>42581</v>
      </c>
      <c r="B198" s="36">
        <f t="shared" si="15"/>
        <v>3</v>
      </c>
      <c r="C198" s="36">
        <f t="shared" si="16"/>
        <v>7</v>
      </c>
      <c r="D198" s="37">
        <f t="shared" si="17"/>
        <v>7</v>
      </c>
      <c r="E198" s="41"/>
      <c r="F198" s="41"/>
      <c r="G198" s="44"/>
      <c r="H198" s="47"/>
      <c r="I198" s="48"/>
      <c r="J198" s="48"/>
      <c r="K198" s="40">
        <f t="shared" si="18"/>
        <v>0</v>
      </c>
      <c r="L198" s="35">
        <f t="shared" si="19"/>
        <v>42581</v>
      </c>
      <c r="N198" s="69" t="str">
        <f t="shared" ca="1" si="20"/>
        <v>D</v>
      </c>
    </row>
    <row r="199" spans="1:14" ht="13">
      <c r="A199" s="39">
        <f t="shared" si="14"/>
        <v>42585</v>
      </c>
      <c r="B199" s="36">
        <f t="shared" si="15"/>
        <v>4</v>
      </c>
      <c r="C199" s="36">
        <f t="shared" si="16"/>
        <v>4</v>
      </c>
      <c r="D199" s="37">
        <f t="shared" si="17"/>
        <v>4</v>
      </c>
      <c r="E199" s="41"/>
      <c r="F199" s="41"/>
      <c r="G199" s="44"/>
      <c r="H199" s="47"/>
      <c r="I199" s="48"/>
      <c r="J199" s="48"/>
      <c r="K199" s="40">
        <f t="shared" si="18"/>
        <v>0</v>
      </c>
      <c r="L199" s="35">
        <f t="shared" si="19"/>
        <v>42585</v>
      </c>
      <c r="N199" s="69" t="str">
        <f t="shared" ca="1" si="20"/>
        <v>D</v>
      </c>
    </row>
    <row r="200" spans="1:14" ht="13">
      <c r="A200" s="39">
        <f t="shared" ref="A200:A263" si="21">IF(A$6=11,A199+B200,A199+7)</f>
        <v>42588</v>
      </c>
      <c r="B200" s="36">
        <f t="shared" ref="B200:B263" si="22">IF(AND(A$6=11,C199=4),3,4)</f>
        <v>3</v>
      </c>
      <c r="C200" s="36">
        <f t="shared" ref="C200:C263" si="23">WEEKDAY(A200)</f>
        <v>7</v>
      </c>
      <c r="D200" s="37">
        <f t="shared" ref="D200:D263" si="24">WEEKDAY(A200)</f>
        <v>7</v>
      </c>
      <c r="E200" s="41"/>
      <c r="F200" s="41"/>
      <c r="G200" s="44"/>
      <c r="H200" s="47"/>
      <c r="I200" s="48"/>
      <c r="J200" s="48"/>
      <c r="K200" s="40">
        <f t="shared" ref="K200:K263" si="25">SUM(E200:J200)</f>
        <v>0</v>
      </c>
      <c r="L200" s="35">
        <f t="shared" ref="L200:L263" si="26">A200</f>
        <v>42588</v>
      </c>
      <c r="N200" s="69" t="str">
        <f t="shared" ref="N200:N263" ca="1" si="27">IF(TODAY()&gt;A200+7,0,"D")</f>
        <v>D</v>
      </c>
    </row>
    <row r="201" spans="1:14" ht="13">
      <c r="A201" s="39">
        <f t="shared" si="21"/>
        <v>42592</v>
      </c>
      <c r="B201" s="36">
        <f t="shared" si="22"/>
        <v>4</v>
      </c>
      <c r="C201" s="36">
        <f t="shared" si="23"/>
        <v>4</v>
      </c>
      <c r="D201" s="37">
        <f t="shared" si="24"/>
        <v>4</v>
      </c>
      <c r="E201" s="41"/>
      <c r="F201" s="41"/>
      <c r="G201" s="44"/>
      <c r="H201" s="47"/>
      <c r="I201" s="48"/>
      <c r="J201" s="48"/>
      <c r="K201" s="40">
        <f t="shared" si="25"/>
        <v>0</v>
      </c>
      <c r="L201" s="35">
        <f t="shared" si="26"/>
        <v>42592</v>
      </c>
      <c r="N201" s="69" t="str">
        <f t="shared" ca="1" si="27"/>
        <v>D</v>
      </c>
    </row>
    <row r="202" spans="1:14" ht="13">
      <c r="A202" s="39">
        <f t="shared" si="21"/>
        <v>42595</v>
      </c>
      <c r="B202" s="36">
        <f t="shared" si="22"/>
        <v>3</v>
      </c>
      <c r="C202" s="36">
        <f t="shared" si="23"/>
        <v>7</v>
      </c>
      <c r="D202" s="37">
        <f t="shared" si="24"/>
        <v>7</v>
      </c>
      <c r="E202" s="41"/>
      <c r="F202" s="41"/>
      <c r="G202" s="44"/>
      <c r="H202" s="47"/>
      <c r="I202" s="48"/>
      <c r="J202" s="48"/>
      <c r="K202" s="40">
        <f t="shared" si="25"/>
        <v>0</v>
      </c>
      <c r="L202" s="35">
        <f t="shared" si="26"/>
        <v>42595</v>
      </c>
      <c r="N202" s="69" t="str">
        <f t="shared" ca="1" si="27"/>
        <v>D</v>
      </c>
    </row>
    <row r="203" spans="1:14" ht="13">
      <c r="A203" s="39">
        <f t="shared" si="21"/>
        <v>42599</v>
      </c>
      <c r="B203" s="36">
        <f t="shared" si="22"/>
        <v>4</v>
      </c>
      <c r="C203" s="36">
        <f t="shared" si="23"/>
        <v>4</v>
      </c>
      <c r="D203" s="37">
        <f t="shared" si="24"/>
        <v>4</v>
      </c>
      <c r="E203" s="41"/>
      <c r="F203" s="41"/>
      <c r="G203" s="44"/>
      <c r="H203" s="47"/>
      <c r="I203" s="48"/>
      <c r="J203" s="48"/>
      <c r="K203" s="40">
        <f t="shared" si="25"/>
        <v>0</v>
      </c>
      <c r="L203" s="35">
        <f t="shared" si="26"/>
        <v>42599</v>
      </c>
      <c r="N203" s="69" t="str">
        <f t="shared" ca="1" si="27"/>
        <v>D</v>
      </c>
    </row>
    <row r="204" spans="1:14" ht="13">
      <c r="A204" s="39">
        <f t="shared" si="21"/>
        <v>42602</v>
      </c>
      <c r="B204" s="36">
        <f t="shared" si="22"/>
        <v>3</v>
      </c>
      <c r="C204" s="36">
        <f t="shared" si="23"/>
        <v>7</v>
      </c>
      <c r="D204" s="37">
        <f t="shared" si="24"/>
        <v>7</v>
      </c>
      <c r="E204" s="41"/>
      <c r="F204" s="41"/>
      <c r="G204" s="44"/>
      <c r="H204" s="47"/>
      <c r="I204" s="48"/>
      <c r="J204" s="48"/>
      <c r="K204" s="40">
        <f t="shared" si="25"/>
        <v>0</v>
      </c>
      <c r="L204" s="35">
        <f t="shared" si="26"/>
        <v>42602</v>
      </c>
      <c r="N204" s="69" t="str">
        <f t="shared" ca="1" si="27"/>
        <v>D</v>
      </c>
    </row>
    <row r="205" spans="1:14" ht="13">
      <c r="A205" s="39">
        <f t="shared" si="21"/>
        <v>42606</v>
      </c>
      <c r="B205" s="36">
        <f t="shared" si="22"/>
        <v>4</v>
      </c>
      <c r="C205" s="36">
        <f t="shared" si="23"/>
        <v>4</v>
      </c>
      <c r="D205" s="37">
        <f t="shared" si="24"/>
        <v>4</v>
      </c>
      <c r="E205" s="41"/>
      <c r="F205" s="41"/>
      <c r="G205" s="44"/>
      <c r="H205" s="47"/>
      <c r="I205" s="48"/>
      <c r="J205" s="48"/>
      <c r="K205" s="40">
        <f t="shared" si="25"/>
        <v>0</v>
      </c>
      <c r="L205" s="35">
        <f t="shared" si="26"/>
        <v>42606</v>
      </c>
      <c r="N205" s="69" t="str">
        <f t="shared" ca="1" si="27"/>
        <v>D</v>
      </c>
    </row>
    <row r="206" spans="1:14" ht="13">
      <c r="A206" s="39">
        <f t="shared" si="21"/>
        <v>42609</v>
      </c>
      <c r="B206" s="36">
        <f t="shared" si="22"/>
        <v>3</v>
      </c>
      <c r="C206" s="36">
        <f t="shared" si="23"/>
        <v>7</v>
      </c>
      <c r="D206" s="37">
        <f t="shared" si="24"/>
        <v>7</v>
      </c>
      <c r="E206" s="41"/>
      <c r="F206" s="41"/>
      <c r="G206" s="44"/>
      <c r="H206" s="47"/>
      <c r="I206" s="48"/>
      <c r="J206" s="48"/>
      <c r="K206" s="40">
        <f t="shared" si="25"/>
        <v>0</v>
      </c>
      <c r="L206" s="35">
        <f t="shared" si="26"/>
        <v>42609</v>
      </c>
      <c r="N206" s="69" t="str">
        <f t="shared" ca="1" si="27"/>
        <v>D</v>
      </c>
    </row>
    <row r="207" spans="1:14" ht="13">
      <c r="A207" s="39">
        <f t="shared" si="21"/>
        <v>42613</v>
      </c>
      <c r="B207" s="36">
        <f t="shared" si="22"/>
        <v>4</v>
      </c>
      <c r="C207" s="36">
        <f t="shared" si="23"/>
        <v>4</v>
      </c>
      <c r="D207" s="37">
        <f t="shared" si="24"/>
        <v>4</v>
      </c>
      <c r="E207" s="41"/>
      <c r="F207" s="41"/>
      <c r="G207" s="44"/>
      <c r="H207" s="47"/>
      <c r="I207" s="48"/>
      <c r="J207" s="48"/>
      <c r="K207" s="40">
        <f t="shared" si="25"/>
        <v>0</v>
      </c>
      <c r="L207" s="35">
        <f t="shared" si="26"/>
        <v>42613</v>
      </c>
      <c r="N207" s="69" t="str">
        <f t="shared" ca="1" si="27"/>
        <v>D</v>
      </c>
    </row>
    <row r="208" spans="1:14" ht="13">
      <c r="A208" s="39">
        <f t="shared" si="21"/>
        <v>42616</v>
      </c>
      <c r="B208" s="36">
        <f t="shared" si="22"/>
        <v>3</v>
      </c>
      <c r="C208" s="36">
        <f t="shared" si="23"/>
        <v>7</v>
      </c>
      <c r="D208" s="37">
        <f t="shared" si="24"/>
        <v>7</v>
      </c>
      <c r="E208" s="41"/>
      <c r="F208" s="41"/>
      <c r="G208" s="44"/>
      <c r="H208" s="47"/>
      <c r="I208" s="48"/>
      <c r="J208" s="48"/>
      <c r="K208" s="40">
        <f t="shared" si="25"/>
        <v>0</v>
      </c>
      <c r="L208" s="35">
        <f t="shared" si="26"/>
        <v>42616</v>
      </c>
      <c r="N208" s="69" t="str">
        <f t="shared" ca="1" si="27"/>
        <v>D</v>
      </c>
    </row>
    <row r="209" spans="1:14" ht="13">
      <c r="A209" s="39">
        <f t="shared" si="21"/>
        <v>42620</v>
      </c>
      <c r="B209" s="36">
        <f t="shared" si="22"/>
        <v>4</v>
      </c>
      <c r="C209" s="36">
        <f t="shared" si="23"/>
        <v>4</v>
      </c>
      <c r="D209" s="37">
        <f t="shared" si="24"/>
        <v>4</v>
      </c>
      <c r="E209" s="41"/>
      <c r="F209" s="41"/>
      <c r="G209" s="44"/>
      <c r="H209" s="47"/>
      <c r="I209" s="48"/>
      <c r="J209" s="48"/>
      <c r="K209" s="40">
        <f t="shared" si="25"/>
        <v>0</v>
      </c>
      <c r="L209" s="35">
        <f t="shared" si="26"/>
        <v>42620</v>
      </c>
      <c r="N209" s="69" t="str">
        <f t="shared" ca="1" si="27"/>
        <v>D</v>
      </c>
    </row>
    <row r="210" spans="1:14" ht="13">
      <c r="A210" s="39">
        <f t="shared" si="21"/>
        <v>42623</v>
      </c>
      <c r="B210" s="36">
        <f t="shared" si="22"/>
        <v>3</v>
      </c>
      <c r="C210" s="36">
        <f t="shared" si="23"/>
        <v>7</v>
      </c>
      <c r="D210" s="37">
        <f t="shared" si="24"/>
        <v>7</v>
      </c>
      <c r="E210" s="41"/>
      <c r="F210" s="41"/>
      <c r="G210" s="44"/>
      <c r="H210" s="47"/>
      <c r="I210" s="48"/>
      <c r="J210" s="48"/>
      <c r="K210" s="40">
        <f t="shared" si="25"/>
        <v>0</v>
      </c>
      <c r="L210" s="35">
        <f t="shared" si="26"/>
        <v>42623</v>
      </c>
      <c r="N210" s="69" t="str">
        <f t="shared" ca="1" si="27"/>
        <v>D</v>
      </c>
    </row>
    <row r="211" spans="1:14" ht="13">
      <c r="A211" s="39">
        <f t="shared" si="21"/>
        <v>42627</v>
      </c>
      <c r="B211" s="36">
        <f t="shared" si="22"/>
        <v>4</v>
      </c>
      <c r="C211" s="36">
        <f t="shared" si="23"/>
        <v>4</v>
      </c>
      <c r="D211" s="37">
        <f t="shared" si="24"/>
        <v>4</v>
      </c>
      <c r="E211" s="41"/>
      <c r="F211" s="41"/>
      <c r="G211" s="44"/>
      <c r="H211" s="47"/>
      <c r="I211" s="48"/>
      <c r="J211" s="48"/>
      <c r="K211" s="40">
        <f t="shared" si="25"/>
        <v>0</v>
      </c>
      <c r="L211" s="35">
        <f t="shared" si="26"/>
        <v>42627</v>
      </c>
      <c r="N211" s="69" t="str">
        <f t="shared" ca="1" si="27"/>
        <v>D</v>
      </c>
    </row>
    <row r="212" spans="1:14" ht="13">
      <c r="A212" s="39">
        <f t="shared" si="21"/>
        <v>42630</v>
      </c>
      <c r="B212" s="36">
        <f t="shared" si="22"/>
        <v>3</v>
      </c>
      <c r="C212" s="36">
        <f t="shared" si="23"/>
        <v>7</v>
      </c>
      <c r="D212" s="37">
        <f t="shared" si="24"/>
        <v>7</v>
      </c>
      <c r="E212" s="41"/>
      <c r="F212" s="41"/>
      <c r="G212" s="44"/>
      <c r="H212" s="47"/>
      <c r="I212" s="48"/>
      <c r="J212" s="48"/>
      <c r="K212" s="40">
        <f t="shared" si="25"/>
        <v>0</v>
      </c>
      <c r="L212" s="35">
        <f t="shared" si="26"/>
        <v>42630</v>
      </c>
      <c r="N212" s="69" t="str">
        <f t="shared" ca="1" si="27"/>
        <v>D</v>
      </c>
    </row>
    <row r="213" spans="1:14" ht="13">
      <c r="A213" s="39">
        <f t="shared" si="21"/>
        <v>42634</v>
      </c>
      <c r="B213" s="36">
        <f t="shared" si="22"/>
        <v>4</v>
      </c>
      <c r="C213" s="36">
        <f t="shared" si="23"/>
        <v>4</v>
      </c>
      <c r="D213" s="37">
        <f t="shared" si="24"/>
        <v>4</v>
      </c>
      <c r="E213" s="41"/>
      <c r="F213" s="41"/>
      <c r="G213" s="44"/>
      <c r="H213" s="47"/>
      <c r="I213" s="48"/>
      <c r="J213" s="48"/>
      <c r="K213" s="40">
        <f t="shared" si="25"/>
        <v>0</v>
      </c>
      <c r="L213" s="35">
        <f t="shared" si="26"/>
        <v>42634</v>
      </c>
      <c r="N213" s="69" t="str">
        <f t="shared" ca="1" si="27"/>
        <v>D</v>
      </c>
    </row>
    <row r="214" spans="1:14" ht="13">
      <c r="A214" s="39">
        <f t="shared" si="21"/>
        <v>42637</v>
      </c>
      <c r="B214" s="36">
        <f t="shared" si="22"/>
        <v>3</v>
      </c>
      <c r="C214" s="36">
        <f t="shared" si="23"/>
        <v>7</v>
      </c>
      <c r="D214" s="37">
        <f t="shared" si="24"/>
        <v>7</v>
      </c>
      <c r="E214" s="41"/>
      <c r="F214" s="41"/>
      <c r="G214" s="44"/>
      <c r="H214" s="47"/>
      <c r="I214" s="48"/>
      <c r="J214" s="48"/>
      <c r="K214" s="40">
        <f t="shared" si="25"/>
        <v>0</v>
      </c>
      <c r="L214" s="35">
        <f t="shared" si="26"/>
        <v>42637</v>
      </c>
      <c r="N214" s="69" t="str">
        <f t="shared" ca="1" si="27"/>
        <v>D</v>
      </c>
    </row>
    <row r="215" spans="1:14" ht="13">
      <c r="A215" s="39">
        <f t="shared" si="21"/>
        <v>42641</v>
      </c>
      <c r="B215" s="36">
        <f t="shared" si="22"/>
        <v>4</v>
      </c>
      <c r="C215" s="36">
        <f t="shared" si="23"/>
        <v>4</v>
      </c>
      <c r="D215" s="37">
        <f t="shared" si="24"/>
        <v>4</v>
      </c>
      <c r="E215" s="41"/>
      <c r="F215" s="41"/>
      <c r="G215" s="44"/>
      <c r="H215" s="47"/>
      <c r="I215" s="48"/>
      <c r="J215" s="48"/>
      <c r="K215" s="40">
        <f t="shared" si="25"/>
        <v>0</v>
      </c>
      <c r="L215" s="35">
        <f t="shared" si="26"/>
        <v>42641</v>
      </c>
      <c r="N215" s="69" t="str">
        <f t="shared" ca="1" si="27"/>
        <v>D</v>
      </c>
    </row>
    <row r="216" spans="1:14" ht="13">
      <c r="A216" s="39">
        <f t="shared" si="21"/>
        <v>42644</v>
      </c>
      <c r="B216" s="36">
        <f t="shared" si="22"/>
        <v>3</v>
      </c>
      <c r="C216" s="36">
        <f t="shared" si="23"/>
        <v>7</v>
      </c>
      <c r="D216" s="37">
        <f t="shared" si="24"/>
        <v>7</v>
      </c>
      <c r="E216" s="41"/>
      <c r="F216" s="41"/>
      <c r="G216" s="44"/>
      <c r="H216" s="47"/>
      <c r="I216" s="48"/>
      <c r="J216" s="48"/>
      <c r="K216" s="40">
        <f t="shared" si="25"/>
        <v>0</v>
      </c>
      <c r="L216" s="35">
        <f t="shared" si="26"/>
        <v>42644</v>
      </c>
      <c r="N216" s="69" t="str">
        <f t="shared" ca="1" si="27"/>
        <v>D</v>
      </c>
    </row>
    <row r="217" spans="1:14" ht="13">
      <c r="A217" s="39">
        <f t="shared" si="21"/>
        <v>42648</v>
      </c>
      <c r="B217" s="36">
        <f t="shared" si="22"/>
        <v>4</v>
      </c>
      <c r="C217" s="36">
        <f t="shared" si="23"/>
        <v>4</v>
      </c>
      <c r="D217" s="37">
        <f t="shared" si="24"/>
        <v>4</v>
      </c>
      <c r="E217" s="41"/>
      <c r="F217" s="41"/>
      <c r="G217" s="44"/>
      <c r="H217" s="47"/>
      <c r="I217" s="48"/>
      <c r="J217" s="48"/>
      <c r="K217" s="40">
        <f t="shared" si="25"/>
        <v>0</v>
      </c>
      <c r="L217" s="35">
        <f t="shared" si="26"/>
        <v>42648</v>
      </c>
      <c r="N217" s="69" t="str">
        <f t="shared" ca="1" si="27"/>
        <v>D</v>
      </c>
    </row>
    <row r="218" spans="1:14" ht="13">
      <c r="A218" s="39">
        <f t="shared" si="21"/>
        <v>42651</v>
      </c>
      <c r="B218" s="36">
        <f t="shared" si="22"/>
        <v>3</v>
      </c>
      <c r="C218" s="36">
        <f t="shared" si="23"/>
        <v>7</v>
      </c>
      <c r="D218" s="37">
        <f t="shared" si="24"/>
        <v>7</v>
      </c>
      <c r="E218" s="41"/>
      <c r="F218" s="41"/>
      <c r="G218" s="44"/>
      <c r="H218" s="47"/>
      <c r="I218" s="48"/>
      <c r="J218" s="48"/>
      <c r="K218" s="40">
        <f t="shared" si="25"/>
        <v>0</v>
      </c>
      <c r="L218" s="35">
        <f t="shared" si="26"/>
        <v>42651</v>
      </c>
      <c r="N218" s="69" t="str">
        <f t="shared" ca="1" si="27"/>
        <v>D</v>
      </c>
    </row>
    <row r="219" spans="1:14" ht="13">
      <c r="A219" s="39">
        <f t="shared" si="21"/>
        <v>42655</v>
      </c>
      <c r="B219" s="36">
        <f t="shared" si="22"/>
        <v>4</v>
      </c>
      <c r="C219" s="36">
        <f t="shared" si="23"/>
        <v>4</v>
      </c>
      <c r="D219" s="37">
        <f t="shared" si="24"/>
        <v>4</v>
      </c>
      <c r="E219" s="41"/>
      <c r="F219" s="41"/>
      <c r="G219" s="44"/>
      <c r="H219" s="47"/>
      <c r="I219" s="48"/>
      <c r="J219" s="48"/>
      <c r="K219" s="40">
        <f t="shared" si="25"/>
        <v>0</v>
      </c>
      <c r="L219" s="35">
        <f t="shared" si="26"/>
        <v>42655</v>
      </c>
      <c r="N219" s="69" t="str">
        <f t="shared" ca="1" si="27"/>
        <v>D</v>
      </c>
    </row>
    <row r="220" spans="1:14" ht="13">
      <c r="A220" s="39">
        <f t="shared" si="21"/>
        <v>42658</v>
      </c>
      <c r="B220" s="36">
        <f t="shared" si="22"/>
        <v>3</v>
      </c>
      <c r="C220" s="36">
        <f t="shared" si="23"/>
        <v>7</v>
      </c>
      <c r="D220" s="37">
        <f t="shared" si="24"/>
        <v>7</v>
      </c>
      <c r="E220" s="41"/>
      <c r="F220" s="41"/>
      <c r="G220" s="44"/>
      <c r="H220" s="47"/>
      <c r="I220" s="48"/>
      <c r="J220" s="48"/>
      <c r="K220" s="40">
        <f t="shared" si="25"/>
        <v>0</v>
      </c>
      <c r="L220" s="35">
        <f t="shared" si="26"/>
        <v>42658</v>
      </c>
      <c r="N220" s="69" t="str">
        <f t="shared" ca="1" si="27"/>
        <v>D</v>
      </c>
    </row>
    <row r="221" spans="1:14" ht="13">
      <c r="A221" s="39">
        <f t="shared" si="21"/>
        <v>42662</v>
      </c>
      <c r="B221" s="36">
        <f t="shared" si="22"/>
        <v>4</v>
      </c>
      <c r="C221" s="36">
        <f t="shared" si="23"/>
        <v>4</v>
      </c>
      <c r="D221" s="37">
        <f t="shared" si="24"/>
        <v>4</v>
      </c>
      <c r="E221" s="41"/>
      <c r="F221" s="41"/>
      <c r="G221" s="44"/>
      <c r="H221" s="47"/>
      <c r="I221" s="48"/>
      <c r="J221" s="48"/>
      <c r="K221" s="40">
        <f t="shared" si="25"/>
        <v>0</v>
      </c>
      <c r="L221" s="35">
        <f t="shared" si="26"/>
        <v>42662</v>
      </c>
      <c r="N221" s="69" t="str">
        <f t="shared" ca="1" si="27"/>
        <v>D</v>
      </c>
    </row>
    <row r="222" spans="1:14" ht="13">
      <c r="A222" s="39">
        <f t="shared" si="21"/>
        <v>42665</v>
      </c>
      <c r="B222" s="36">
        <f t="shared" si="22"/>
        <v>3</v>
      </c>
      <c r="C222" s="36">
        <f t="shared" si="23"/>
        <v>7</v>
      </c>
      <c r="D222" s="37">
        <f t="shared" si="24"/>
        <v>7</v>
      </c>
      <c r="E222" s="41"/>
      <c r="F222" s="41"/>
      <c r="G222" s="44"/>
      <c r="H222" s="47"/>
      <c r="I222" s="48"/>
      <c r="J222" s="48"/>
      <c r="K222" s="40">
        <f t="shared" si="25"/>
        <v>0</v>
      </c>
      <c r="L222" s="35">
        <f t="shared" si="26"/>
        <v>42665</v>
      </c>
      <c r="N222" s="69" t="str">
        <f t="shared" ca="1" si="27"/>
        <v>D</v>
      </c>
    </row>
    <row r="223" spans="1:14" ht="13">
      <c r="A223" s="39">
        <f t="shared" si="21"/>
        <v>42669</v>
      </c>
      <c r="B223" s="36">
        <f t="shared" si="22"/>
        <v>4</v>
      </c>
      <c r="C223" s="36">
        <f t="shared" si="23"/>
        <v>4</v>
      </c>
      <c r="D223" s="37">
        <f t="shared" si="24"/>
        <v>4</v>
      </c>
      <c r="E223" s="41"/>
      <c r="F223" s="41"/>
      <c r="G223" s="44"/>
      <c r="H223" s="47"/>
      <c r="I223" s="48"/>
      <c r="J223" s="48"/>
      <c r="K223" s="40">
        <f t="shared" si="25"/>
        <v>0</v>
      </c>
      <c r="L223" s="35">
        <f t="shared" si="26"/>
        <v>42669</v>
      </c>
      <c r="N223" s="69" t="str">
        <f t="shared" ca="1" si="27"/>
        <v>D</v>
      </c>
    </row>
    <row r="224" spans="1:14" ht="13">
      <c r="A224" s="39">
        <f t="shared" si="21"/>
        <v>42672</v>
      </c>
      <c r="B224" s="36">
        <f t="shared" si="22"/>
        <v>3</v>
      </c>
      <c r="C224" s="36">
        <f t="shared" si="23"/>
        <v>7</v>
      </c>
      <c r="D224" s="37">
        <f t="shared" si="24"/>
        <v>7</v>
      </c>
      <c r="E224" s="41"/>
      <c r="F224" s="41"/>
      <c r="G224" s="44"/>
      <c r="H224" s="47"/>
      <c r="I224" s="48"/>
      <c r="J224" s="48"/>
      <c r="K224" s="40">
        <f t="shared" si="25"/>
        <v>0</v>
      </c>
      <c r="L224" s="35">
        <f t="shared" si="26"/>
        <v>42672</v>
      </c>
      <c r="N224" s="69" t="str">
        <f t="shared" ca="1" si="27"/>
        <v>D</v>
      </c>
    </row>
    <row r="225" spans="1:14" ht="13">
      <c r="A225" s="39">
        <f t="shared" si="21"/>
        <v>42676</v>
      </c>
      <c r="B225" s="36">
        <f t="shared" si="22"/>
        <v>4</v>
      </c>
      <c r="C225" s="36">
        <f t="shared" si="23"/>
        <v>4</v>
      </c>
      <c r="D225" s="37">
        <f t="shared" si="24"/>
        <v>4</v>
      </c>
      <c r="E225" s="41"/>
      <c r="F225" s="41"/>
      <c r="G225" s="44"/>
      <c r="H225" s="47"/>
      <c r="I225" s="48"/>
      <c r="J225" s="48"/>
      <c r="K225" s="40">
        <f t="shared" si="25"/>
        <v>0</v>
      </c>
      <c r="L225" s="35">
        <f t="shared" si="26"/>
        <v>42676</v>
      </c>
      <c r="N225" s="69" t="str">
        <f t="shared" ca="1" si="27"/>
        <v>D</v>
      </c>
    </row>
    <row r="226" spans="1:14" ht="13">
      <c r="A226" s="39">
        <f t="shared" si="21"/>
        <v>42679</v>
      </c>
      <c r="B226" s="36">
        <f t="shared" si="22"/>
        <v>3</v>
      </c>
      <c r="C226" s="36">
        <f t="shared" si="23"/>
        <v>7</v>
      </c>
      <c r="D226" s="37">
        <f t="shared" si="24"/>
        <v>7</v>
      </c>
      <c r="E226" s="41"/>
      <c r="F226" s="41"/>
      <c r="G226" s="44"/>
      <c r="H226" s="47"/>
      <c r="I226" s="48"/>
      <c r="J226" s="48"/>
      <c r="K226" s="40">
        <f t="shared" si="25"/>
        <v>0</v>
      </c>
      <c r="L226" s="35">
        <f t="shared" si="26"/>
        <v>42679</v>
      </c>
      <c r="N226" s="69" t="str">
        <f t="shared" ca="1" si="27"/>
        <v>D</v>
      </c>
    </row>
    <row r="227" spans="1:14" ht="13">
      <c r="A227" s="39">
        <f t="shared" si="21"/>
        <v>42683</v>
      </c>
      <c r="B227" s="36">
        <f t="shared" si="22"/>
        <v>4</v>
      </c>
      <c r="C227" s="36">
        <f t="shared" si="23"/>
        <v>4</v>
      </c>
      <c r="D227" s="37">
        <f t="shared" si="24"/>
        <v>4</v>
      </c>
      <c r="E227" s="41"/>
      <c r="F227" s="41"/>
      <c r="G227" s="44"/>
      <c r="H227" s="47"/>
      <c r="I227" s="48"/>
      <c r="J227" s="48"/>
      <c r="K227" s="40">
        <f t="shared" si="25"/>
        <v>0</v>
      </c>
      <c r="L227" s="35">
        <f t="shared" si="26"/>
        <v>42683</v>
      </c>
      <c r="N227" s="69" t="str">
        <f t="shared" ca="1" si="27"/>
        <v>D</v>
      </c>
    </row>
    <row r="228" spans="1:14" ht="13">
      <c r="A228" s="39">
        <f t="shared" si="21"/>
        <v>42686</v>
      </c>
      <c r="B228" s="36">
        <f t="shared" si="22"/>
        <v>3</v>
      </c>
      <c r="C228" s="36">
        <f t="shared" si="23"/>
        <v>7</v>
      </c>
      <c r="D228" s="37">
        <f t="shared" si="24"/>
        <v>7</v>
      </c>
      <c r="E228" s="41"/>
      <c r="F228" s="41"/>
      <c r="G228" s="44"/>
      <c r="H228" s="47"/>
      <c r="I228" s="48"/>
      <c r="J228" s="48"/>
      <c r="K228" s="40">
        <f t="shared" si="25"/>
        <v>0</v>
      </c>
      <c r="L228" s="35">
        <f t="shared" si="26"/>
        <v>42686</v>
      </c>
      <c r="N228" s="69" t="str">
        <f t="shared" ca="1" si="27"/>
        <v>D</v>
      </c>
    </row>
    <row r="229" spans="1:14" ht="13">
      <c r="A229" s="39">
        <f t="shared" si="21"/>
        <v>42690</v>
      </c>
      <c r="B229" s="36">
        <f t="shared" si="22"/>
        <v>4</v>
      </c>
      <c r="C229" s="36">
        <f t="shared" si="23"/>
        <v>4</v>
      </c>
      <c r="D229" s="37">
        <f t="shared" si="24"/>
        <v>4</v>
      </c>
      <c r="E229" s="41"/>
      <c r="F229" s="41"/>
      <c r="G229" s="44"/>
      <c r="H229" s="47"/>
      <c r="I229" s="48"/>
      <c r="J229" s="48"/>
      <c r="K229" s="40">
        <f t="shared" si="25"/>
        <v>0</v>
      </c>
      <c r="L229" s="35">
        <f t="shared" si="26"/>
        <v>42690</v>
      </c>
      <c r="N229" s="69" t="str">
        <f t="shared" ca="1" si="27"/>
        <v>D</v>
      </c>
    </row>
    <row r="230" spans="1:14" ht="13">
      <c r="A230" s="39">
        <f t="shared" si="21"/>
        <v>42693</v>
      </c>
      <c r="B230" s="36">
        <f t="shared" si="22"/>
        <v>3</v>
      </c>
      <c r="C230" s="36">
        <f t="shared" si="23"/>
        <v>7</v>
      </c>
      <c r="D230" s="37">
        <f t="shared" si="24"/>
        <v>7</v>
      </c>
      <c r="E230" s="41"/>
      <c r="F230" s="41"/>
      <c r="G230" s="44"/>
      <c r="H230" s="47"/>
      <c r="I230" s="48"/>
      <c r="J230" s="48"/>
      <c r="K230" s="40">
        <f t="shared" si="25"/>
        <v>0</v>
      </c>
      <c r="L230" s="35">
        <f t="shared" si="26"/>
        <v>42693</v>
      </c>
      <c r="N230" s="69" t="str">
        <f t="shared" ca="1" si="27"/>
        <v>D</v>
      </c>
    </row>
    <row r="231" spans="1:14" ht="13">
      <c r="A231" s="39">
        <f t="shared" si="21"/>
        <v>42697</v>
      </c>
      <c r="B231" s="36">
        <f t="shared" si="22"/>
        <v>4</v>
      </c>
      <c r="C231" s="36">
        <f t="shared" si="23"/>
        <v>4</v>
      </c>
      <c r="D231" s="37">
        <f t="shared" si="24"/>
        <v>4</v>
      </c>
      <c r="E231" s="41"/>
      <c r="F231" s="41"/>
      <c r="G231" s="44"/>
      <c r="H231" s="47"/>
      <c r="I231" s="48"/>
      <c r="J231" s="48"/>
      <c r="K231" s="40">
        <f t="shared" si="25"/>
        <v>0</v>
      </c>
      <c r="L231" s="35">
        <f t="shared" si="26"/>
        <v>42697</v>
      </c>
      <c r="N231" s="69" t="str">
        <f t="shared" ca="1" si="27"/>
        <v>D</v>
      </c>
    </row>
    <row r="232" spans="1:14" ht="13">
      <c r="A232" s="39">
        <f t="shared" si="21"/>
        <v>42700</v>
      </c>
      <c r="B232" s="36">
        <f t="shared" si="22"/>
        <v>3</v>
      </c>
      <c r="C232" s="36">
        <f t="shared" si="23"/>
        <v>7</v>
      </c>
      <c r="D232" s="37">
        <f t="shared" si="24"/>
        <v>7</v>
      </c>
      <c r="E232" s="41"/>
      <c r="F232" s="41"/>
      <c r="G232" s="44"/>
      <c r="H232" s="47"/>
      <c r="I232" s="48"/>
      <c r="J232" s="48"/>
      <c r="K232" s="40">
        <f t="shared" si="25"/>
        <v>0</v>
      </c>
      <c r="L232" s="35">
        <f t="shared" si="26"/>
        <v>42700</v>
      </c>
      <c r="N232" s="69" t="str">
        <f t="shared" ca="1" si="27"/>
        <v>D</v>
      </c>
    </row>
    <row r="233" spans="1:14" ht="13">
      <c r="A233" s="39">
        <f t="shared" si="21"/>
        <v>42704</v>
      </c>
      <c r="B233" s="36">
        <f t="shared" si="22"/>
        <v>4</v>
      </c>
      <c r="C233" s="36">
        <f t="shared" si="23"/>
        <v>4</v>
      </c>
      <c r="D233" s="37">
        <f t="shared" si="24"/>
        <v>4</v>
      </c>
      <c r="E233" s="41"/>
      <c r="F233" s="41"/>
      <c r="G233" s="44"/>
      <c r="H233" s="47"/>
      <c r="I233" s="48"/>
      <c r="J233" s="48"/>
      <c r="K233" s="40">
        <f t="shared" si="25"/>
        <v>0</v>
      </c>
      <c r="L233" s="35">
        <f t="shared" si="26"/>
        <v>42704</v>
      </c>
      <c r="N233" s="69" t="str">
        <f t="shared" ca="1" si="27"/>
        <v>D</v>
      </c>
    </row>
    <row r="234" spans="1:14" ht="13">
      <c r="A234" s="39">
        <f t="shared" si="21"/>
        <v>42707</v>
      </c>
      <c r="B234" s="36">
        <f t="shared" si="22"/>
        <v>3</v>
      </c>
      <c r="C234" s="36">
        <f t="shared" si="23"/>
        <v>7</v>
      </c>
      <c r="D234" s="37">
        <f t="shared" si="24"/>
        <v>7</v>
      </c>
      <c r="E234" s="41"/>
      <c r="F234" s="41"/>
      <c r="G234" s="44"/>
      <c r="H234" s="47"/>
      <c r="I234" s="48"/>
      <c r="J234" s="48"/>
      <c r="K234" s="40">
        <f t="shared" si="25"/>
        <v>0</v>
      </c>
      <c r="L234" s="35">
        <f t="shared" si="26"/>
        <v>42707</v>
      </c>
      <c r="N234" s="69" t="str">
        <f t="shared" ca="1" si="27"/>
        <v>D</v>
      </c>
    </row>
    <row r="235" spans="1:14" ht="13">
      <c r="A235" s="39">
        <f t="shared" si="21"/>
        <v>42711</v>
      </c>
      <c r="B235" s="36">
        <f t="shared" si="22"/>
        <v>4</v>
      </c>
      <c r="C235" s="36">
        <f t="shared" si="23"/>
        <v>4</v>
      </c>
      <c r="D235" s="37">
        <f t="shared" si="24"/>
        <v>4</v>
      </c>
      <c r="E235" s="41"/>
      <c r="F235" s="41"/>
      <c r="G235" s="44"/>
      <c r="H235" s="47"/>
      <c r="I235" s="48"/>
      <c r="J235" s="48"/>
      <c r="K235" s="40">
        <f t="shared" si="25"/>
        <v>0</v>
      </c>
      <c r="L235" s="35">
        <f t="shared" si="26"/>
        <v>42711</v>
      </c>
      <c r="N235" s="69" t="str">
        <f t="shared" ca="1" si="27"/>
        <v>D</v>
      </c>
    </row>
    <row r="236" spans="1:14" ht="13">
      <c r="A236" s="39">
        <f t="shared" si="21"/>
        <v>42714</v>
      </c>
      <c r="B236" s="36">
        <f t="shared" si="22"/>
        <v>3</v>
      </c>
      <c r="C236" s="36">
        <f t="shared" si="23"/>
        <v>7</v>
      </c>
      <c r="D236" s="37">
        <f t="shared" si="24"/>
        <v>7</v>
      </c>
      <c r="E236" s="41"/>
      <c r="F236" s="41"/>
      <c r="G236" s="44"/>
      <c r="H236" s="47"/>
      <c r="I236" s="48"/>
      <c r="J236" s="48"/>
      <c r="K236" s="40">
        <f t="shared" si="25"/>
        <v>0</v>
      </c>
      <c r="L236" s="35">
        <f t="shared" si="26"/>
        <v>42714</v>
      </c>
      <c r="N236" s="69" t="str">
        <f t="shared" ca="1" si="27"/>
        <v>D</v>
      </c>
    </row>
    <row r="237" spans="1:14" ht="13">
      <c r="A237" s="39">
        <f t="shared" si="21"/>
        <v>42718</v>
      </c>
      <c r="B237" s="36">
        <f t="shared" si="22"/>
        <v>4</v>
      </c>
      <c r="C237" s="36">
        <f t="shared" si="23"/>
        <v>4</v>
      </c>
      <c r="D237" s="37">
        <f t="shared" si="24"/>
        <v>4</v>
      </c>
      <c r="E237" s="41"/>
      <c r="F237" s="41"/>
      <c r="G237" s="44"/>
      <c r="H237" s="47"/>
      <c r="I237" s="48"/>
      <c r="J237" s="48"/>
      <c r="K237" s="40">
        <f t="shared" si="25"/>
        <v>0</v>
      </c>
      <c r="L237" s="35">
        <f t="shared" si="26"/>
        <v>42718</v>
      </c>
      <c r="N237" s="69" t="str">
        <f t="shared" ca="1" si="27"/>
        <v>D</v>
      </c>
    </row>
    <row r="238" spans="1:14" ht="13">
      <c r="A238" s="39">
        <f t="shared" si="21"/>
        <v>42721</v>
      </c>
      <c r="B238" s="36">
        <f t="shared" si="22"/>
        <v>3</v>
      </c>
      <c r="C238" s="36">
        <f t="shared" si="23"/>
        <v>7</v>
      </c>
      <c r="D238" s="37">
        <f t="shared" si="24"/>
        <v>7</v>
      </c>
      <c r="E238" s="41"/>
      <c r="F238" s="41"/>
      <c r="G238" s="44"/>
      <c r="H238" s="47"/>
      <c r="I238" s="48"/>
      <c r="J238" s="48"/>
      <c r="K238" s="40">
        <f t="shared" si="25"/>
        <v>0</v>
      </c>
      <c r="L238" s="35">
        <f t="shared" si="26"/>
        <v>42721</v>
      </c>
      <c r="N238" s="69" t="str">
        <f t="shared" ca="1" si="27"/>
        <v>D</v>
      </c>
    </row>
    <row r="239" spans="1:14" ht="13">
      <c r="A239" s="39">
        <f t="shared" si="21"/>
        <v>42725</v>
      </c>
      <c r="B239" s="36">
        <f t="shared" si="22"/>
        <v>4</v>
      </c>
      <c r="C239" s="36">
        <f t="shared" si="23"/>
        <v>4</v>
      </c>
      <c r="D239" s="37">
        <f t="shared" si="24"/>
        <v>4</v>
      </c>
      <c r="E239" s="41"/>
      <c r="F239" s="41"/>
      <c r="G239" s="44"/>
      <c r="H239" s="47"/>
      <c r="I239" s="48"/>
      <c r="J239" s="48"/>
      <c r="K239" s="40">
        <f t="shared" si="25"/>
        <v>0</v>
      </c>
      <c r="L239" s="35">
        <f t="shared" si="26"/>
        <v>42725</v>
      </c>
      <c r="N239" s="69" t="str">
        <f t="shared" ca="1" si="27"/>
        <v>D</v>
      </c>
    </row>
    <row r="240" spans="1:14" ht="13">
      <c r="A240" s="39">
        <f t="shared" si="21"/>
        <v>42728</v>
      </c>
      <c r="B240" s="36">
        <f t="shared" si="22"/>
        <v>3</v>
      </c>
      <c r="C240" s="36">
        <f t="shared" si="23"/>
        <v>7</v>
      </c>
      <c r="D240" s="37">
        <f t="shared" si="24"/>
        <v>7</v>
      </c>
      <c r="E240" s="41"/>
      <c r="F240" s="41"/>
      <c r="G240" s="44"/>
      <c r="H240" s="47"/>
      <c r="I240" s="48"/>
      <c r="J240" s="48"/>
      <c r="K240" s="40">
        <f t="shared" si="25"/>
        <v>0</v>
      </c>
      <c r="L240" s="35">
        <f t="shared" si="26"/>
        <v>42728</v>
      </c>
      <c r="N240" s="69" t="str">
        <f t="shared" ca="1" si="27"/>
        <v>D</v>
      </c>
    </row>
    <row r="241" spans="1:14" ht="13">
      <c r="A241" s="39">
        <f t="shared" si="21"/>
        <v>42732</v>
      </c>
      <c r="B241" s="36">
        <f t="shared" si="22"/>
        <v>4</v>
      </c>
      <c r="C241" s="36">
        <f t="shared" si="23"/>
        <v>4</v>
      </c>
      <c r="D241" s="37">
        <f t="shared" si="24"/>
        <v>4</v>
      </c>
      <c r="E241" s="41"/>
      <c r="F241" s="41"/>
      <c r="G241" s="44"/>
      <c r="H241" s="47"/>
      <c r="I241" s="48"/>
      <c r="J241" s="48"/>
      <c r="K241" s="40">
        <f t="shared" si="25"/>
        <v>0</v>
      </c>
      <c r="L241" s="35">
        <f t="shared" si="26"/>
        <v>42732</v>
      </c>
      <c r="N241" s="69" t="str">
        <f t="shared" ca="1" si="27"/>
        <v>D</v>
      </c>
    </row>
    <row r="242" spans="1:14" ht="13">
      <c r="A242" s="39">
        <f t="shared" si="21"/>
        <v>42735</v>
      </c>
      <c r="B242" s="36">
        <f t="shared" si="22"/>
        <v>3</v>
      </c>
      <c r="C242" s="36">
        <f t="shared" si="23"/>
        <v>7</v>
      </c>
      <c r="D242" s="37">
        <f t="shared" si="24"/>
        <v>7</v>
      </c>
      <c r="E242" s="41"/>
      <c r="F242" s="41"/>
      <c r="G242" s="44"/>
      <c r="H242" s="47"/>
      <c r="I242" s="48"/>
      <c r="J242" s="48"/>
      <c r="K242" s="40">
        <f t="shared" si="25"/>
        <v>0</v>
      </c>
      <c r="L242" s="35">
        <f t="shared" si="26"/>
        <v>42735</v>
      </c>
      <c r="N242" s="69" t="str">
        <f t="shared" ca="1" si="27"/>
        <v>D</v>
      </c>
    </row>
    <row r="243" spans="1:14" ht="13">
      <c r="A243" s="39">
        <f t="shared" si="21"/>
        <v>42739</v>
      </c>
      <c r="B243" s="36">
        <f t="shared" si="22"/>
        <v>4</v>
      </c>
      <c r="C243" s="36">
        <f t="shared" si="23"/>
        <v>4</v>
      </c>
      <c r="D243" s="37">
        <f t="shared" si="24"/>
        <v>4</v>
      </c>
      <c r="E243" s="41"/>
      <c r="F243" s="41"/>
      <c r="G243" s="44"/>
      <c r="H243" s="47"/>
      <c r="I243" s="48"/>
      <c r="J243" s="48"/>
      <c r="K243" s="40">
        <f t="shared" si="25"/>
        <v>0</v>
      </c>
      <c r="L243" s="35">
        <f t="shared" si="26"/>
        <v>42739</v>
      </c>
      <c r="N243" s="69" t="str">
        <f t="shared" ca="1" si="27"/>
        <v>D</v>
      </c>
    </row>
    <row r="244" spans="1:14" ht="13">
      <c r="A244" s="39">
        <f t="shared" si="21"/>
        <v>42742</v>
      </c>
      <c r="B244" s="36">
        <f t="shared" si="22"/>
        <v>3</v>
      </c>
      <c r="C244" s="36">
        <f t="shared" si="23"/>
        <v>7</v>
      </c>
      <c r="D244" s="37">
        <f t="shared" si="24"/>
        <v>7</v>
      </c>
      <c r="E244" s="41"/>
      <c r="F244" s="41"/>
      <c r="G244" s="44"/>
      <c r="H244" s="47"/>
      <c r="I244" s="48"/>
      <c r="J244" s="48"/>
      <c r="K244" s="40">
        <f t="shared" si="25"/>
        <v>0</v>
      </c>
      <c r="L244" s="35">
        <f t="shared" si="26"/>
        <v>42742</v>
      </c>
      <c r="N244" s="69" t="str">
        <f t="shared" ca="1" si="27"/>
        <v>D</v>
      </c>
    </row>
    <row r="245" spans="1:14" ht="13">
      <c r="A245" s="39">
        <f t="shared" si="21"/>
        <v>42746</v>
      </c>
      <c r="B245" s="36">
        <f t="shared" si="22"/>
        <v>4</v>
      </c>
      <c r="C245" s="36">
        <f t="shared" si="23"/>
        <v>4</v>
      </c>
      <c r="D245" s="37">
        <f t="shared" si="24"/>
        <v>4</v>
      </c>
      <c r="E245" s="41"/>
      <c r="F245" s="41"/>
      <c r="G245" s="44"/>
      <c r="H245" s="47"/>
      <c r="I245" s="48"/>
      <c r="J245" s="48"/>
      <c r="K245" s="40">
        <f t="shared" si="25"/>
        <v>0</v>
      </c>
      <c r="L245" s="35">
        <f t="shared" si="26"/>
        <v>42746</v>
      </c>
      <c r="N245" s="69" t="str">
        <f t="shared" ca="1" si="27"/>
        <v>D</v>
      </c>
    </row>
    <row r="246" spans="1:14" ht="13">
      <c r="A246" s="39">
        <f t="shared" si="21"/>
        <v>42749</v>
      </c>
      <c r="B246" s="36">
        <f t="shared" si="22"/>
        <v>3</v>
      </c>
      <c r="C246" s="36">
        <f t="shared" si="23"/>
        <v>7</v>
      </c>
      <c r="D246" s="37">
        <f t="shared" si="24"/>
        <v>7</v>
      </c>
      <c r="E246" s="41"/>
      <c r="F246" s="41"/>
      <c r="G246" s="44"/>
      <c r="H246" s="47"/>
      <c r="I246" s="48"/>
      <c r="J246" s="48"/>
      <c r="K246" s="40">
        <f t="shared" si="25"/>
        <v>0</v>
      </c>
      <c r="L246" s="35">
        <f t="shared" si="26"/>
        <v>42749</v>
      </c>
      <c r="N246" s="69" t="str">
        <f t="shared" ca="1" si="27"/>
        <v>D</v>
      </c>
    </row>
    <row r="247" spans="1:14" ht="13">
      <c r="A247" s="39">
        <f t="shared" si="21"/>
        <v>42753</v>
      </c>
      <c r="B247" s="36">
        <f t="shared" si="22"/>
        <v>4</v>
      </c>
      <c r="C247" s="36">
        <f t="shared" si="23"/>
        <v>4</v>
      </c>
      <c r="D247" s="37">
        <f t="shared" si="24"/>
        <v>4</v>
      </c>
      <c r="E247" s="41"/>
      <c r="F247" s="41"/>
      <c r="G247" s="44"/>
      <c r="H247" s="47"/>
      <c r="I247" s="48"/>
      <c r="J247" s="48"/>
      <c r="K247" s="40">
        <f t="shared" si="25"/>
        <v>0</v>
      </c>
      <c r="L247" s="35">
        <f t="shared" si="26"/>
        <v>42753</v>
      </c>
      <c r="N247" s="69" t="str">
        <f t="shared" ca="1" si="27"/>
        <v>D</v>
      </c>
    </row>
    <row r="248" spans="1:14" ht="13">
      <c r="A248" s="39">
        <f t="shared" si="21"/>
        <v>42756</v>
      </c>
      <c r="B248" s="36">
        <f t="shared" si="22"/>
        <v>3</v>
      </c>
      <c r="C248" s="36">
        <f t="shared" si="23"/>
        <v>7</v>
      </c>
      <c r="D248" s="37">
        <f t="shared" si="24"/>
        <v>7</v>
      </c>
      <c r="E248" s="41"/>
      <c r="F248" s="41"/>
      <c r="G248" s="44"/>
      <c r="H248" s="47"/>
      <c r="I248" s="48"/>
      <c r="J248" s="48"/>
      <c r="K248" s="40">
        <f t="shared" si="25"/>
        <v>0</v>
      </c>
      <c r="L248" s="35">
        <f t="shared" si="26"/>
        <v>42756</v>
      </c>
      <c r="N248" s="69" t="str">
        <f t="shared" ca="1" si="27"/>
        <v>D</v>
      </c>
    </row>
    <row r="249" spans="1:14" ht="13">
      <c r="A249" s="39">
        <f t="shared" si="21"/>
        <v>42760</v>
      </c>
      <c r="B249" s="36">
        <f t="shared" si="22"/>
        <v>4</v>
      </c>
      <c r="C249" s="36">
        <f t="shared" si="23"/>
        <v>4</v>
      </c>
      <c r="D249" s="37">
        <f t="shared" si="24"/>
        <v>4</v>
      </c>
      <c r="E249" s="41"/>
      <c r="F249" s="41"/>
      <c r="G249" s="44"/>
      <c r="H249" s="47"/>
      <c r="I249" s="48"/>
      <c r="J249" s="48"/>
      <c r="K249" s="40">
        <f t="shared" si="25"/>
        <v>0</v>
      </c>
      <c r="L249" s="35">
        <f t="shared" si="26"/>
        <v>42760</v>
      </c>
      <c r="N249" s="69" t="str">
        <f t="shared" ca="1" si="27"/>
        <v>D</v>
      </c>
    </row>
    <row r="250" spans="1:14" ht="13">
      <c r="A250" s="39">
        <f t="shared" si="21"/>
        <v>42763</v>
      </c>
      <c r="B250" s="36">
        <f t="shared" si="22"/>
        <v>3</v>
      </c>
      <c r="C250" s="36">
        <f t="shared" si="23"/>
        <v>7</v>
      </c>
      <c r="D250" s="37">
        <f t="shared" si="24"/>
        <v>7</v>
      </c>
      <c r="E250" s="41"/>
      <c r="F250" s="41"/>
      <c r="G250" s="44"/>
      <c r="H250" s="47"/>
      <c r="I250" s="48"/>
      <c r="J250" s="48"/>
      <c r="K250" s="40">
        <f t="shared" si="25"/>
        <v>0</v>
      </c>
      <c r="L250" s="35">
        <f t="shared" si="26"/>
        <v>42763</v>
      </c>
      <c r="N250" s="69" t="str">
        <f t="shared" ca="1" si="27"/>
        <v>D</v>
      </c>
    </row>
    <row r="251" spans="1:14" ht="13">
      <c r="A251" s="39">
        <f t="shared" si="21"/>
        <v>42767</v>
      </c>
      <c r="B251" s="36">
        <f t="shared" si="22"/>
        <v>4</v>
      </c>
      <c r="C251" s="36">
        <f t="shared" si="23"/>
        <v>4</v>
      </c>
      <c r="D251" s="37">
        <f t="shared" si="24"/>
        <v>4</v>
      </c>
      <c r="E251" s="41"/>
      <c r="F251" s="41"/>
      <c r="G251" s="44"/>
      <c r="H251" s="47"/>
      <c r="I251" s="48"/>
      <c r="J251" s="48"/>
      <c r="K251" s="40">
        <f t="shared" si="25"/>
        <v>0</v>
      </c>
      <c r="L251" s="35">
        <f t="shared" si="26"/>
        <v>42767</v>
      </c>
      <c r="N251" s="69" t="str">
        <f t="shared" ca="1" si="27"/>
        <v>D</v>
      </c>
    </row>
    <row r="252" spans="1:14" ht="13">
      <c r="A252" s="39">
        <f t="shared" si="21"/>
        <v>42770</v>
      </c>
      <c r="B252" s="36">
        <f t="shared" si="22"/>
        <v>3</v>
      </c>
      <c r="C252" s="36">
        <f t="shared" si="23"/>
        <v>7</v>
      </c>
      <c r="D252" s="37">
        <f t="shared" si="24"/>
        <v>7</v>
      </c>
      <c r="E252" s="41"/>
      <c r="F252" s="41"/>
      <c r="G252" s="44"/>
      <c r="H252" s="47"/>
      <c r="I252" s="48"/>
      <c r="J252" s="48"/>
      <c r="K252" s="40">
        <f t="shared" si="25"/>
        <v>0</v>
      </c>
      <c r="L252" s="35">
        <f t="shared" si="26"/>
        <v>42770</v>
      </c>
      <c r="N252" s="69" t="str">
        <f t="shared" ca="1" si="27"/>
        <v>D</v>
      </c>
    </row>
    <row r="253" spans="1:14" ht="13">
      <c r="A253" s="39">
        <f t="shared" si="21"/>
        <v>42774</v>
      </c>
      <c r="B253" s="36">
        <f t="shared" si="22"/>
        <v>4</v>
      </c>
      <c r="C253" s="36">
        <f t="shared" si="23"/>
        <v>4</v>
      </c>
      <c r="D253" s="37">
        <f t="shared" si="24"/>
        <v>4</v>
      </c>
      <c r="E253" s="41"/>
      <c r="F253" s="41"/>
      <c r="G253" s="44"/>
      <c r="H253" s="47"/>
      <c r="I253" s="48"/>
      <c r="J253" s="48"/>
      <c r="K253" s="40">
        <f t="shared" si="25"/>
        <v>0</v>
      </c>
      <c r="L253" s="35">
        <f t="shared" si="26"/>
        <v>42774</v>
      </c>
      <c r="N253" s="69" t="str">
        <f t="shared" ca="1" si="27"/>
        <v>D</v>
      </c>
    </row>
    <row r="254" spans="1:14" ht="13">
      <c r="A254" s="39">
        <f t="shared" si="21"/>
        <v>42777</v>
      </c>
      <c r="B254" s="36">
        <f t="shared" si="22"/>
        <v>3</v>
      </c>
      <c r="C254" s="36">
        <f t="shared" si="23"/>
        <v>7</v>
      </c>
      <c r="D254" s="37">
        <f t="shared" si="24"/>
        <v>7</v>
      </c>
      <c r="E254" s="41"/>
      <c r="F254" s="41"/>
      <c r="G254" s="44"/>
      <c r="H254" s="47"/>
      <c r="I254" s="48"/>
      <c r="J254" s="48"/>
      <c r="K254" s="40">
        <f t="shared" si="25"/>
        <v>0</v>
      </c>
      <c r="L254" s="35">
        <f t="shared" si="26"/>
        <v>42777</v>
      </c>
      <c r="N254" s="69" t="str">
        <f t="shared" ca="1" si="27"/>
        <v>D</v>
      </c>
    </row>
    <row r="255" spans="1:14" ht="13">
      <c r="A255" s="39">
        <f t="shared" si="21"/>
        <v>42781</v>
      </c>
      <c r="B255" s="36">
        <f t="shared" si="22"/>
        <v>4</v>
      </c>
      <c r="C255" s="36">
        <f t="shared" si="23"/>
        <v>4</v>
      </c>
      <c r="D255" s="37">
        <f t="shared" si="24"/>
        <v>4</v>
      </c>
      <c r="E255" s="41"/>
      <c r="F255" s="41"/>
      <c r="G255" s="44"/>
      <c r="H255" s="47"/>
      <c r="I255" s="48"/>
      <c r="J255" s="48"/>
      <c r="K255" s="40">
        <f t="shared" si="25"/>
        <v>0</v>
      </c>
      <c r="L255" s="35">
        <f t="shared" si="26"/>
        <v>42781</v>
      </c>
      <c r="N255" s="69" t="str">
        <f t="shared" ca="1" si="27"/>
        <v>D</v>
      </c>
    </row>
    <row r="256" spans="1:14" ht="13">
      <c r="A256" s="39">
        <f t="shared" si="21"/>
        <v>42784</v>
      </c>
      <c r="B256" s="36">
        <f t="shared" si="22"/>
        <v>3</v>
      </c>
      <c r="C256" s="36">
        <f t="shared" si="23"/>
        <v>7</v>
      </c>
      <c r="D256" s="37">
        <f t="shared" si="24"/>
        <v>7</v>
      </c>
      <c r="E256" s="41"/>
      <c r="F256" s="41"/>
      <c r="G256" s="44"/>
      <c r="H256" s="47"/>
      <c r="I256" s="48"/>
      <c r="J256" s="48"/>
      <c r="K256" s="40">
        <f t="shared" si="25"/>
        <v>0</v>
      </c>
      <c r="L256" s="35">
        <f t="shared" si="26"/>
        <v>42784</v>
      </c>
      <c r="N256" s="69" t="str">
        <f t="shared" ca="1" si="27"/>
        <v>D</v>
      </c>
    </row>
    <row r="257" spans="1:14" ht="13">
      <c r="A257" s="39">
        <f t="shared" si="21"/>
        <v>42788</v>
      </c>
      <c r="B257" s="36">
        <f t="shared" si="22"/>
        <v>4</v>
      </c>
      <c r="C257" s="36">
        <f t="shared" si="23"/>
        <v>4</v>
      </c>
      <c r="D257" s="37">
        <f t="shared" si="24"/>
        <v>4</v>
      </c>
      <c r="E257" s="41"/>
      <c r="F257" s="41"/>
      <c r="G257" s="44"/>
      <c r="H257" s="47"/>
      <c r="I257" s="48"/>
      <c r="J257" s="48"/>
      <c r="K257" s="40">
        <f t="shared" si="25"/>
        <v>0</v>
      </c>
      <c r="L257" s="35">
        <f t="shared" si="26"/>
        <v>42788</v>
      </c>
      <c r="N257" s="69" t="str">
        <f t="shared" ca="1" si="27"/>
        <v>D</v>
      </c>
    </row>
    <row r="258" spans="1:14" ht="13">
      <c r="A258" s="39">
        <f t="shared" si="21"/>
        <v>42791</v>
      </c>
      <c r="B258" s="36">
        <f t="shared" si="22"/>
        <v>3</v>
      </c>
      <c r="C258" s="36">
        <f t="shared" si="23"/>
        <v>7</v>
      </c>
      <c r="D258" s="37">
        <f t="shared" si="24"/>
        <v>7</v>
      </c>
      <c r="E258" s="41"/>
      <c r="F258" s="41"/>
      <c r="G258" s="44"/>
      <c r="H258" s="47"/>
      <c r="I258" s="48"/>
      <c r="J258" s="48"/>
      <c r="K258" s="40">
        <f t="shared" si="25"/>
        <v>0</v>
      </c>
      <c r="L258" s="35">
        <f t="shared" si="26"/>
        <v>42791</v>
      </c>
      <c r="N258" s="69" t="str">
        <f t="shared" ca="1" si="27"/>
        <v>D</v>
      </c>
    </row>
    <row r="259" spans="1:14" ht="13">
      <c r="A259" s="39">
        <f t="shared" si="21"/>
        <v>42795</v>
      </c>
      <c r="B259" s="36">
        <f t="shared" si="22"/>
        <v>4</v>
      </c>
      <c r="C259" s="36">
        <f t="shared" si="23"/>
        <v>4</v>
      </c>
      <c r="D259" s="37">
        <f t="shared" si="24"/>
        <v>4</v>
      </c>
      <c r="E259" s="41"/>
      <c r="F259" s="41"/>
      <c r="G259" s="44"/>
      <c r="H259" s="47"/>
      <c r="I259" s="48"/>
      <c r="J259" s="48"/>
      <c r="K259" s="40">
        <f t="shared" si="25"/>
        <v>0</v>
      </c>
      <c r="L259" s="35">
        <f t="shared" si="26"/>
        <v>42795</v>
      </c>
      <c r="N259" s="69" t="str">
        <f t="shared" ca="1" si="27"/>
        <v>D</v>
      </c>
    </row>
    <row r="260" spans="1:14" ht="13">
      <c r="A260" s="39">
        <f t="shared" si="21"/>
        <v>42798</v>
      </c>
      <c r="B260" s="36">
        <f t="shared" si="22"/>
        <v>3</v>
      </c>
      <c r="C260" s="36">
        <f t="shared" si="23"/>
        <v>7</v>
      </c>
      <c r="D260" s="37">
        <f t="shared" si="24"/>
        <v>7</v>
      </c>
      <c r="E260" s="41"/>
      <c r="F260" s="41"/>
      <c r="G260" s="44"/>
      <c r="H260" s="47"/>
      <c r="I260" s="48"/>
      <c r="J260" s="48"/>
      <c r="K260" s="40">
        <f t="shared" si="25"/>
        <v>0</v>
      </c>
      <c r="L260" s="35">
        <f t="shared" si="26"/>
        <v>42798</v>
      </c>
      <c r="N260" s="69" t="str">
        <f t="shared" ca="1" si="27"/>
        <v>D</v>
      </c>
    </row>
    <row r="261" spans="1:14" ht="13">
      <c r="A261" s="39">
        <f t="shared" si="21"/>
        <v>42802</v>
      </c>
      <c r="B261" s="36">
        <f t="shared" si="22"/>
        <v>4</v>
      </c>
      <c r="C261" s="36">
        <f t="shared" si="23"/>
        <v>4</v>
      </c>
      <c r="D261" s="37">
        <f t="shared" si="24"/>
        <v>4</v>
      </c>
      <c r="E261" s="41"/>
      <c r="F261" s="41"/>
      <c r="G261" s="44"/>
      <c r="H261" s="47"/>
      <c r="I261" s="48"/>
      <c r="J261" s="48"/>
      <c r="K261" s="40">
        <f t="shared" si="25"/>
        <v>0</v>
      </c>
      <c r="L261" s="35">
        <f t="shared" si="26"/>
        <v>42802</v>
      </c>
      <c r="N261" s="69" t="str">
        <f t="shared" ca="1" si="27"/>
        <v>D</v>
      </c>
    </row>
    <row r="262" spans="1:14" ht="13">
      <c r="A262" s="39">
        <f t="shared" si="21"/>
        <v>42805</v>
      </c>
      <c r="B262" s="36">
        <f t="shared" si="22"/>
        <v>3</v>
      </c>
      <c r="C262" s="36">
        <f t="shared" si="23"/>
        <v>7</v>
      </c>
      <c r="D262" s="37">
        <f t="shared" si="24"/>
        <v>7</v>
      </c>
      <c r="E262" s="41"/>
      <c r="F262" s="41"/>
      <c r="G262" s="44"/>
      <c r="H262" s="47"/>
      <c r="I262" s="48"/>
      <c r="J262" s="48"/>
      <c r="K262" s="40">
        <f t="shared" si="25"/>
        <v>0</v>
      </c>
      <c r="L262" s="35">
        <f t="shared" si="26"/>
        <v>42805</v>
      </c>
      <c r="N262" s="69" t="str">
        <f t="shared" ca="1" si="27"/>
        <v>D</v>
      </c>
    </row>
    <row r="263" spans="1:14" ht="13">
      <c r="A263" s="39">
        <f t="shared" si="21"/>
        <v>42809</v>
      </c>
      <c r="B263" s="36">
        <f t="shared" si="22"/>
        <v>4</v>
      </c>
      <c r="C263" s="36">
        <f t="shared" si="23"/>
        <v>4</v>
      </c>
      <c r="D263" s="37">
        <f t="shared" si="24"/>
        <v>4</v>
      </c>
      <c r="E263" s="41"/>
      <c r="F263" s="41"/>
      <c r="G263" s="44"/>
      <c r="H263" s="47"/>
      <c r="I263" s="48"/>
      <c r="J263" s="48"/>
      <c r="K263" s="40">
        <f t="shared" si="25"/>
        <v>0</v>
      </c>
      <c r="L263" s="35">
        <f t="shared" si="26"/>
        <v>42809</v>
      </c>
      <c r="N263" s="69" t="str">
        <f t="shared" ca="1" si="27"/>
        <v>D</v>
      </c>
    </row>
    <row r="264" spans="1:14" ht="13">
      <c r="A264" s="39">
        <f t="shared" ref="A264:A327" si="28">IF(A$6=11,A263+B264,A263+7)</f>
        <v>42812</v>
      </c>
      <c r="B264" s="36">
        <f t="shared" ref="B264:B327" si="29">IF(AND(A$6=11,C263=4),3,4)</f>
        <v>3</v>
      </c>
      <c r="C264" s="36">
        <f t="shared" ref="C264:C327" si="30">WEEKDAY(A264)</f>
        <v>7</v>
      </c>
      <c r="D264" s="37">
        <f t="shared" ref="D264:D327" si="31">WEEKDAY(A264)</f>
        <v>7</v>
      </c>
      <c r="E264" s="41"/>
      <c r="F264" s="41"/>
      <c r="G264" s="44"/>
      <c r="H264" s="47"/>
      <c r="I264" s="48"/>
      <c r="J264" s="48"/>
      <c r="K264" s="40">
        <f t="shared" ref="K264:K327" si="32">SUM(E264:J264)</f>
        <v>0</v>
      </c>
      <c r="L264" s="35">
        <f t="shared" ref="L264:L327" si="33">A264</f>
        <v>42812</v>
      </c>
      <c r="N264" s="69" t="str">
        <f t="shared" ref="N264:N327" ca="1" si="34">IF(TODAY()&gt;A264+7,0,"D")</f>
        <v>D</v>
      </c>
    </row>
    <row r="265" spans="1:14" ht="13">
      <c r="A265" s="39">
        <f t="shared" si="28"/>
        <v>42816</v>
      </c>
      <c r="B265" s="36">
        <f t="shared" si="29"/>
        <v>4</v>
      </c>
      <c r="C265" s="36">
        <f t="shared" si="30"/>
        <v>4</v>
      </c>
      <c r="D265" s="37">
        <f t="shared" si="31"/>
        <v>4</v>
      </c>
      <c r="E265" s="41"/>
      <c r="F265" s="41"/>
      <c r="G265" s="44"/>
      <c r="H265" s="47"/>
      <c r="I265" s="48"/>
      <c r="J265" s="48"/>
      <c r="K265" s="40">
        <f t="shared" si="32"/>
        <v>0</v>
      </c>
      <c r="L265" s="35">
        <f t="shared" si="33"/>
        <v>42816</v>
      </c>
      <c r="N265" s="69" t="str">
        <f t="shared" ca="1" si="34"/>
        <v>D</v>
      </c>
    </row>
    <row r="266" spans="1:14" ht="13">
      <c r="A266" s="39">
        <f t="shared" si="28"/>
        <v>42819</v>
      </c>
      <c r="B266" s="36">
        <f t="shared" si="29"/>
        <v>3</v>
      </c>
      <c r="C266" s="36">
        <f t="shared" si="30"/>
        <v>7</v>
      </c>
      <c r="D266" s="37">
        <f t="shared" si="31"/>
        <v>7</v>
      </c>
      <c r="E266" s="41"/>
      <c r="F266" s="41"/>
      <c r="G266" s="44"/>
      <c r="H266" s="47"/>
      <c r="I266" s="48"/>
      <c r="J266" s="48"/>
      <c r="K266" s="40">
        <f t="shared" si="32"/>
        <v>0</v>
      </c>
      <c r="L266" s="35">
        <f t="shared" si="33"/>
        <v>42819</v>
      </c>
      <c r="N266" s="69" t="str">
        <f t="shared" ca="1" si="34"/>
        <v>D</v>
      </c>
    </row>
    <row r="267" spans="1:14" ht="13">
      <c r="A267" s="39">
        <f t="shared" si="28"/>
        <v>42823</v>
      </c>
      <c r="B267" s="36">
        <f t="shared" si="29"/>
        <v>4</v>
      </c>
      <c r="C267" s="36">
        <f t="shared" si="30"/>
        <v>4</v>
      </c>
      <c r="D267" s="37">
        <f t="shared" si="31"/>
        <v>4</v>
      </c>
      <c r="E267" s="41"/>
      <c r="F267" s="41"/>
      <c r="G267" s="44"/>
      <c r="H267" s="47"/>
      <c r="I267" s="48"/>
      <c r="J267" s="48"/>
      <c r="K267" s="40">
        <f t="shared" si="32"/>
        <v>0</v>
      </c>
      <c r="L267" s="35">
        <f t="shared" si="33"/>
        <v>42823</v>
      </c>
      <c r="N267" s="69" t="str">
        <f t="shared" ca="1" si="34"/>
        <v>D</v>
      </c>
    </row>
    <row r="268" spans="1:14" ht="13">
      <c r="A268" s="39">
        <f t="shared" si="28"/>
        <v>42826</v>
      </c>
      <c r="B268" s="36">
        <f t="shared" si="29"/>
        <v>3</v>
      </c>
      <c r="C268" s="36">
        <f t="shared" si="30"/>
        <v>7</v>
      </c>
      <c r="D268" s="37">
        <f t="shared" si="31"/>
        <v>7</v>
      </c>
      <c r="E268" s="41"/>
      <c r="F268" s="41"/>
      <c r="G268" s="44"/>
      <c r="H268" s="47"/>
      <c r="I268" s="48"/>
      <c r="J268" s="48"/>
      <c r="K268" s="40">
        <f t="shared" si="32"/>
        <v>0</v>
      </c>
      <c r="L268" s="35">
        <f t="shared" si="33"/>
        <v>42826</v>
      </c>
      <c r="N268" s="69" t="str">
        <f t="shared" ca="1" si="34"/>
        <v>D</v>
      </c>
    </row>
    <row r="269" spans="1:14" ht="13">
      <c r="A269" s="39">
        <f t="shared" si="28"/>
        <v>42830</v>
      </c>
      <c r="B269" s="36">
        <f t="shared" si="29"/>
        <v>4</v>
      </c>
      <c r="C269" s="36">
        <f t="shared" si="30"/>
        <v>4</v>
      </c>
      <c r="D269" s="37">
        <f t="shared" si="31"/>
        <v>4</v>
      </c>
      <c r="E269" s="41"/>
      <c r="F269" s="41"/>
      <c r="G269" s="44"/>
      <c r="H269" s="47"/>
      <c r="I269" s="48"/>
      <c r="J269" s="48"/>
      <c r="K269" s="40">
        <f t="shared" si="32"/>
        <v>0</v>
      </c>
      <c r="L269" s="35">
        <f t="shared" si="33"/>
        <v>42830</v>
      </c>
      <c r="N269" s="69" t="str">
        <f t="shared" ca="1" si="34"/>
        <v>D</v>
      </c>
    </row>
    <row r="270" spans="1:14" ht="13">
      <c r="A270" s="39">
        <f t="shared" si="28"/>
        <v>42833</v>
      </c>
      <c r="B270" s="36">
        <f t="shared" si="29"/>
        <v>3</v>
      </c>
      <c r="C270" s="36">
        <f t="shared" si="30"/>
        <v>7</v>
      </c>
      <c r="D270" s="37">
        <f t="shared" si="31"/>
        <v>7</v>
      </c>
      <c r="E270" s="41"/>
      <c r="F270" s="41"/>
      <c r="G270" s="44"/>
      <c r="H270" s="47"/>
      <c r="I270" s="48"/>
      <c r="J270" s="48"/>
      <c r="K270" s="40">
        <f t="shared" si="32"/>
        <v>0</v>
      </c>
      <c r="L270" s="35">
        <f t="shared" si="33"/>
        <v>42833</v>
      </c>
      <c r="N270" s="69" t="str">
        <f t="shared" ca="1" si="34"/>
        <v>D</v>
      </c>
    </row>
    <row r="271" spans="1:14" ht="13">
      <c r="A271" s="39">
        <f t="shared" si="28"/>
        <v>42837</v>
      </c>
      <c r="B271" s="36">
        <f t="shared" si="29"/>
        <v>4</v>
      </c>
      <c r="C271" s="36">
        <f t="shared" si="30"/>
        <v>4</v>
      </c>
      <c r="D271" s="37">
        <f t="shared" si="31"/>
        <v>4</v>
      </c>
      <c r="E271" s="41"/>
      <c r="F271" s="41"/>
      <c r="G271" s="44"/>
      <c r="H271" s="47"/>
      <c r="I271" s="48"/>
      <c r="J271" s="48"/>
      <c r="K271" s="40">
        <f t="shared" si="32"/>
        <v>0</v>
      </c>
      <c r="L271" s="35">
        <f t="shared" si="33"/>
        <v>42837</v>
      </c>
      <c r="N271" s="69" t="str">
        <f t="shared" ca="1" si="34"/>
        <v>D</v>
      </c>
    </row>
    <row r="272" spans="1:14" ht="13">
      <c r="A272" s="39">
        <f t="shared" si="28"/>
        <v>42840</v>
      </c>
      <c r="B272" s="36">
        <f t="shared" si="29"/>
        <v>3</v>
      </c>
      <c r="C272" s="36">
        <f t="shared" si="30"/>
        <v>7</v>
      </c>
      <c r="D272" s="37">
        <f t="shared" si="31"/>
        <v>7</v>
      </c>
      <c r="E272" s="41"/>
      <c r="F272" s="41"/>
      <c r="G272" s="44"/>
      <c r="H272" s="47"/>
      <c r="I272" s="48"/>
      <c r="J272" s="48"/>
      <c r="K272" s="40">
        <f t="shared" si="32"/>
        <v>0</v>
      </c>
      <c r="L272" s="35">
        <f t="shared" si="33"/>
        <v>42840</v>
      </c>
      <c r="N272" s="69" t="str">
        <f t="shared" ca="1" si="34"/>
        <v>D</v>
      </c>
    </row>
    <row r="273" spans="1:14" ht="13">
      <c r="A273" s="39">
        <f t="shared" si="28"/>
        <v>42844</v>
      </c>
      <c r="B273" s="36">
        <f t="shared" si="29"/>
        <v>4</v>
      </c>
      <c r="C273" s="36">
        <f t="shared" si="30"/>
        <v>4</v>
      </c>
      <c r="D273" s="37">
        <f t="shared" si="31"/>
        <v>4</v>
      </c>
      <c r="E273" s="41"/>
      <c r="F273" s="41"/>
      <c r="G273" s="44"/>
      <c r="H273" s="47"/>
      <c r="I273" s="48"/>
      <c r="J273" s="48"/>
      <c r="K273" s="40">
        <f t="shared" si="32"/>
        <v>0</v>
      </c>
      <c r="L273" s="35">
        <f t="shared" si="33"/>
        <v>42844</v>
      </c>
      <c r="N273" s="69" t="str">
        <f t="shared" ca="1" si="34"/>
        <v>D</v>
      </c>
    </row>
    <row r="274" spans="1:14" ht="13">
      <c r="A274" s="39">
        <f t="shared" si="28"/>
        <v>42847</v>
      </c>
      <c r="B274" s="36">
        <f t="shared" si="29"/>
        <v>3</v>
      </c>
      <c r="C274" s="36">
        <f t="shared" si="30"/>
        <v>7</v>
      </c>
      <c r="D274" s="37">
        <f t="shared" si="31"/>
        <v>7</v>
      </c>
      <c r="E274" s="41"/>
      <c r="F274" s="41"/>
      <c r="G274" s="44"/>
      <c r="H274" s="47"/>
      <c r="I274" s="48"/>
      <c r="J274" s="48"/>
      <c r="K274" s="40">
        <f t="shared" si="32"/>
        <v>0</v>
      </c>
      <c r="L274" s="35">
        <f t="shared" si="33"/>
        <v>42847</v>
      </c>
      <c r="N274" s="69" t="str">
        <f t="shared" ca="1" si="34"/>
        <v>D</v>
      </c>
    </row>
    <row r="275" spans="1:14" ht="13">
      <c r="A275" s="39">
        <f t="shared" si="28"/>
        <v>42851</v>
      </c>
      <c r="B275" s="36">
        <f t="shared" si="29"/>
        <v>4</v>
      </c>
      <c r="C275" s="36">
        <f t="shared" si="30"/>
        <v>4</v>
      </c>
      <c r="D275" s="37">
        <f t="shared" si="31"/>
        <v>4</v>
      </c>
      <c r="E275" s="41"/>
      <c r="F275" s="41"/>
      <c r="G275" s="44"/>
      <c r="H275" s="47"/>
      <c r="I275" s="48"/>
      <c r="J275" s="48"/>
      <c r="K275" s="40">
        <f t="shared" si="32"/>
        <v>0</v>
      </c>
      <c r="L275" s="35">
        <f t="shared" si="33"/>
        <v>42851</v>
      </c>
      <c r="N275" s="69" t="str">
        <f t="shared" ca="1" si="34"/>
        <v>D</v>
      </c>
    </row>
    <row r="276" spans="1:14" ht="13">
      <c r="A276" s="39">
        <f t="shared" si="28"/>
        <v>42854</v>
      </c>
      <c r="B276" s="36">
        <f t="shared" si="29"/>
        <v>3</v>
      </c>
      <c r="C276" s="36">
        <f t="shared" si="30"/>
        <v>7</v>
      </c>
      <c r="D276" s="37">
        <f t="shared" si="31"/>
        <v>7</v>
      </c>
      <c r="E276" s="41"/>
      <c r="F276" s="41"/>
      <c r="G276" s="44"/>
      <c r="H276" s="47"/>
      <c r="I276" s="48"/>
      <c r="J276" s="48"/>
      <c r="K276" s="40">
        <f t="shared" si="32"/>
        <v>0</v>
      </c>
      <c r="L276" s="35">
        <f t="shared" si="33"/>
        <v>42854</v>
      </c>
      <c r="N276" s="69" t="str">
        <f t="shared" ca="1" si="34"/>
        <v>D</v>
      </c>
    </row>
    <row r="277" spans="1:14" ht="13">
      <c r="A277" s="39">
        <f t="shared" si="28"/>
        <v>42858</v>
      </c>
      <c r="B277" s="36">
        <f t="shared" si="29"/>
        <v>4</v>
      </c>
      <c r="C277" s="36">
        <f t="shared" si="30"/>
        <v>4</v>
      </c>
      <c r="D277" s="37">
        <f t="shared" si="31"/>
        <v>4</v>
      </c>
      <c r="E277" s="41"/>
      <c r="F277" s="41"/>
      <c r="G277" s="44"/>
      <c r="H277" s="47"/>
      <c r="I277" s="48"/>
      <c r="J277" s="48"/>
      <c r="K277" s="40">
        <f t="shared" si="32"/>
        <v>0</v>
      </c>
      <c r="L277" s="35">
        <f t="shared" si="33"/>
        <v>42858</v>
      </c>
      <c r="N277" s="69" t="str">
        <f t="shared" ca="1" si="34"/>
        <v>D</v>
      </c>
    </row>
    <row r="278" spans="1:14" ht="13">
      <c r="A278" s="39">
        <f t="shared" si="28"/>
        <v>42861</v>
      </c>
      <c r="B278" s="36">
        <f t="shared" si="29"/>
        <v>3</v>
      </c>
      <c r="C278" s="36">
        <f t="shared" si="30"/>
        <v>7</v>
      </c>
      <c r="D278" s="37">
        <f t="shared" si="31"/>
        <v>7</v>
      </c>
      <c r="E278" s="41"/>
      <c r="F278" s="41"/>
      <c r="G278" s="44"/>
      <c r="H278" s="47"/>
      <c r="I278" s="48"/>
      <c r="J278" s="48"/>
      <c r="K278" s="40">
        <f t="shared" si="32"/>
        <v>0</v>
      </c>
      <c r="L278" s="35">
        <f t="shared" si="33"/>
        <v>42861</v>
      </c>
      <c r="N278" s="69" t="str">
        <f t="shared" ca="1" si="34"/>
        <v>D</v>
      </c>
    </row>
    <row r="279" spans="1:14" ht="13">
      <c r="A279" s="39">
        <f t="shared" si="28"/>
        <v>42865</v>
      </c>
      <c r="B279" s="36">
        <f t="shared" si="29"/>
        <v>4</v>
      </c>
      <c r="C279" s="36">
        <f t="shared" si="30"/>
        <v>4</v>
      </c>
      <c r="D279" s="37">
        <f t="shared" si="31"/>
        <v>4</v>
      </c>
      <c r="E279" s="41"/>
      <c r="F279" s="41"/>
      <c r="G279" s="44"/>
      <c r="H279" s="47"/>
      <c r="I279" s="48"/>
      <c r="J279" s="48"/>
      <c r="K279" s="40">
        <f t="shared" si="32"/>
        <v>0</v>
      </c>
      <c r="L279" s="35">
        <f t="shared" si="33"/>
        <v>42865</v>
      </c>
      <c r="N279" s="69" t="str">
        <f t="shared" ca="1" si="34"/>
        <v>D</v>
      </c>
    </row>
    <row r="280" spans="1:14" ht="13">
      <c r="A280" s="39">
        <f t="shared" si="28"/>
        <v>42868</v>
      </c>
      <c r="B280" s="36">
        <f t="shared" si="29"/>
        <v>3</v>
      </c>
      <c r="C280" s="36">
        <f t="shared" si="30"/>
        <v>7</v>
      </c>
      <c r="D280" s="37">
        <f t="shared" si="31"/>
        <v>7</v>
      </c>
      <c r="E280" s="41"/>
      <c r="F280" s="41"/>
      <c r="G280" s="44"/>
      <c r="H280" s="47"/>
      <c r="I280" s="48"/>
      <c r="J280" s="48"/>
      <c r="K280" s="40">
        <f t="shared" si="32"/>
        <v>0</v>
      </c>
      <c r="L280" s="35">
        <f t="shared" si="33"/>
        <v>42868</v>
      </c>
      <c r="N280" s="69" t="str">
        <f t="shared" ca="1" si="34"/>
        <v>D</v>
      </c>
    </row>
    <row r="281" spans="1:14" ht="13">
      <c r="A281" s="39">
        <f t="shared" si="28"/>
        <v>42872</v>
      </c>
      <c r="B281" s="36">
        <f t="shared" si="29"/>
        <v>4</v>
      </c>
      <c r="C281" s="36">
        <f t="shared" si="30"/>
        <v>4</v>
      </c>
      <c r="D281" s="37">
        <f t="shared" si="31"/>
        <v>4</v>
      </c>
      <c r="E281" s="41"/>
      <c r="F281" s="41"/>
      <c r="G281" s="44"/>
      <c r="H281" s="47"/>
      <c r="I281" s="48"/>
      <c r="J281" s="48"/>
      <c r="K281" s="40">
        <f t="shared" si="32"/>
        <v>0</v>
      </c>
      <c r="L281" s="35">
        <f t="shared" si="33"/>
        <v>42872</v>
      </c>
      <c r="N281" s="69" t="str">
        <f t="shared" ca="1" si="34"/>
        <v>D</v>
      </c>
    </row>
    <row r="282" spans="1:14" ht="13">
      <c r="A282" s="39">
        <f t="shared" si="28"/>
        <v>42875</v>
      </c>
      <c r="B282" s="36">
        <f t="shared" si="29"/>
        <v>3</v>
      </c>
      <c r="C282" s="36">
        <f t="shared" si="30"/>
        <v>7</v>
      </c>
      <c r="D282" s="37">
        <f t="shared" si="31"/>
        <v>7</v>
      </c>
      <c r="E282" s="41"/>
      <c r="F282" s="41"/>
      <c r="G282" s="44"/>
      <c r="H282" s="47"/>
      <c r="I282" s="48"/>
      <c r="J282" s="48"/>
      <c r="K282" s="40">
        <f t="shared" si="32"/>
        <v>0</v>
      </c>
      <c r="L282" s="35">
        <f t="shared" si="33"/>
        <v>42875</v>
      </c>
      <c r="N282" s="69" t="str">
        <f t="shared" ca="1" si="34"/>
        <v>D</v>
      </c>
    </row>
    <row r="283" spans="1:14" ht="13">
      <c r="A283" s="39">
        <f t="shared" si="28"/>
        <v>42879</v>
      </c>
      <c r="B283" s="36">
        <f t="shared" si="29"/>
        <v>4</v>
      </c>
      <c r="C283" s="36">
        <f t="shared" si="30"/>
        <v>4</v>
      </c>
      <c r="D283" s="37">
        <f t="shared" si="31"/>
        <v>4</v>
      </c>
      <c r="E283" s="41"/>
      <c r="F283" s="41"/>
      <c r="G283" s="44"/>
      <c r="H283" s="47"/>
      <c r="I283" s="48"/>
      <c r="J283" s="48"/>
      <c r="K283" s="40">
        <f t="shared" si="32"/>
        <v>0</v>
      </c>
      <c r="L283" s="35">
        <f t="shared" si="33"/>
        <v>42879</v>
      </c>
      <c r="N283" s="69" t="str">
        <f t="shared" ca="1" si="34"/>
        <v>D</v>
      </c>
    </row>
    <row r="284" spans="1:14" ht="13">
      <c r="A284" s="39">
        <f t="shared" si="28"/>
        <v>42882</v>
      </c>
      <c r="B284" s="36">
        <f t="shared" si="29"/>
        <v>3</v>
      </c>
      <c r="C284" s="36">
        <f t="shared" si="30"/>
        <v>7</v>
      </c>
      <c r="D284" s="37">
        <f t="shared" si="31"/>
        <v>7</v>
      </c>
      <c r="E284" s="41"/>
      <c r="F284" s="41"/>
      <c r="G284" s="44"/>
      <c r="H284" s="47"/>
      <c r="I284" s="48"/>
      <c r="J284" s="48"/>
      <c r="K284" s="40">
        <f t="shared" si="32"/>
        <v>0</v>
      </c>
      <c r="L284" s="35">
        <f t="shared" si="33"/>
        <v>42882</v>
      </c>
      <c r="N284" s="69" t="str">
        <f t="shared" ca="1" si="34"/>
        <v>D</v>
      </c>
    </row>
    <row r="285" spans="1:14" ht="13">
      <c r="A285" s="39">
        <f t="shared" si="28"/>
        <v>42886</v>
      </c>
      <c r="B285" s="36">
        <f t="shared" si="29"/>
        <v>4</v>
      </c>
      <c r="C285" s="36">
        <f t="shared" si="30"/>
        <v>4</v>
      </c>
      <c r="D285" s="37">
        <f t="shared" si="31"/>
        <v>4</v>
      </c>
      <c r="E285" s="41"/>
      <c r="F285" s="41"/>
      <c r="G285" s="44"/>
      <c r="H285" s="47"/>
      <c r="I285" s="48"/>
      <c r="J285" s="48"/>
      <c r="K285" s="40">
        <f t="shared" si="32"/>
        <v>0</v>
      </c>
      <c r="L285" s="35">
        <f t="shared" si="33"/>
        <v>42886</v>
      </c>
      <c r="N285" s="69" t="str">
        <f t="shared" ca="1" si="34"/>
        <v>D</v>
      </c>
    </row>
    <row r="286" spans="1:14" ht="13">
      <c r="A286" s="39">
        <f t="shared" si="28"/>
        <v>42889</v>
      </c>
      <c r="B286" s="36">
        <f t="shared" si="29"/>
        <v>3</v>
      </c>
      <c r="C286" s="36">
        <f t="shared" si="30"/>
        <v>7</v>
      </c>
      <c r="D286" s="37">
        <f t="shared" si="31"/>
        <v>7</v>
      </c>
      <c r="E286" s="41"/>
      <c r="F286" s="41"/>
      <c r="G286" s="44"/>
      <c r="H286" s="47"/>
      <c r="I286" s="48"/>
      <c r="J286" s="48"/>
      <c r="K286" s="40">
        <f t="shared" si="32"/>
        <v>0</v>
      </c>
      <c r="L286" s="35">
        <f t="shared" si="33"/>
        <v>42889</v>
      </c>
      <c r="N286" s="69" t="str">
        <f t="shared" ca="1" si="34"/>
        <v>D</v>
      </c>
    </row>
    <row r="287" spans="1:14" ht="13">
      <c r="A287" s="39">
        <f t="shared" si="28"/>
        <v>42893</v>
      </c>
      <c r="B287" s="36">
        <f t="shared" si="29"/>
        <v>4</v>
      </c>
      <c r="C287" s="36">
        <f t="shared" si="30"/>
        <v>4</v>
      </c>
      <c r="D287" s="37">
        <f t="shared" si="31"/>
        <v>4</v>
      </c>
      <c r="E287" s="41"/>
      <c r="F287" s="41"/>
      <c r="G287" s="44"/>
      <c r="H287" s="47"/>
      <c r="I287" s="48"/>
      <c r="J287" s="48"/>
      <c r="K287" s="40">
        <f t="shared" si="32"/>
        <v>0</v>
      </c>
      <c r="L287" s="35">
        <f t="shared" si="33"/>
        <v>42893</v>
      </c>
      <c r="N287" s="69" t="str">
        <f t="shared" ca="1" si="34"/>
        <v>D</v>
      </c>
    </row>
    <row r="288" spans="1:14" ht="13">
      <c r="A288" s="39">
        <f t="shared" si="28"/>
        <v>42896</v>
      </c>
      <c r="B288" s="36">
        <f t="shared" si="29"/>
        <v>3</v>
      </c>
      <c r="C288" s="36">
        <f t="shared" si="30"/>
        <v>7</v>
      </c>
      <c r="D288" s="37">
        <f t="shared" si="31"/>
        <v>7</v>
      </c>
      <c r="E288" s="41"/>
      <c r="F288" s="41"/>
      <c r="G288" s="44"/>
      <c r="H288" s="47"/>
      <c r="I288" s="48"/>
      <c r="J288" s="48"/>
      <c r="K288" s="40">
        <f t="shared" si="32"/>
        <v>0</v>
      </c>
      <c r="L288" s="35">
        <f t="shared" si="33"/>
        <v>42896</v>
      </c>
      <c r="N288" s="69" t="str">
        <f t="shared" ca="1" si="34"/>
        <v>D</v>
      </c>
    </row>
    <row r="289" spans="1:14" ht="13">
      <c r="A289" s="39">
        <f t="shared" si="28"/>
        <v>42900</v>
      </c>
      <c r="B289" s="36">
        <f t="shared" si="29"/>
        <v>4</v>
      </c>
      <c r="C289" s="36">
        <f t="shared" si="30"/>
        <v>4</v>
      </c>
      <c r="D289" s="37">
        <f t="shared" si="31"/>
        <v>4</v>
      </c>
      <c r="E289" s="41"/>
      <c r="F289" s="41"/>
      <c r="G289" s="44"/>
      <c r="H289" s="47"/>
      <c r="I289" s="48"/>
      <c r="J289" s="48"/>
      <c r="K289" s="40">
        <f t="shared" si="32"/>
        <v>0</v>
      </c>
      <c r="L289" s="35">
        <f t="shared" si="33"/>
        <v>42900</v>
      </c>
      <c r="N289" s="69" t="str">
        <f t="shared" ca="1" si="34"/>
        <v>D</v>
      </c>
    </row>
    <row r="290" spans="1:14" ht="13">
      <c r="A290" s="39">
        <f t="shared" si="28"/>
        <v>42903</v>
      </c>
      <c r="B290" s="36">
        <f t="shared" si="29"/>
        <v>3</v>
      </c>
      <c r="C290" s="36">
        <f t="shared" si="30"/>
        <v>7</v>
      </c>
      <c r="D290" s="37">
        <f t="shared" si="31"/>
        <v>7</v>
      </c>
      <c r="E290" s="41"/>
      <c r="F290" s="41"/>
      <c r="G290" s="44"/>
      <c r="H290" s="47"/>
      <c r="I290" s="48"/>
      <c r="J290" s="48"/>
      <c r="K290" s="40">
        <f t="shared" si="32"/>
        <v>0</v>
      </c>
      <c r="L290" s="35">
        <f t="shared" si="33"/>
        <v>42903</v>
      </c>
      <c r="N290" s="69" t="str">
        <f t="shared" ca="1" si="34"/>
        <v>D</v>
      </c>
    </row>
    <row r="291" spans="1:14" ht="13">
      <c r="A291" s="39">
        <f t="shared" si="28"/>
        <v>42907</v>
      </c>
      <c r="B291" s="36">
        <f t="shared" si="29"/>
        <v>4</v>
      </c>
      <c r="C291" s="36">
        <f t="shared" si="30"/>
        <v>4</v>
      </c>
      <c r="D291" s="37">
        <f t="shared" si="31"/>
        <v>4</v>
      </c>
      <c r="E291" s="41"/>
      <c r="F291" s="41"/>
      <c r="G291" s="44"/>
      <c r="H291" s="47"/>
      <c r="I291" s="48"/>
      <c r="J291" s="48"/>
      <c r="K291" s="40">
        <f t="shared" si="32"/>
        <v>0</v>
      </c>
      <c r="L291" s="35">
        <f t="shared" si="33"/>
        <v>42907</v>
      </c>
      <c r="N291" s="69" t="str">
        <f t="shared" ca="1" si="34"/>
        <v>D</v>
      </c>
    </row>
    <row r="292" spans="1:14" ht="13">
      <c r="A292" s="39">
        <f t="shared" si="28"/>
        <v>42910</v>
      </c>
      <c r="B292" s="36">
        <f t="shared" si="29"/>
        <v>3</v>
      </c>
      <c r="C292" s="36">
        <f t="shared" si="30"/>
        <v>7</v>
      </c>
      <c r="D292" s="37">
        <f t="shared" si="31"/>
        <v>7</v>
      </c>
      <c r="E292" s="41"/>
      <c r="F292" s="41"/>
      <c r="G292" s="44"/>
      <c r="H292" s="47"/>
      <c r="I292" s="48"/>
      <c r="J292" s="48"/>
      <c r="K292" s="40">
        <f t="shared" si="32"/>
        <v>0</v>
      </c>
      <c r="L292" s="35">
        <f t="shared" si="33"/>
        <v>42910</v>
      </c>
      <c r="N292" s="69" t="str">
        <f t="shared" ca="1" si="34"/>
        <v>D</v>
      </c>
    </row>
    <row r="293" spans="1:14" ht="13">
      <c r="A293" s="39">
        <f t="shared" si="28"/>
        <v>42914</v>
      </c>
      <c r="B293" s="36">
        <f t="shared" si="29"/>
        <v>4</v>
      </c>
      <c r="C293" s="36">
        <f t="shared" si="30"/>
        <v>4</v>
      </c>
      <c r="D293" s="37">
        <f t="shared" si="31"/>
        <v>4</v>
      </c>
      <c r="E293" s="41"/>
      <c r="F293" s="41"/>
      <c r="G293" s="44"/>
      <c r="H293" s="47"/>
      <c r="I293" s="48"/>
      <c r="J293" s="48"/>
      <c r="K293" s="40">
        <f t="shared" si="32"/>
        <v>0</v>
      </c>
      <c r="L293" s="35">
        <f t="shared" si="33"/>
        <v>42914</v>
      </c>
      <c r="N293" s="69" t="str">
        <f t="shared" ca="1" si="34"/>
        <v>D</v>
      </c>
    </row>
    <row r="294" spans="1:14" ht="13">
      <c r="A294" s="39">
        <f t="shared" si="28"/>
        <v>42917</v>
      </c>
      <c r="B294" s="36">
        <f t="shared" si="29"/>
        <v>3</v>
      </c>
      <c r="C294" s="36">
        <f t="shared" si="30"/>
        <v>7</v>
      </c>
      <c r="D294" s="37">
        <f t="shared" si="31"/>
        <v>7</v>
      </c>
      <c r="E294" s="41"/>
      <c r="F294" s="41"/>
      <c r="G294" s="44"/>
      <c r="H294" s="47"/>
      <c r="I294" s="48"/>
      <c r="J294" s="48"/>
      <c r="K294" s="40">
        <f t="shared" si="32"/>
        <v>0</v>
      </c>
      <c r="L294" s="35">
        <f t="shared" si="33"/>
        <v>42917</v>
      </c>
      <c r="N294" s="69" t="str">
        <f t="shared" ca="1" si="34"/>
        <v>D</v>
      </c>
    </row>
    <row r="295" spans="1:14" ht="13">
      <c r="A295" s="39">
        <f t="shared" si="28"/>
        <v>42921</v>
      </c>
      <c r="B295" s="36">
        <f t="shared" si="29"/>
        <v>4</v>
      </c>
      <c r="C295" s="36">
        <f t="shared" si="30"/>
        <v>4</v>
      </c>
      <c r="D295" s="37">
        <f t="shared" si="31"/>
        <v>4</v>
      </c>
      <c r="E295" s="41"/>
      <c r="F295" s="41"/>
      <c r="G295" s="44"/>
      <c r="H295" s="47"/>
      <c r="I295" s="48"/>
      <c r="J295" s="48"/>
      <c r="K295" s="40">
        <f t="shared" si="32"/>
        <v>0</v>
      </c>
      <c r="L295" s="35">
        <f t="shared" si="33"/>
        <v>42921</v>
      </c>
      <c r="N295" s="69" t="str">
        <f t="shared" ca="1" si="34"/>
        <v>D</v>
      </c>
    </row>
    <row r="296" spans="1:14" ht="13">
      <c r="A296" s="39">
        <f t="shared" si="28"/>
        <v>42924</v>
      </c>
      <c r="B296" s="36">
        <f t="shared" si="29"/>
        <v>3</v>
      </c>
      <c r="C296" s="36">
        <f t="shared" si="30"/>
        <v>7</v>
      </c>
      <c r="D296" s="37">
        <f t="shared" si="31"/>
        <v>7</v>
      </c>
      <c r="E296" s="41"/>
      <c r="F296" s="41"/>
      <c r="G296" s="44"/>
      <c r="H296" s="47"/>
      <c r="I296" s="48"/>
      <c r="J296" s="48"/>
      <c r="K296" s="40">
        <f t="shared" si="32"/>
        <v>0</v>
      </c>
      <c r="L296" s="35">
        <f t="shared" si="33"/>
        <v>42924</v>
      </c>
      <c r="N296" s="69" t="str">
        <f t="shared" ca="1" si="34"/>
        <v>D</v>
      </c>
    </row>
    <row r="297" spans="1:14" ht="13">
      <c r="A297" s="39">
        <f t="shared" si="28"/>
        <v>42928</v>
      </c>
      <c r="B297" s="36">
        <f t="shared" si="29"/>
        <v>4</v>
      </c>
      <c r="C297" s="36">
        <f t="shared" si="30"/>
        <v>4</v>
      </c>
      <c r="D297" s="37">
        <f t="shared" si="31"/>
        <v>4</v>
      </c>
      <c r="E297" s="41"/>
      <c r="F297" s="41"/>
      <c r="G297" s="44"/>
      <c r="H297" s="47"/>
      <c r="I297" s="48"/>
      <c r="J297" s="48"/>
      <c r="K297" s="40">
        <f t="shared" si="32"/>
        <v>0</v>
      </c>
      <c r="L297" s="35">
        <f t="shared" si="33"/>
        <v>42928</v>
      </c>
      <c r="N297" s="69" t="str">
        <f t="shared" ca="1" si="34"/>
        <v>D</v>
      </c>
    </row>
    <row r="298" spans="1:14" ht="13">
      <c r="A298" s="39">
        <f t="shared" si="28"/>
        <v>42931</v>
      </c>
      <c r="B298" s="36">
        <f t="shared" si="29"/>
        <v>3</v>
      </c>
      <c r="C298" s="36">
        <f t="shared" si="30"/>
        <v>7</v>
      </c>
      <c r="D298" s="37">
        <f t="shared" si="31"/>
        <v>7</v>
      </c>
      <c r="E298" s="41"/>
      <c r="F298" s="41"/>
      <c r="G298" s="44"/>
      <c r="H298" s="47"/>
      <c r="I298" s="48"/>
      <c r="J298" s="48"/>
      <c r="K298" s="40">
        <f t="shared" si="32"/>
        <v>0</v>
      </c>
      <c r="L298" s="35">
        <f t="shared" si="33"/>
        <v>42931</v>
      </c>
      <c r="N298" s="69" t="str">
        <f t="shared" ca="1" si="34"/>
        <v>D</v>
      </c>
    </row>
    <row r="299" spans="1:14" ht="13">
      <c r="A299" s="39">
        <f t="shared" si="28"/>
        <v>42935</v>
      </c>
      <c r="B299" s="36">
        <f t="shared" si="29"/>
        <v>4</v>
      </c>
      <c r="C299" s="36">
        <f t="shared" si="30"/>
        <v>4</v>
      </c>
      <c r="D299" s="37">
        <f t="shared" si="31"/>
        <v>4</v>
      </c>
      <c r="E299" s="41"/>
      <c r="F299" s="41"/>
      <c r="G299" s="44"/>
      <c r="H299" s="47"/>
      <c r="I299" s="48"/>
      <c r="J299" s="48"/>
      <c r="K299" s="40">
        <f t="shared" si="32"/>
        <v>0</v>
      </c>
      <c r="L299" s="35">
        <f t="shared" si="33"/>
        <v>42935</v>
      </c>
      <c r="N299" s="69" t="str">
        <f t="shared" ca="1" si="34"/>
        <v>D</v>
      </c>
    </row>
    <row r="300" spans="1:14" ht="13">
      <c r="A300" s="39">
        <f t="shared" si="28"/>
        <v>42938</v>
      </c>
      <c r="B300" s="36">
        <f t="shared" si="29"/>
        <v>3</v>
      </c>
      <c r="C300" s="36">
        <f t="shared" si="30"/>
        <v>7</v>
      </c>
      <c r="D300" s="37">
        <f t="shared" si="31"/>
        <v>7</v>
      </c>
      <c r="E300" s="41"/>
      <c r="F300" s="41"/>
      <c r="G300" s="44"/>
      <c r="H300" s="47"/>
      <c r="I300" s="48"/>
      <c r="J300" s="48"/>
      <c r="K300" s="40">
        <f t="shared" si="32"/>
        <v>0</v>
      </c>
      <c r="L300" s="35">
        <f t="shared" si="33"/>
        <v>42938</v>
      </c>
      <c r="N300" s="69" t="str">
        <f t="shared" ca="1" si="34"/>
        <v>D</v>
      </c>
    </row>
    <row r="301" spans="1:14" ht="13">
      <c r="A301" s="39">
        <f t="shared" si="28"/>
        <v>42942</v>
      </c>
      <c r="B301" s="36">
        <f t="shared" si="29"/>
        <v>4</v>
      </c>
      <c r="C301" s="36">
        <f t="shared" si="30"/>
        <v>4</v>
      </c>
      <c r="D301" s="37">
        <f t="shared" si="31"/>
        <v>4</v>
      </c>
      <c r="E301" s="41"/>
      <c r="F301" s="41"/>
      <c r="G301" s="44"/>
      <c r="H301" s="47"/>
      <c r="I301" s="48"/>
      <c r="J301" s="48"/>
      <c r="K301" s="40">
        <f t="shared" si="32"/>
        <v>0</v>
      </c>
      <c r="L301" s="35">
        <f t="shared" si="33"/>
        <v>42942</v>
      </c>
      <c r="N301" s="69" t="str">
        <f t="shared" ca="1" si="34"/>
        <v>D</v>
      </c>
    </row>
    <row r="302" spans="1:14" ht="13">
      <c r="A302" s="39">
        <f t="shared" si="28"/>
        <v>42945</v>
      </c>
      <c r="B302" s="36">
        <f t="shared" si="29"/>
        <v>3</v>
      </c>
      <c r="C302" s="36">
        <f t="shared" si="30"/>
        <v>7</v>
      </c>
      <c r="D302" s="37">
        <f t="shared" si="31"/>
        <v>7</v>
      </c>
      <c r="E302" s="41"/>
      <c r="F302" s="41"/>
      <c r="G302" s="44"/>
      <c r="H302" s="47"/>
      <c r="I302" s="48"/>
      <c r="J302" s="48"/>
      <c r="K302" s="40">
        <f t="shared" si="32"/>
        <v>0</v>
      </c>
      <c r="L302" s="35">
        <f t="shared" si="33"/>
        <v>42945</v>
      </c>
      <c r="N302" s="69" t="str">
        <f t="shared" ca="1" si="34"/>
        <v>D</v>
      </c>
    </row>
    <row r="303" spans="1:14" ht="13">
      <c r="A303" s="39">
        <f t="shared" si="28"/>
        <v>42949</v>
      </c>
      <c r="B303" s="36">
        <f t="shared" si="29"/>
        <v>4</v>
      </c>
      <c r="C303" s="36">
        <f t="shared" si="30"/>
        <v>4</v>
      </c>
      <c r="D303" s="37">
        <f t="shared" si="31"/>
        <v>4</v>
      </c>
      <c r="E303" s="41"/>
      <c r="F303" s="41"/>
      <c r="G303" s="44"/>
      <c r="H303" s="47"/>
      <c r="I303" s="48"/>
      <c r="J303" s="48"/>
      <c r="K303" s="40">
        <f t="shared" si="32"/>
        <v>0</v>
      </c>
      <c r="L303" s="35">
        <f t="shared" si="33"/>
        <v>42949</v>
      </c>
      <c r="N303" s="69" t="str">
        <f t="shared" ca="1" si="34"/>
        <v>D</v>
      </c>
    </row>
    <row r="304" spans="1:14" ht="13">
      <c r="A304" s="39">
        <f t="shared" si="28"/>
        <v>42952</v>
      </c>
      <c r="B304" s="36">
        <f t="shared" si="29"/>
        <v>3</v>
      </c>
      <c r="C304" s="36">
        <f t="shared" si="30"/>
        <v>7</v>
      </c>
      <c r="D304" s="37">
        <f t="shared" si="31"/>
        <v>7</v>
      </c>
      <c r="E304" s="41"/>
      <c r="F304" s="41"/>
      <c r="G304" s="44"/>
      <c r="H304" s="47"/>
      <c r="I304" s="48"/>
      <c r="J304" s="48"/>
      <c r="K304" s="40">
        <f t="shared" si="32"/>
        <v>0</v>
      </c>
      <c r="L304" s="35">
        <f t="shared" si="33"/>
        <v>42952</v>
      </c>
      <c r="N304" s="69" t="str">
        <f t="shared" ca="1" si="34"/>
        <v>D</v>
      </c>
    </row>
    <row r="305" spans="1:14" ht="13">
      <c r="A305" s="39">
        <f t="shared" si="28"/>
        <v>42956</v>
      </c>
      <c r="B305" s="36">
        <f t="shared" si="29"/>
        <v>4</v>
      </c>
      <c r="C305" s="36">
        <f t="shared" si="30"/>
        <v>4</v>
      </c>
      <c r="D305" s="37">
        <f t="shared" si="31"/>
        <v>4</v>
      </c>
      <c r="E305" s="41"/>
      <c r="F305" s="41"/>
      <c r="G305" s="44"/>
      <c r="H305" s="47"/>
      <c r="I305" s="48"/>
      <c r="J305" s="48"/>
      <c r="K305" s="40">
        <f t="shared" si="32"/>
        <v>0</v>
      </c>
      <c r="L305" s="35">
        <f t="shared" si="33"/>
        <v>42956</v>
      </c>
      <c r="N305" s="69" t="str">
        <f t="shared" ca="1" si="34"/>
        <v>D</v>
      </c>
    </row>
    <row r="306" spans="1:14" ht="13">
      <c r="A306" s="39">
        <f t="shared" si="28"/>
        <v>42959</v>
      </c>
      <c r="B306" s="36">
        <f t="shared" si="29"/>
        <v>3</v>
      </c>
      <c r="C306" s="36">
        <f t="shared" si="30"/>
        <v>7</v>
      </c>
      <c r="D306" s="37">
        <f t="shared" si="31"/>
        <v>7</v>
      </c>
      <c r="E306" s="41"/>
      <c r="F306" s="41"/>
      <c r="G306" s="44"/>
      <c r="H306" s="47"/>
      <c r="I306" s="48"/>
      <c r="J306" s="48"/>
      <c r="K306" s="40">
        <f t="shared" si="32"/>
        <v>0</v>
      </c>
      <c r="L306" s="35">
        <f t="shared" si="33"/>
        <v>42959</v>
      </c>
      <c r="N306" s="69" t="str">
        <f t="shared" ca="1" si="34"/>
        <v>D</v>
      </c>
    </row>
    <row r="307" spans="1:14" ht="13">
      <c r="A307" s="39">
        <f t="shared" si="28"/>
        <v>42963</v>
      </c>
      <c r="B307" s="36">
        <f t="shared" si="29"/>
        <v>4</v>
      </c>
      <c r="C307" s="36">
        <f t="shared" si="30"/>
        <v>4</v>
      </c>
      <c r="D307" s="37">
        <f t="shared" si="31"/>
        <v>4</v>
      </c>
      <c r="E307" s="41"/>
      <c r="F307" s="41"/>
      <c r="G307" s="44"/>
      <c r="H307" s="47"/>
      <c r="I307" s="48"/>
      <c r="J307" s="48"/>
      <c r="K307" s="40">
        <f t="shared" si="32"/>
        <v>0</v>
      </c>
      <c r="L307" s="35">
        <f t="shared" si="33"/>
        <v>42963</v>
      </c>
      <c r="N307" s="69" t="str">
        <f t="shared" ca="1" si="34"/>
        <v>D</v>
      </c>
    </row>
    <row r="308" spans="1:14" ht="13">
      <c r="A308" s="39">
        <f t="shared" si="28"/>
        <v>42966</v>
      </c>
      <c r="B308" s="36">
        <f t="shared" si="29"/>
        <v>3</v>
      </c>
      <c r="C308" s="36">
        <f t="shared" si="30"/>
        <v>7</v>
      </c>
      <c r="D308" s="37">
        <f t="shared" si="31"/>
        <v>7</v>
      </c>
      <c r="E308" s="41"/>
      <c r="F308" s="41"/>
      <c r="G308" s="44"/>
      <c r="H308" s="47"/>
      <c r="I308" s="48"/>
      <c r="J308" s="48"/>
      <c r="K308" s="40">
        <f t="shared" si="32"/>
        <v>0</v>
      </c>
      <c r="L308" s="35">
        <f t="shared" si="33"/>
        <v>42966</v>
      </c>
      <c r="N308" s="69" t="str">
        <f t="shared" ca="1" si="34"/>
        <v>D</v>
      </c>
    </row>
    <row r="309" spans="1:14" ht="13">
      <c r="A309" s="39">
        <f t="shared" si="28"/>
        <v>42970</v>
      </c>
      <c r="B309" s="36">
        <f t="shared" si="29"/>
        <v>4</v>
      </c>
      <c r="C309" s="36">
        <f t="shared" si="30"/>
        <v>4</v>
      </c>
      <c r="D309" s="37">
        <f t="shared" si="31"/>
        <v>4</v>
      </c>
      <c r="E309" s="41"/>
      <c r="F309" s="41"/>
      <c r="G309" s="44"/>
      <c r="H309" s="47"/>
      <c r="I309" s="48"/>
      <c r="J309" s="48"/>
      <c r="K309" s="40">
        <f t="shared" si="32"/>
        <v>0</v>
      </c>
      <c r="L309" s="35">
        <f t="shared" si="33"/>
        <v>42970</v>
      </c>
      <c r="N309" s="69" t="str">
        <f t="shared" ca="1" si="34"/>
        <v>D</v>
      </c>
    </row>
    <row r="310" spans="1:14" ht="13">
      <c r="A310" s="39">
        <f t="shared" si="28"/>
        <v>42973</v>
      </c>
      <c r="B310" s="36">
        <f t="shared" si="29"/>
        <v>3</v>
      </c>
      <c r="C310" s="36">
        <f t="shared" si="30"/>
        <v>7</v>
      </c>
      <c r="D310" s="37">
        <f t="shared" si="31"/>
        <v>7</v>
      </c>
      <c r="E310" s="41"/>
      <c r="F310" s="41"/>
      <c r="G310" s="44"/>
      <c r="H310" s="47"/>
      <c r="I310" s="48"/>
      <c r="J310" s="48"/>
      <c r="K310" s="40">
        <f t="shared" si="32"/>
        <v>0</v>
      </c>
      <c r="L310" s="35">
        <f t="shared" si="33"/>
        <v>42973</v>
      </c>
      <c r="N310" s="69" t="str">
        <f t="shared" ca="1" si="34"/>
        <v>D</v>
      </c>
    </row>
    <row r="311" spans="1:14" ht="13">
      <c r="A311" s="39">
        <f t="shared" si="28"/>
        <v>42977</v>
      </c>
      <c r="B311" s="36">
        <f t="shared" si="29"/>
        <v>4</v>
      </c>
      <c r="C311" s="36">
        <f t="shared" si="30"/>
        <v>4</v>
      </c>
      <c r="D311" s="37">
        <f t="shared" si="31"/>
        <v>4</v>
      </c>
      <c r="E311" s="41"/>
      <c r="F311" s="41"/>
      <c r="G311" s="44"/>
      <c r="H311" s="47"/>
      <c r="I311" s="48"/>
      <c r="J311" s="48"/>
      <c r="K311" s="40">
        <f t="shared" si="32"/>
        <v>0</v>
      </c>
      <c r="L311" s="35">
        <f t="shared" si="33"/>
        <v>42977</v>
      </c>
      <c r="N311" s="69" t="str">
        <f t="shared" ca="1" si="34"/>
        <v>D</v>
      </c>
    </row>
    <row r="312" spans="1:14" ht="13">
      <c r="A312" s="39">
        <f t="shared" si="28"/>
        <v>42980</v>
      </c>
      <c r="B312" s="36">
        <f t="shared" si="29"/>
        <v>3</v>
      </c>
      <c r="C312" s="36">
        <f t="shared" si="30"/>
        <v>7</v>
      </c>
      <c r="D312" s="37">
        <f t="shared" si="31"/>
        <v>7</v>
      </c>
      <c r="E312" s="41"/>
      <c r="F312" s="41"/>
      <c r="G312" s="44"/>
      <c r="H312" s="47"/>
      <c r="I312" s="48"/>
      <c r="J312" s="48"/>
      <c r="K312" s="40">
        <f t="shared" si="32"/>
        <v>0</v>
      </c>
      <c r="L312" s="35">
        <f t="shared" si="33"/>
        <v>42980</v>
      </c>
      <c r="N312" s="69" t="str">
        <f t="shared" ca="1" si="34"/>
        <v>D</v>
      </c>
    </row>
    <row r="313" spans="1:14" ht="13">
      <c r="A313" s="39">
        <f t="shared" si="28"/>
        <v>42984</v>
      </c>
      <c r="B313" s="36">
        <f t="shared" si="29"/>
        <v>4</v>
      </c>
      <c r="C313" s="36">
        <f t="shared" si="30"/>
        <v>4</v>
      </c>
      <c r="D313" s="37">
        <f t="shared" si="31"/>
        <v>4</v>
      </c>
      <c r="E313" s="41"/>
      <c r="F313" s="41"/>
      <c r="G313" s="44"/>
      <c r="H313" s="47"/>
      <c r="I313" s="48"/>
      <c r="J313" s="48"/>
      <c r="K313" s="40">
        <f t="shared" si="32"/>
        <v>0</v>
      </c>
      <c r="L313" s="35">
        <f t="shared" si="33"/>
        <v>42984</v>
      </c>
      <c r="N313" s="69" t="str">
        <f t="shared" ca="1" si="34"/>
        <v>D</v>
      </c>
    </row>
    <row r="314" spans="1:14" ht="13">
      <c r="A314" s="39">
        <f t="shared" si="28"/>
        <v>42987</v>
      </c>
      <c r="B314" s="36">
        <f t="shared" si="29"/>
        <v>3</v>
      </c>
      <c r="C314" s="36">
        <f t="shared" si="30"/>
        <v>7</v>
      </c>
      <c r="D314" s="37">
        <f t="shared" si="31"/>
        <v>7</v>
      </c>
      <c r="E314" s="41"/>
      <c r="F314" s="41"/>
      <c r="G314" s="44"/>
      <c r="H314" s="47"/>
      <c r="I314" s="48"/>
      <c r="J314" s="48"/>
      <c r="K314" s="40">
        <f t="shared" si="32"/>
        <v>0</v>
      </c>
      <c r="L314" s="35">
        <f t="shared" si="33"/>
        <v>42987</v>
      </c>
      <c r="N314" s="69" t="str">
        <f t="shared" ca="1" si="34"/>
        <v>D</v>
      </c>
    </row>
    <row r="315" spans="1:14" ht="13">
      <c r="A315" s="39">
        <f t="shared" si="28"/>
        <v>42991</v>
      </c>
      <c r="B315" s="36">
        <f t="shared" si="29"/>
        <v>4</v>
      </c>
      <c r="C315" s="36">
        <f t="shared" si="30"/>
        <v>4</v>
      </c>
      <c r="D315" s="37">
        <f t="shared" si="31"/>
        <v>4</v>
      </c>
      <c r="E315" s="41"/>
      <c r="F315" s="41"/>
      <c r="G315" s="44"/>
      <c r="H315" s="47"/>
      <c r="I315" s="48"/>
      <c r="J315" s="48"/>
      <c r="K315" s="40">
        <f t="shared" si="32"/>
        <v>0</v>
      </c>
      <c r="L315" s="35">
        <f t="shared" si="33"/>
        <v>42991</v>
      </c>
      <c r="N315" s="69" t="str">
        <f t="shared" ca="1" si="34"/>
        <v>D</v>
      </c>
    </row>
    <row r="316" spans="1:14" ht="13">
      <c r="A316" s="39">
        <f t="shared" si="28"/>
        <v>42994</v>
      </c>
      <c r="B316" s="36">
        <f t="shared" si="29"/>
        <v>3</v>
      </c>
      <c r="C316" s="36">
        <f t="shared" si="30"/>
        <v>7</v>
      </c>
      <c r="D316" s="37">
        <f t="shared" si="31"/>
        <v>7</v>
      </c>
      <c r="E316" s="41"/>
      <c r="F316" s="41"/>
      <c r="G316" s="44"/>
      <c r="H316" s="47"/>
      <c r="I316" s="48"/>
      <c r="J316" s="48"/>
      <c r="K316" s="40">
        <f t="shared" si="32"/>
        <v>0</v>
      </c>
      <c r="L316" s="35">
        <f t="shared" si="33"/>
        <v>42994</v>
      </c>
      <c r="N316" s="69" t="str">
        <f t="shared" ca="1" si="34"/>
        <v>D</v>
      </c>
    </row>
    <row r="317" spans="1:14" ht="13">
      <c r="A317" s="39">
        <f t="shared" si="28"/>
        <v>42998</v>
      </c>
      <c r="B317" s="36">
        <f t="shared" si="29"/>
        <v>4</v>
      </c>
      <c r="C317" s="36">
        <f t="shared" si="30"/>
        <v>4</v>
      </c>
      <c r="D317" s="37">
        <f t="shared" si="31"/>
        <v>4</v>
      </c>
      <c r="E317" s="41"/>
      <c r="F317" s="41"/>
      <c r="G317" s="44"/>
      <c r="H317" s="47"/>
      <c r="I317" s="48"/>
      <c r="J317" s="48"/>
      <c r="K317" s="40">
        <f t="shared" si="32"/>
        <v>0</v>
      </c>
      <c r="L317" s="35">
        <f t="shared" si="33"/>
        <v>42998</v>
      </c>
      <c r="N317" s="69" t="str">
        <f t="shared" ca="1" si="34"/>
        <v>D</v>
      </c>
    </row>
    <row r="318" spans="1:14" ht="13">
      <c r="A318" s="39">
        <f t="shared" si="28"/>
        <v>43001</v>
      </c>
      <c r="B318" s="36">
        <f t="shared" si="29"/>
        <v>3</v>
      </c>
      <c r="C318" s="36">
        <f t="shared" si="30"/>
        <v>7</v>
      </c>
      <c r="D318" s="37">
        <f t="shared" si="31"/>
        <v>7</v>
      </c>
      <c r="E318" s="41"/>
      <c r="F318" s="41"/>
      <c r="G318" s="44"/>
      <c r="H318" s="47"/>
      <c r="I318" s="48"/>
      <c r="J318" s="48"/>
      <c r="K318" s="40">
        <f t="shared" si="32"/>
        <v>0</v>
      </c>
      <c r="L318" s="35">
        <f t="shared" si="33"/>
        <v>43001</v>
      </c>
      <c r="N318" s="69" t="str">
        <f t="shared" ca="1" si="34"/>
        <v>D</v>
      </c>
    </row>
    <row r="319" spans="1:14" ht="13">
      <c r="A319" s="39">
        <f t="shared" si="28"/>
        <v>43005</v>
      </c>
      <c r="B319" s="36">
        <f t="shared" si="29"/>
        <v>4</v>
      </c>
      <c r="C319" s="36">
        <f t="shared" si="30"/>
        <v>4</v>
      </c>
      <c r="D319" s="37">
        <f t="shared" si="31"/>
        <v>4</v>
      </c>
      <c r="E319" s="41"/>
      <c r="F319" s="41"/>
      <c r="G319" s="44"/>
      <c r="H319" s="47"/>
      <c r="I319" s="48"/>
      <c r="J319" s="48"/>
      <c r="K319" s="40">
        <f t="shared" si="32"/>
        <v>0</v>
      </c>
      <c r="L319" s="35">
        <f t="shared" si="33"/>
        <v>43005</v>
      </c>
      <c r="N319" s="69" t="str">
        <f t="shared" ca="1" si="34"/>
        <v>D</v>
      </c>
    </row>
    <row r="320" spans="1:14" ht="13">
      <c r="A320" s="39">
        <f t="shared" si="28"/>
        <v>43008</v>
      </c>
      <c r="B320" s="36">
        <f t="shared" si="29"/>
        <v>3</v>
      </c>
      <c r="C320" s="36">
        <f t="shared" si="30"/>
        <v>7</v>
      </c>
      <c r="D320" s="37">
        <f t="shared" si="31"/>
        <v>7</v>
      </c>
      <c r="E320" s="41"/>
      <c r="F320" s="41"/>
      <c r="G320" s="44"/>
      <c r="H320" s="47"/>
      <c r="I320" s="48"/>
      <c r="J320" s="48"/>
      <c r="K320" s="40">
        <f t="shared" si="32"/>
        <v>0</v>
      </c>
      <c r="L320" s="35">
        <f t="shared" si="33"/>
        <v>43008</v>
      </c>
      <c r="N320" s="69" t="str">
        <f t="shared" ca="1" si="34"/>
        <v>D</v>
      </c>
    </row>
    <row r="321" spans="1:14" ht="13">
      <c r="A321" s="39">
        <f t="shared" si="28"/>
        <v>43012</v>
      </c>
      <c r="B321" s="36">
        <f t="shared" si="29"/>
        <v>4</v>
      </c>
      <c r="C321" s="36">
        <f t="shared" si="30"/>
        <v>4</v>
      </c>
      <c r="D321" s="37">
        <f t="shared" si="31"/>
        <v>4</v>
      </c>
      <c r="E321" s="41"/>
      <c r="F321" s="41"/>
      <c r="G321" s="44"/>
      <c r="H321" s="47"/>
      <c r="I321" s="48"/>
      <c r="J321" s="48"/>
      <c r="K321" s="40">
        <f t="shared" si="32"/>
        <v>0</v>
      </c>
      <c r="L321" s="35">
        <f t="shared" si="33"/>
        <v>43012</v>
      </c>
      <c r="N321" s="69" t="str">
        <f t="shared" ca="1" si="34"/>
        <v>D</v>
      </c>
    </row>
    <row r="322" spans="1:14" ht="13">
      <c r="A322" s="39">
        <f t="shared" si="28"/>
        <v>43015</v>
      </c>
      <c r="B322" s="36">
        <f t="shared" si="29"/>
        <v>3</v>
      </c>
      <c r="C322" s="36">
        <f t="shared" si="30"/>
        <v>7</v>
      </c>
      <c r="D322" s="37">
        <f t="shared" si="31"/>
        <v>7</v>
      </c>
      <c r="E322" s="41"/>
      <c r="F322" s="41"/>
      <c r="G322" s="44"/>
      <c r="H322" s="47"/>
      <c r="I322" s="48"/>
      <c r="J322" s="48"/>
      <c r="K322" s="40">
        <f t="shared" si="32"/>
        <v>0</v>
      </c>
      <c r="L322" s="35">
        <f t="shared" si="33"/>
        <v>43015</v>
      </c>
      <c r="N322" s="69" t="str">
        <f t="shared" ca="1" si="34"/>
        <v>D</v>
      </c>
    </row>
    <row r="323" spans="1:14" ht="13">
      <c r="A323" s="39">
        <f t="shared" si="28"/>
        <v>43019</v>
      </c>
      <c r="B323" s="36">
        <f t="shared" si="29"/>
        <v>4</v>
      </c>
      <c r="C323" s="36">
        <f t="shared" si="30"/>
        <v>4</v>
      </c>
      <c r="D323" s="37">
        <f t="shared" si="31"/>
        <v>4</v>
      </c>
      <c r="E323" s="41"/>
      <c r="F323" s="41"/>
      <c r="G323" s="44"/>
      <c r="H323" s="47"/>
      <c r="I323" s="48"/>
      <c r="J323" s="48"/>
      <c r="K323" s="40">
        <f t="shared" si="32"/>
        <v>0</v>
      </c>
      <c r="L323" s="35">
        <f t="shared" si="33"/>
        <v>43019</v>
      </c>
      <c r="N323" s="69" t="str">
        <f t="shared" ca="1" si="34"/>
        <v>D</v>
      </c>
    </row>
    <row r="324" spans="1:14" ht="13">
      <c r="A324" s="39">
        <f t="shared" si="28"/>
        <v>43022</v>
      </c>
      <c r="B324" s="36">
        <f t="shared" si="29"/>
        <v>3</v>
      </c>
      <c r="C324" s="36">
        <f t="shared" si="30"/>
        <v>7</v>
      </c>
      <c r="D324" s="37">
        <f t="shared" si="31"/>
        <v>7</v>
      </c>
      <c r="E324" s="41"/>
      <c r="F324" s="41"/>
      <c r="G324" s="44"/>
      <c r="H324" s="47"/>
      <c r="I324" s="48"/>
      <c r="J324" s="48"/>
      <c r="K324" s="40">
        <f t="shared" si="32"/>
        <v>0</v>
      </c>
      <c r="L324" s="35">
        <f t="shared" si="33"/>
        <v>43022</v>
      </c>
      <c r="N324" s="69" t="str">
        <f t="shared" ca="1" si="34"/>
        <v>D</v>
      </c>
    </row>
    <row r="325" spans="1:14" ht="13">
      <c r="A325" s="39">
        <f t="shared" si="28"/>
        <v>43026</v>
      </c>
      <c r="B325" s="36">
        <f t="shared" si="29"/>
        <v>4</v>
      </c>
      <c r="C325" s="36">
        <f t="shared" si="30"/>
        <v>4</v>
      </c>
      <c r="D325" s="37">
        <f t="shared" si="31"/>
        <v>4</v>
      </c>
      <c r="E325" s="41"/>
      <c r="F325" s="41"/>
      <c r="G325" s="44"/>
      <c r="H325" s="47"/>
      <c r="I325" s="48"/>
      <c r="J325" s="48"/>
      <c r="K325" s="40">
        <f t="shared" si="32"/>
        <v>0</v>
      </c>
      <c r="L325" s="35">
        <f t="shared" si="33"/>
        <v>43026</v>
      </c>
      <c r="N325" s="69" t="str">
        <f t="shared" ca="1" si="34"/>
        <v>D</v>
      </c>
    </row>
    <row r="326" spans="1:14" ht="13">
      <c r="A326" s="39">
        <f t="shared" si="28"/>
        <v>43029</v>
      </c>
      <c r="B326" s="36">
        <f t="shared" si="29"/>
        <v>3</v>
      </c>
      <c r="C326" s="36">
        <f t="shared" si="30"/>
        <v>7</v>
      </c>
      <c r="D326" s="37">
        <f t="shared" si="31"/>
        <v>7</v>
      </c>
      <c r="E326" s="41"/>
      <c r="F326" s="41"/>
      <c r="G326" s="44"/>
      <c r="H326" s="47"/>
      <c r="I326" s="48"/>
      <c r="J326" s="48"/>
      <c r="K326" s="40">
        <f t="shared" si="32"/>
        <v>0</v>
      </c>
      <c r="L326" s="35">
        <f t="shared" si="33"/>
        <v>43029</v>
      </c>
      <c r="N326" s="69" t="str">
        <f t="shared" ca="1" si="34"/>
        <v>D</v>
      </c>
    </row>
    <row r="327" spans="1:14" ht="13">
      <c r="A327" s="39">
        <f t="shared" si="28"/>
        <v>43033</v>
      </c>
      <c r="B327" s="36">
        <f t="shared" si="29"/>
        <v>4</v>
      </c>
      <c r="C327" s="36">
        <f t="shared" si="30"/>
        <v>4</v>
      </c>
      <c r="D327" s="37">
        <f t="shared" si="31"/>
        <v>4</v>
      </c>
      <c r="E327" s="41"/>
      <c r="F327" s="41"/>
      <c r="G327" s="44"/>
      <c r="H327" s="47"/>
      <c r="I327" s="48"/>
      <c r="J327" s="48"/>
      <c r="K327" s="40">
        <f t="shared" si="32"/>
        <v>0</v>
      </c>
      <c r="L327" s="35">
        <f t="shared" si="33"/>
        <v>43033</v>
      </c>
      <c r="N327" s="69" t="str">
        <f t="shared" ca="1" si="34"/>
        <v>D</v>
      </c>
    </row>
    <row r="328" spans="1:14" ht="13">
      <c r="A328" s="39">
        <f t="shared" ref="A328:A391" si="35">IF(A$6=11,A327+B328,A327+7)</f>
        <v>43036</v>
      </c>
      <c r="B328" s="36">
        <f t="shared" ref="B328:B391" si="36">IF(AND(A$6=11,C327=4),3,4)</f>
        <v>3</v>
      </c>
      <c r="C328" s="36">
        <f t="shared" ref="C328:C391" si="37">WEEKDAY(A328)</f>
        <v>7</v>
      </c>
      <c r="D328" s="37">
        <f t="shared" ref="D328:D391" si="38">WEEKDAY(A328)</f>
        <v>7</v>
      </c>
      <c r="E328" s="41"/>
      <c r="F328" s="41"/>
      <c r="G328" s="44"/>
      <c r="H328" s="47"/>
      <c r="I328" s="48"/>
      <c r="J328" s="48"/>
      <c r="K328" s="40">
        <f t="shared" ref="K328:K391" si="39">SUM(E328:J328)</f>
        <v>0</v>
      </c>
      <c r="L328" s="35">
        <f t="shared" ref="L328:L391" si="40">A328</f>
        <v>43036</v>
      </c>
      <c r="N328" s="69" t="str">
        <f t="shared" ref="N328:N391" ca="1" si="41">IF(TODAY()&gt;A328+7,0,"D")</f>
        <v>D</v>
      </c>
    </row>
    <row r="329" spans="1:14" ht="13">
      <c r="A329" s="39">
        <f t="shared" si="35"/>
        <v>43040</v>
      </c>
      <c r="B329" s="36">
        <f t="shared" si="36"/>
        <v>4</v>
      </c>
      <c r="C329" s="36">
        <f t="shared" si="37"/>
        <v>4</v>
      </c>
      <c r="D329" s="37">
        <f t="shared" si="38"/>
        <v>4</v>
      </c>
      <c r="E329" s="41"/>
      <c r="F329" s="41"/>
      <c r="G329" s="44"/>
      <c r="H329" s="47"/>
      <c r="I329" s="48"/>
      <c r="J329" s="48"/>
      <c r="K329" s="40">
        <f t="shared" si="39"/>
        <v>0</v>
      </c>
      <c r="L329" s="35">
        <f t="shared" si="40"/>
        <v>43040</v>
      </c>
      <c r="N329" s="69" t="str">
        <f t="shared" ca="1" si="41"/>
        <v>D</v>
      </c>
    </row>
    <row r="330" spans="1:14" ht="13">
      <c r="A330" s="39">
        <f t="shared" si="35"/>
        <v>43043</v>
      </c>
      <c r="B330" s="36">
        <f t="shared" si="36"/>
        <v>3</v>
      </c>
      <c r="C330" s="36">
        <f t="shared" si="37"/>
        <v>7</v>
      </c>
      <c r="D330" s="37">
        <f t="shared" si="38"/>
        <v>7</v>
      </c>
      <c r="E330" s="41"/>
      <c r="F330" s="41"/>
      <c r="G330" s="44"/>
      <c r="H330" s="47"/>
      <c r="I330" s="48"/>
      <c r="J330" s="48"/>
      <c r="K330" s="40">
        <f t="shared" si="39"/>
        <v>0</v>
      </c>
      <c r="L330" s="35">
        <f t="shared" si="40"/>
        <v>43043</v>
      </c>
      <c r="N330" s="69" t="str">
        <f t="shared" ca="1" si="41"/>
        <v>D</v>
      </c>
    </row>
    <row r="331" spans="1:14" ht="13">
      <c r="A331" s="39">
        <f t="shared" si="35"/>
        <v>43047</v>
      </c>
      <c r="B331" s="36">
        <f t="shared" si="36"/>
        <v>4</v>
      </c>
      <c r="C331" s="36">
        <f t="shared" si="37"/>
        <v>4</v>
      </c>
      <c r="D331" s="37">
        <f t="shared" si="38"/>
        <v>4</v>
      </c>
      <c r="E331" s="41"/>
      <c r="F331" s="41"/>
      <c r="G331" s="44"/>
      <c r="H331" s="47"/>
      <c r="I331" s="48"/>
      <c r="J331" s="48"/>
      <c r="K331" s="40">
        <f t="shared" si="39"/>
        <v>0</v>
      </c>
      <c r="L331" s="35">
        <f t="shared" si="40"/>
        <v>43047</v>
      </c>
      <c r="N331" s="69" t="str">
        <f t="shared" ca="1" si="41"/>
        <v>D</v>
      </c>
    </row>
    <row r="332" spans="1:14" ht="13">
      <c r="A332" s="39">
        <f t="shared" si="35"/>
        <v>43050</v>
      </c>
      <c r="B332" s="36">
        <f t="shared" si="36"/>
        <v>3</v>
      </c>
      <c r="C332" s="36">
        <f t="shared" si="37"/>
        <v>7</v>
      </c>
      <c r="D332" s="37">
        <f t="shared" si="38"/>
        <v>7</v>
      </c>
      <c r="E332" s="41"/>
      <c r="F332" s="41"/>
      <c r="G332" s="44"/>
      <c r="H332" s="47"/>
      <c r="I332" s="48"/>
      <c r="J332" s="48"/>
      <c r="K332" s="40">
        <f t="shared" si="39"/>
        <v>0</v>
      </c>
      <c r="L332" s="35">
        <f t="shared" si="40"/>
        <v>43050</v>
      </c>
      <c r="N332" s="69" t="str">
        <f t="shared" ca="1" si="41"/>
        <v>D</v>
      </c>
    </row>
    <row r="333" spans="1:14" ht="13">
      <c r="A333" s="39">
        <f t="shared" si="35"/>
        <v>43054</v>
      </c>
      <c r="B333" s="36">
        <f t="shared" si="36"/>
        <v>4</v>
      </c>
      <c r="C333" s="36">
        <f t="shared" si="37"/>
        <v>4</v>
      </c>
      <c r="D333" s="37">
        <f t="shared" si="38"/>
        <v>4</v>
      </c>
      <c r="E333" s="41"/>
      <c r="F333" s="41"/>
      <c r="G333" s="44"/>
      <c r="H333" s="47"/>
      <c r="I333" s="48"/>
      <c r="J333" s="48"/>
      <c r="K333" s="40">
        <f t="shared" si="39"/>
        <v>0</v>
      </c>
      <c r="L333" s="35">
        <f t="shared" si="40"/>
        <v>43054</v>
      </c>
      <c r="N333" s="69" t="str">
        <f t="shared" ca="1" si="41"/>
        <v>D</v>
      </c>
    </row>
    <row r="334" spans="1:14" ht="13">
      <c r="A334" s="39">
        <f t="shared" si="35"/>
        <v>43057</v>
      </c>
      <c r="B334" s="36">
        <f t="shared" si="36"/>
        <v>3</v>
      </c>
      <c r="C334" s="36">
        <f t="shared" si="37"/>
        <v>7</v>
      </c>
      <c r="D334" s="37">
        <f t="shared" si="38"/>
        <v>7</v>
      </c>
      <c r="E334" s="41"/>
      <c r="F334" s="41"/>
      <c r="G334" s="44"/>
      <c r="H334" s="47"/>
      <c r="I334" s="48"/>
      <c r="J334" s="48"/>
      <c r="K334" s="40">
        <f t="shared" si="39"/>
        <v>0</v>
      </c>
      <c r="L334" s="35">
        <f t="shared" si="40"/>
        <v>43057</v>
      </c>
      <c r="N334" s="69" t="str">
        <f t="shared" ca="1" si="41"/>
        <v>D</v>
      </c>
    </row>
    <row r="335" spans="1:14" ht="13">
      <c r="A335" s="39">
        <f t="shared" si="35"/>
        <v>43061</v>
      </c>
      <c r="B335" s="36">
        <f t="shared" si="36"/>
        <v>4</v>
      </c>
      <c r="C335" s="36">
        <f t="shared" si="37"/>
        <v>4</v>
      </c>
      <c r="D335" s="37">
        <f t="shared" si="38"/>
        <v>4</v>
      </c>
      <c r="E335" s="41"/>
      <c r="F335" s="41"/>
      <c r="G335" s="44"/>
      <c r="H335" s="47"/>
      <c r="I335" s="48"/>
      <c r="J335" s="48"/>
      <c r="K335" s="40">
        <f t="shared" si="39"/>
        <v>0</v>
      </c>
      <c r="L335" s="35">
        <f t="shared" si="40"/>
        <v>43061</v>
      </c>
      <c r="N335" s="69" t="str">
        <f t="shared" ca="1" si="41"/>
        <v>D</v>
      </c>
    </row>
    <row r="336" spans="1:14" ht="13">
      <c r="A336" s="39">
        <f t="shared" si="35"/>
        <v>43064</v>
      </c>
      <c r="B336" s="36">
        <f t="shared" si="36"/>
        <v>3</v>
      </c>
      <c r="C336" s="36">
        <f t="shared" si="37"/>
        <v>7</v>
      </c>
      <c r="D336" s="37">
        <f t="shared" si="38"/>
        <v>7</v>
      </c>
      <c r="E336" s="41"/>
      <c r="F336" s="41"/>
      <c r="G336" s="44"/>
      <c r="H336" s="47"/>
      <c r="I336" s="48"/>
      <c r="J336" s="48"/>
      <c r="K336" s="40">
        <f t="shared" si="39"/>
        <v>0</v>
      </c>
      <c r="L336" s="35">
        <f t="shared" si="40"/>
        <v>43064</v>
      </c>
      <c r="N336" s="69" t="str">
        <f t="shared" ca="1" si="41"/>
        <v>D</v>
      </c>
    </row>
    <row r="337" spans="1:14" ht="13">
      <c r="A337" s="39">
        <f t="shared" si="35"/>
        <v>43068</v>
      </c>
      <c r="B337" s="36">
        <f t="shared" si="36"/>
        <v>4</v>
      </c>
      <c r="C337" s="36">
        <f t="shared" si="37"/>
        <v>4</v>
      </c>
      <c r="D337" s="37">
        <f t="shared" si="38"/>
        <v>4</v>
      </c>
      <c r="E337" s="41"/>
      <c r="F337" s="41"/>
      <c r="G337" s="44"/>
      <c r="H337" s="47"/>
      <c r="I337" s="48"/>
      <c r="J337" s="48"/>
      <c r="K337" s="40">
        <f t="shared" si="39"/>
        <v>0</v>
      </c>
      <c r="L337" s="35">
        <f t="shared" si="40"/>
        <v>43068</v>
      </c>
      <c r="N337" s="69" t="str">
        <f t="shared" ca="1" si="41"/>
        <v>D</v>
      </c>
    </row>
    <row r="338" spans="1:14" ht="13">
      <c r="A338" s="39">
        <f t="shared" si="35"/>
        <v>43071</v>
      </c>
      <c r="B338" s="36">
        <f t="shared" si="36"/>
        <v>3</v>
      </c>
      <c r="C338" s="36">
        <f t="shared" si="37"/>
        <v>7</v>
      </c>
      <c r="D338" s="37">
        <f t="shared" si="38"/>
        <v>7</v>
      </c>
      <c r="E338" s="41"/>
      <c r="F338" s="41"/>
      <c r="G338" s="44"/>
      <c r="H338" s="47"/>
      <c r="I338" s="48"/>
      <c r="J338" s="48"/>
      <c r="K338" s="40">
        <f t="shared" si="39"/>
        <v>0</v>
      </c>
      <c r="L338" s="35">
        <f t="shared" si="40"/>
        <v>43071</v>
      </c>
      <c r="N338" s="69" t="str">
        <f t="shared" ca="1" si="41"/>
        <v>D</v>
      </c>
    </row>
    <row r="339" spans="1:14" ht="13">
      <c r="A339" s="39">
        <f t="shared" si="35"/>
        <v>43075</v>
      </c>
      <c r="B339" s="36">
        <f t="shared" si="36"/>
        <v>4</v>
      </c>
      <c r="C339" s="36">
        <f t="shared" si="37"/>
        <v>4</v>
      </c>
      <c r="D339" s="37">
        <f t="shared" si="38"/>
        <v>4</v>
      </c>
      <c r="E339" s="41"/>
      <c r="F339" s="41"/>
      <c r="G339" s="44"/>
      <c r="H339" s="47"/>
      <c r="I339" s="48"/>
      <c r="J339" s="48"/>
      <c r="K339" s="40">
        <f t="shared" si="39"/>
        <v>0</v>
      </c>
      <c r="L339" s="35">
        <f t="shared" si="40"/>
        <v>43075</v>
      </c>
      <c r="N339" s="69" t="str">
        <f t="shared" ca="1" si="41"/>
        <v>D</v>
      </c>
    </row>
    <row r="340" spans="1:14" ht="13">
      <c r="A340" s="39">
        <f t="shared" si="35"/>
        <v>43078</v>
      </c>
      <c r="B340" s="36">
        <f t="shared" si="36"/>
        <v>3</v>
      </c>
      <c r="C340" s="36">
        <f t="shared" si="37"/>
        <v>7</v>
      </c>
      <c r="D340" s="37">
        <f t="shared" si="38"/>
        <v>7</v>
      </c>
      <c r="E340" s="41"/>
      <c r="F340" s="41"/>
      <c r="G340" s="44"/>
      <c r="H340" s="47"/>
      <c r="I340" s="48"/>
      <c r="J340" s="48"/>
      <c r="K340" s="40">
        <f t="shared" si="39"/>
        <v>0</v>
      </c>
      <c r="L340" s="35">
        <f t="shared" si="40"/>
        <v>43078</v>
      </c>
      <c r="N340" s="69" t="str">
        <f t="shared" ca="1" si="41"/>
        <v>D</v>
      </c>
    </row>
    <row r="341" spans="1:14" ht="13">
      <c r="A341" s="39">
        <f t="shared" si="35"/>
        <v>43082</v>
      </c>
      <c r="B341" s="36">
        <f t="shared" si="36"/>
        <v>4</v>
      </c>
      <c r="C341" s="36">
        <f t="shared" si="37"/>
        <v>4</v>
      </c>
      <c r="D341" s="37">
        <f t="shared" si="38"/>
        <v>4</v>
      </c>
      <c r="E341" s="41"/>
      <c r="F341" s="41"/>
      <c r="G341" s="44"/>
      <c r="H341" s="47"/>
      <c r="I341" s="48"/>
      <c r="J341" s="48"/>
      <c r="K341" s="40">
        <f t="shared" si="39"/>
        <v>0</v>
      </c>
      <c r="L341" s="35">
        <f t="shared" si="40"/>
        <v>43082</v>
      </c>
      <c r="N341" s="69" t="str">
        <f t="shared" ca="1" si="41"/>
        <v>D</v>
      </c>
    </row>
    <row r="342" spans="1:14" ht="13">
      <c r="A342" s="39">
        <f t="shared" si="35"/>
        <v>43085</v>
      </c>
      <c r="B342" s="36">
        <f t="shared" si="36"/>
        <v>3</v>
      </c>
      <c r="C342" s="36">
        <f t="shared" si="37"/>
        <v>7</v>
      </c>
      <c r="D342" s="37">
        <f t="shared" si="38"/>
        <v>7</v>
      </c>
      <c r="E342" s="41"/>
      <c r="F342" s="41"/>
      <c r="G342" s="44"/>
      <c r="H342" s="47"/>
      <c r="I342" s="48"/>
      <c r="J342" s="48"/>
      <c r="K342" s="40">
        <f t="shared" si="39"/>
        <v>0</v>
      </c>
      <c r="L342" s="35">
        <f t="shared" si="40"/>
        <v>43085</v>
      </c>
      <c r="N342" s="69" t="str">
        <f t="shared" ca="1" si="41"/>
        <v>D</v>
      </c>
    </row>
    <row r="343" spans="1:14" ht="13">
      <c r="A343" s="39">
        <f t="shared" si="35"/>
        <v>43089</v>
      </c>
      <c r="B343" s="36">
        <f t="shared" si="36"/>
        <v>4</v>
      </c>
      <c r="C343" s="36">
        <f t="shared" si="37"/>
        <v>4</v>
      </c>
      <c r="D343" s="37">
        <f t="shared" si="38"/>
        <v>4</v>
      </c>
      <c r="E343" s="41"/>
      <c r="F343" s="41"/>
      <c r="G343" s="44"/>
      <c r="H343" s="47"/>
      <c r="I343" s="48"/>
      <c r="J343" s="48"/>
      <c r="K343" s="40">
        <f t="shared" si="39"/>
        <v>0</v>
      </c>
      <c r="L343" s="35">
        <f t="shared" si="40"/>
        <v>43089</v>
      </c>
      <c r="N343" s="69" t="str">
        <f t="shared" ca="1" si="41"/>
        <v>D</v>
      </c>
    </row>
    <row r="344" spans="1:14" ht="13">
      <c r="A344" s="39">
        <f t="shared" si="35"/>
        <v>43092</v>
      </c>
      <c r="B344" s="36">
        <f t="shared" si="36"/>
        <v>3</v>
      </c>
      <c r="C344" s="36">
        <f t="shared" si="37"/>
        <v>7</v>
      </c>
      <c r="D344" s="37">
        <f t="shared" si="38"/>
        <v>7</v>
      </c>
      <c r="E344" s="41"/>
      <c r="F344" s="41"/>
      <c r="G344" s="44"/>
      <c r="H344" s="47"/>
      <c r="I344" s="48"/>
      <c r="J344" s="48"/>
      <c r="K344" s="40">
        <f t="shared" si="39"/>
        <v>0</v>
      </c>
      <c r="L344" s="35">
        <f t="shared" si="40"/>
        <v>43092</v>
      </c>
      <c r="N344" s="69" t="str">
        <f t="shared" ca="1" si="41"/>
        <v>D</v>
      </c>
    </row>
    <row r="345" spans="1:14" ht="13">
      <c r="A345" s="39">
        <f t="shared" si="35"/>
        <v>43096</v>
      </c>
      <c r="B345" s="36">
        <f t="shared" si="36"/>
        <v>4</v>
      </c>
      <c r="C345" s="36">
        <f t="shared" si="37"/>
        <v>4</v>
      </c>
      <c r="D345" s="37">
        <f t="shared" si="38"/>
        <v>4</v>
      </c>
      <c r="E345" s="41"/>
      <c r="F345" s="41"/>
      <c r="G345" s="44"/>
      <c r="H345" s="47"/>
      <c r="I345" s="48"/>
      <c r="J345" s="48"/>
      <c r="K345" s="40">
        <f t="shared" si="39"/>
        <v>0</v>
      </c>
      <c r="L345" s="35">
        <f t="shared" si="40"/>
        <v>43096</v>
      </c>
      <c r="N345" s="69" t="str">
        <f t="shared" ca="1" si="41"/>
        <v>D</v>
      </c>
    </row>
    <row r="346" spans="1:14" ht="13">
      <c r="A346" s="39">
        <f t="shared" si="35"/>
        <v>43099</v>
      </c>
      <c r="B346" s="36">
        <f t="shared" si="36"/>
        <v>3</v>
      </c>
      <c r="C346" s="36">
        <f t="shared" si="37"/>
        <v>7</v>
      </c>
      <c r="D346" s="37">
        <f t="shared" si="38"/>
        <v>7</v>
      </c>
      <c r="E346" s="41"/>
      <c r="F346" s="41"/>
      <c r="G346" s="44"/>
      <c r="H346" s="47"/>
      <c r="I346" s="48"/>
      <c r="J346" s="48"/>
      <c r="K346" s="40">
        <f t="shared" si="39"/>
        <v>0</v>
      </c>
      <c r="L346" s="35">
        <f t="shared" si="40"/>
        <v>43099</v>
      </c>
      <c r="N346" s="69" t="str">
        <f t="shared" ca="1" si="41"/>
        <v>D</v>
      </c>
    </row>
    <row r="347" spans="1:14" ht="13">
      <c r="A347" s="39">
        <f t="shared" si="35"/>
        <v>43103</v>
      </c>
      <c r="B347" s="36">
        <f t="shared" si="36"/>
        <v>4</v>
      </c>
      <c r="C347" s="36">
        <f t="shared" si="37"/>
        <v>4</v>
      </c>
      <c r="D347" s="37">
        <f t="shared" si="38"/>
        <v>4</v>
      </c>
      <c r="E347" s="41"/>
      <c r="F347" s="41"/>
      <c r="G347" s="44"/>
      <c r="H347" s="47"/>
      <c r="I347" s="48"/>
      <c r="J347" s="48"/>
      <c r="K347" s="40">
        <f t="shared" si="39"/>
        <v>0</v>
      </c>
      <c r="L347" s="35">
        <f t="shared" si="40"/>
        <v>43103</v>
      </c>
      <c r="N347" s="69" t="str">
        <f t="shared" ca="1" si="41"/>
        <v>D</v>
      </c>
    </row>
    <row r="348" spans="1:14" ht="13">
      <c r="A348" s="39">
        <f t="shared" si="35"/>
        <v>43106</v>
      </c>
      <c r="B348" s="36">
        <f t="shared" si="36"/>
        <v>3</v>
      </c>
      <c r="C348" s="36">
        <f t="shared" si="37"/>
        <v>7</v>
      </c>
      <c r="D348" s="37">
        <f t="shared" si="38"/>
        <v>7</v>
      </c>
      <c r="E348" s="41"/>
      <c r="F348" s="41"/>
      <c r="G348" s="44"/>
      <c r="H348" s="47"/>
      <c r="I348" s="48"/>
      <c r="J348" s="48"/>
      <c r="K348" s="40">
        <f t="shared" si="39"/>
        <v>0</v>
      </c>
      <c r="L348" s="35">
        <f t="shared" si="40"/>
        <v>43106</v>
      </c>
      <c r="N348" s="69" t="str">
        <f t="shared" ca="1" si="41"/>
        <v>D</v>
      </c>
    </row>
    <row r="349" spans="1:14" ht="13">
      <c r="A349" s="39">
        <f t="shared" si="35"/>
        <v>43110</v>
      </c>
      <c r="B349" s="36">
        <f t="shared" si="36"/>
        <v>4</v>
      </c>
      <c r="C349" s="36">
        <f t="shared" si="37"/>
        <v>4</v>
      </c>
      <c r="D349" s="37">
        <f t="shared" si="38"/>
        <v>4</v>
      </c>
      <c r="E349" s="41"/>
      <c r="F349" s="41"/>
      <c r="G349" s="44"/>
      <c r="H349" s="47"/>
      <c r="I349" s="48"/>
      <c r="J349" s="48"/>
      <c r="K349" s="40">
        <f t="shared" si="39"/>
        <v>0</v>
      </c>
      <c r="L349" s="35">
        <f t="shared" si="40"/>
        <v>43110</v>
      </c>
      <c r="N349" s="69" t="str">
        <f t="shared" ca="1" si="41"/>
        <v>D</v>
      </c>
    </row>
    <row r="350" spans="1:14" ht="13">
      <c r="A350" s="39">
        <f t="shared" si="35"/>
        <v>43113</v>
      </c>
      <c r="B350" s="36">
        <f t="shared" si="36"/>
        <v>3</v>
      </c>
      <c r="C350" s="36">
        <f t="shared" si="37"/>
        <v>7</v>
      </c>
      <c r="D350" s="37">
        <f t="shared" si="38"/>
        <v>7</v>
      </c>
      <c r="E350" s="41"/>
      <c r="F350" s="41"/>
      <c r="G350" s="44"/>
      <c r="H350" s="47"/>
      <c r="I350" s="48"/>
      <c r="J350" s="48"/>
      <c r="K350" s="40">
        <f t="shared" si="39"/>
        <v>0</v>
      </c>
      <c r="L350" s="35">
        <f t="shared" si="40"/>
        <v>43113</v>
      </c>
      <c r="N350" s="69" t="str">
        <f t="shared" ca="1" si="41"/>
        <v>D</v>
      </c>
    </row>
    <row r="351" spans="1:14" ht="13">
      <c r="A351" s="39">
        <f t="shared" si="35"/>
        <v>43117</v>
      </c>
      <c r="B351" s="36">
        <f t="shared" si="36"/>
        <v>4</v>
      </c>
      <c r="C351" s="36">
        <f t="shared" si="37"/>
        <v>4</v>
      </c>
      <c r="D351" s="37">
        <f t="shared" si="38"/>
        <v>4</v>
      </c>
      <c r="E351" s="41"/>
      <c r="F351" s="41"/>
      <c r="G351" s="44"/>
      <c r="H351" s="47"/>
      <c r="I351" s="48"/>
      <c r="J351" s="48"/>
      <c r="K351" s="40">
        <f t="shared" si="39"/>
        <v>0</v>
      </c>
      <c r="L351" s="35">
        <f t="shared" si="40"/>
        <v>43117</v>
      </c>
      <c r="N351" s="69" t="str">
        <f t="shared" ca="1" si="41"/>
        <v>D</v>
      </c>
    </row>
    <row r="352" spans="1:14" ht="13">
      <c r="A352" s="39">
        <f t="shared" si="35"/>
        <v>43120</v>
      </c>
      <c r="B352" s="36">
        <f t="shared" si="36"/>
        <v>3</v>
      </c>
      <c r="C352" s="36">
        <f t="shared" si="37"/>
        <v>7</v>
      </c>
      <c r="D352" s="37">
        <f t="shared" si="38"/>
        <v>7</v>
      </c>
      <c r="E352" s="41"/>
      <c r="F352" s="41"/>
      <c r="G352" s="44"/>
      <c r="H352" s="47"/>
      <c r="I352" s="48"/>
      <c r="J352" s="48"/>
      <c r="K352" s="40">
        <f t="shared" si="39"/>
        <v>0</v>
      </c>
      <c r="L352" s="35">
        <f t="shared" si="40"/>
        <v>43120</v>
      </c>
      <c r="N352" s="69" t="str">
        <f t="shared" ca="1" si="41"/>
        <v>D</v>
      </c>
    </row>
    <row r="353" spans="1:14" ht="13">
      <c r="A353" s="39">
        <f t="shared" si="35"/>
        <v>43124</v>
      </c>
      <c r="B353" s="36">
        <f t="shared" si="36"/>
        <v>4</v>
      </c>
      <c r="C353" s="36">
        <f t="shared" si="37"/>
        <v>4</v>
      </c>
      <c r="D353" s="37">
        <f t="shared" si="38"/>
        <v>4</v>
      </c>
      <c r="E353" s="41"/>
      <c r="F353" s="41"/>
      <c r="G353" s="44"/>
      <c r="H353" s="47"/>
      <c r="I353" s="48"/>
      <c r="J353" s="48"/>
      <c r="K353" s="40">
        <f t="shared" si="39"/>
        <v>0</v>
      </c>
      <c r="L353" s="35">
        <f t="shared" si="40"/>
        <v>43124</v>
      </c>
      <c r="N353" s="69" t="str">
        <f t="shared" ca="1" si="41"/>
        <v>D</v>
      </c>
    </row>
    <row r="354" spans="1:14" ht="13">
      <c r="A354" s="39">
        <f t="shared" si="35"/>
        <v>43127</v>
      </c>
      <c r="B354" s="36">
        <f t="shared" si="36"/>
        <v>3</v>
      </c>
      <c r="C354" s="36">
        <f t="shared" si="37"/>
        <v>7</v>
      </c>
      <c r="D354" s="37">
        <f t="shared" si="38"/>
        <v>7</v>
      </c>
      <c r="E354" s="41"/>
      <c r="F354" s="41"/>
      <c r="G354" s="44"/>
      <c r="H354" s="47"/>
      <c r="I354" s="48"/>
      <c r="J354" s="48"/>
      <c r="K354" s="40">
        <f t="shared" si="39"/>
        <v>0</v>
      </c>
      <c r="L354" s="35">
        <f t="shared" si="40"/>
        <v>43127</v>
      </c>
      <c r="N354" s="69" t="str">
        <f t="shared" ca="1" si="41"/>
        <v>D</v>
      </c>
    </row>
    <row r="355" spans="1:14" ht="13">
      <c r="A355" s="39">
        <f t="shared" si="35"/>
        <v>43131</v>
      </c>
      <c r="B355" s="36">
        <f t="shared" si="36"/>
        <v>4</v>
      </c>
      <c r="C355" s="36">
        <f t="shared" si="37"/>
        <v>4</v>
      </c>
      <c r="D355" s="37">
        <f t="shared" si="38"/>
        <v>4</v>
      </c>
      <c r="E355" s="41"/>
      <c r="F355" s="41"/>
      <c r="G355" s="44"/>
      <c r="H355" s="47"/>
      <c r="I355" s="48"/>
      <c r="J355" s="48"/>
      <c r="K355" s="40">
        <f t="shared" si="39"/>
        <v>0</v>
      </c>
      <c r="L355" s="35">
        <f t="shared" si="40"/>
        <v>43131</v>
      </c>
      <c r="N355" s="69" t="str">
        <f t="shared" ca="1" si="41"/>
        <v>D</v>
      </c>
    </row>
    <row r="356" spans="1:14" ht="13">
      <c r="A356" s="39">
        <f t="shared" si="35"/>
        <v>43134</v>
      </c>
      <c r="B356" s="36">
        <f t="shared" si="36"/>
        <v>3</v>
      </c>
      <c r="C356" s="36">
        <f t="shared" si="37"/>
        <v>7</v>
      </c>
      <c r="D356" s="37">
        <f t="shared" si="38"/>
        <v>7</v>
      </c>
      <c r="E356" s="41"/>
      <c r="F356" s="41"/>
      <c r="G356" s="44"/>
      <c r="H356" s="47"/>
      <c r="I356" s="48"/>
      <c r="J356" s="48"/>
      <c r="K356" s="40">
        <f t="shared" si="39"/>
        <v>0</v>
      </c>
      <c r="L356" s="35">
        <f t="shared" si="40"/>
        <v>43134</v>
      </c>
      <c r="N356" s="69" t="str">
        <f t="shared" ca="1" si="41"/>
        <v>D</v>
      </c>
    </row>
    <row r="357" spans="1:14" ht="13">
      <c r="A357" s="39">
        <f t="shared" si="35"/>
        <v>43138</v>
      </c>
      <c r="B357" s="36">
        <f t="shared" si="36"/>
        <v>4</v>
      </c>
      <c r="C357" s="36">
        <f t="shared" si="37"/>
        <v>4</v>
      </c>
      <c r="D357" s="37">
        <f t="shared" si="38"/>
        <v>4</v>
      </c>
      <c r="E357" s="41"/>
      <c r="F357" s="41"/>
      <c r="G357" s="44"/>
      <c r="H357" s="47"/>
      <c r="I357" s="48"/>
      <c r="J357" s="48"/>
      <c r="K357" s="40">
        <f t="shared" si="39"/>
        <v>0</v>
      </c>
      <c r="L357" s="35">
        <f t="shared" si="40"/>
        <v>43138</v>
      </c>
      <c r="N357" s="69" t="str">
        <f t="shared" ca="1" si="41"/>
        <v>D</v>
      </c>
    </row>
    <row r="358" spans="1:14" ht="13">
      <c r="A358" s="39">
        <f t="shared" si="35"/>
        <v>43141</v>
      </c>
      <c r="B358" s="36">
        <f t="shared" si="36"/>
        <v>3</v>
      </c>
      <c r="C358" s="36">
        <f t="shared" si="37"/>
        <v>7</v>
      </c>
      <c r="D358" s="37">
        <f t="shared" si="38"/>
        <v>7</v>
      </c>
      <c r="E358" s="41"/>
      <c r="F358" s="41"/>
      <c r="G358" s="44"/>
      <c r="H358" s="47"/>
      <c r="I358" s="48"/>
      <c r="J358" s="48"/>
      <c r="K358" s="40">
        <f t="shared" si="39"/>
        <v>0</v>
      </c>
      <c r="L358" s="35">
        <f t="shared" si="40"/>
        <v>43141</v>
      </c>
      <c r="N358" s="69" t="str">
        <f t="shared" ca="1" si="41"/>
        <v>D</v>
      </c>
    </row>
    <row r="359" spans="1:14" ht="13">
      <c r="A359" s="39">
        <f t="shared" si="35"/>
        <v>43145</v>
      </c>
      <c r="B359" s="36">
        <f t="shared" si="36"/>
        <v>4</v>
      </c>
      <c r="C359" s="36">
        <f t="shared" si="37"/>
        <v>4</v>
      </c>
      <c r="D359" s="37">
        <f t="shared" si="38"/>
        <v>4</v>
      </c>
      <c r="E359" s="41"/>
      <c r="F359" s="41"/>
      <c r="G359" s="44"/>
      <c r="H359" s="47"/>
      <c r="I359" s="48"/>
      <c r="J359" s="48"/>
      <c r="K359" s="40">
        <f t="shared" si="39"/>
        <v>0</v>
      </c>
      <c r="L359" s="35">
        <f t="shared" si="40"/>
        <v>43145</v>
      </c>
      <c r="N359" s="69" t="str">
        <f t="shared" ca="1" si="41"/>
        <v>D</v>
      </c>
    </row>
    <row r="360" spans="1:14" ht="13">
      <c r="A360" s="39">
        <f t="shared" si="35"/>
        <v>43148</v>
      </c>
      <c r="B360" s="36">
        <f t="shared" si="36"/>
        <v>3</v>
      </c>
      <c r="C360" s="36">
        <f t="shared" si="37"/>
        <v>7</v>
      </c>
      <c r="D360" s="37">
        <f t="shared" si="38"/>
        <v>7</v>
      </c>
      <c r="E360" s="41"/>
      <c r="F360" s="41"/>
      <c r="G360" s="44"/>
      <c r="H360" s="47"/>
      <c r="I360" s="48"/>
      <c r="J360" s="48"/>
      <c r="K360" s="40">
        <f t="shared" si="39"/>
        <v>0</v>
      </c>
      <c r="L360" s="35">
        <f t="shared" si="40"/>
        <v>43148</v>
      </c>
      <c r="N360" s="69" t="str">
        <f t="shared" ca="1" si="41"/>
        <v>D</v>
      </c>
    </row>
    <row r="361" spans="1:14" ht="13">
      <c r="A361" s="39">
        <f t="shared" si="35"/>
        <v>43152</v>
      </c>
      <c r="B361" s="36">
        <f t="shared" si="36"/>
        <v>4</v>
      </c>
      <c r="C361" s="36">
        <f t="shared" si="37"/>
        <v>4</v>
      </c>
      <c r="D361" s="37">
        <f t="shared" si="38"/>
        <v>4</v>
      </c>
      <c r="E361" s="41"/>
      <c r="F361" s="41"/>
      <c r="G361" s="44"/>
      <c r="H361" s="47"/>
      <c r="I361" s="48"/>
      <c r="J361" s="48"/>
      <c r="K361" s="40">
        <f t="shared" si="39"/>
        <v>0</v>
      </c>
      <c r="L361" s="35">
        <f t="shared" si="40"/>
        <v>43152</v>
      </c>
      <c r="N361" s="69" t="str">
        <f t="shared" ca="1" si="41"/>
        <v>D</v>
      </c>
    </row>
    <row r="362" spans="1:14" ht="13">
      <c r="A362" s="39">
        <f t="shared" si="35"/>
        <v>43155</v>
      </c>
      <c r="B362" s="36">
        <f t="shared" si="36"/>
        <v>3</v>
      </c>
      <c r="C362" s="36">
        <f t="shared" si="37"/>
        <v>7</v>
      </c>
      <c r="D362" s="37">
        <f t="shared" si="38"/>
        <v>7</v>
      </c>
      <c r="E362" s="41"/>
      <c r="F362" s="41"/>
      <c r="G362" s="44"/>
      <c r="H362" s="47"/>
      <c r="I362" s="48"/>
      <c r="J362" s="48"/>
      <c r="K362" s="40">
        <f t="shared" si="39"/>
        <v>0</v>
      </c>
      <c r="L362" s="35">
        <f t="shared" si="40"/>
        <v>43155</v>
      </c>
      <c r="N362" s="69" t="str">
        <f t="shared" ca="1" si="41"/>
        <v>D</v>
      </c>
    </row>
    <row r="363" spans="1:14" ht="13">
      <c r="A363" s="39">
        <f t="shared" si="35"/>
        <v>43159</v>
      </c>
      <c r="B363" s="36">
        <f t="shared" si="36"/>
        <v>4</v>
      </c>
      <c r="C363" s="36">
        <f t="shared" si="37"/>
        <v>4</v>
      </c>
      <c r="D363" s="37">
        <f t="shared" si="38"/>
        <v>4</v>
      </c>
      <c r="E363" s="41"/>
      <c r="F363" s="41"/>
      <c r="G363" s="44"/>
      <c r="H363" s="47"/>
      <c r="I363" s="48"/>
      <c r="J363" s="48"/>
      <c r="K363" s="40">
        <f t="shared" si="39"/>
        <v>0</v>
      </c>
      <c r="L363" s="35">
        <f t="shared" si="40"/>
        <v>43159</v>
      </c>
      <c r="N363" s="69" t="str">
        <f t="shared" ca="1" si="41"/>
        <v>D</v>
      </c>
    </row>
    <row r="364" spans="1:14" ht="13">
      <c r="A364" s="39">
        <f t="shared" si="35"/>
        <v>43162</v>
      </c>
      <c r="B364" s="36">
        <f t="shared" si="36"/>
        <v>3</v>
      </c>
      <c r="C364" s="36">
        <f t="shared" si="37"/>
        <v>7</v>
      </c>
      <c r="D364" s="37">
        <f t="shared" si="38"/>
        <v>7</v>
      </c>
      <c r="E364" s="41"/>
      <c r="F364" s="41"/>
      <c r="G364" s="44"/>
      <c r="H364" s="47"/>
      <c r="I364" s="48"/>
      <c r="J364" s="48"/>
      <c r="K364" s="40">
        <f t="shared" si="39"/>
        <v>0</v>
      </c>
      <c r="L364" s="35">
        <f t="shared" si="40"/>
        <v>43162</v>
      </c>
      <c r="N364" s="69" t="str">
        <f t="shared" ca="1" si="41"/>
        <v>D</v>
      </c>
    </row>
    <row r="365" spans="1:14" ht="13">
      <c r="A365" s="39">
        <f t="shared" si="35"/>
        <v>43166</v>
      </c>
      <c r="B365" s="36">
        <f t="shared" si="36"/>
        <v>4</v>
      </c>
      <c r="C365" s="36">
        <f t="shared" si="37"/>
        <v>4</v>
      </c>
      <c r="D365" s="37">
        <f t="shared" si="38"/>
        <v>4</v>
      </c>
      <c r="E365" s="41"/>
      <c r="F365" s="41"/>
      <c r="G365" s="44"/>
      <c r="H365" s="47"/>
      <c r="I365" s="48"/>
      <c r="J365" s="48"/>
      <c r="K365" s="40">
        <f t="shared" si="39"/>
        <v>0</v>
      </c>
      <c r="L365" s="35">
        <f t="shared" si="40"/>
        <v>43166</v>
      </c>
      <c r="N365" s="69" t="str">
        <f t="shared" ca="1" si="41"/>
        <v>D</v>
      </c>
    </row>
    <row r="366" spans="1:14" ht="13">
      <c r="A366" s="39">
        <f t="shared" si="35"/>
        <v>43169</v>
      </c>
      <c r="B366" s="36">
        <f t="shared" si="36"/>
        <v>3</v>
      </c>
      <c r="C366" s="36">
        <f t="shared" si="37"/>
        <v>7</v>
      </c>
      <c r="D366" s="37">
        <f t="shared" si="38"/>
        <v>7</v>
      </c>
      <c r="E366" s="41"/>
      <c r="F366" s="41"/>
      <c r="G366" s="44"/>
      <c r="H366" s="47"/>
      <c r="I366" s="48"/>
      <c r="J366" s="48"/>
      <c r="K366" s="40">
        <f t="shared" si="39"/>
        <v>0</v>
      </c>
      <c r="L366" s="35">
        <f t="shared" si="40"/>
        <v>43169</v>
      </c>
      <c r="N366" s="69" t="str">
        <f t="shared" ca="1" si="41"/>
        <v>D</v>
      </c>
    </row>
    <row r="367" spans="1:14" ht="13">
      <c r="A367" s="39">
        <f t="shared" si="35"/>
        <v>43173</v>
      </c>
      <c r="B367" s="36">
        <f t="shared" si="36"/>
        <v>4</v>
      </c>
      <c r="C367" s="36">
        <f t="shared" si="37"/>
        <v>4</v>
      </c>
      <c r="D367" s="37">
        <f t="shared" si="38"/>
        <v>4</v>
      </c>
      <c r="E367" s="41"/>
      <c r="F367" s="41"/>
      <c r="G367" s="44"/>
      <c r="H367" s="47"/>
      <c r="I367" s="48"/>
      <c r="J367" s="48"/>
      <c r="K367" s="40">
        <f t="shared" si="39"/>
        <v>0</v>
      </c>
      <c r="L367" s="35">
        <f t="shared" si="40"/>
        <v>43173</v>
      </c>
      <c r="N367" s="69" t="str">
        <f t="shared" ca="1" si="41"/>
        <v>D</v>
      </c>
    </row>
    <row r="368" spans="1:14" ht="13">
      <c r="A368" s="39">
        <f t="shared" si="35"/>
        <v>43176</v>
      </c>
      <c r="B368" s="36">
        <f t="shared" si="36"/>
        <v>3</v>
      </c>
      <c r="C368" s="36">
        <f t="shared" si="37"/>
        <v>7</v>
      </c>
      <c r="D368" s="37">
        <f t="shared" si="38"/>
        <v>7</v>
      </c>
      <c r="E368" s="41"/>
      <c r="F368" s="41"/>
      <c r="G368" s="44"/>
      <c r="H368" s="47"/>
      <c r="I368" s="48"/>
      <c r="J368" s="48"/>
      <c r="K368" s="40">
        <f t="shared" si="39"/>
        <v>0</v>
      </c>
      <c r="L368" s="35">
        <f t="shared" si="40"/>
        <v>43176</v>
      </c>
      <c r="N368" s="69" t="str">
        <f t="shared" ca="1" si="41"/>
        <v>D</v>
      </c>
    </row>
    <row r="369" spans="1:14" ht="13">
      <c r="A369" s="39">
        <f t="shared" si="35"/>
        <v>43180</v>
      </c>
      <c r="B369" s="36">
        <f t="shared" si="36"/>
        <v>4</v>
      </c>
      <c r="C369" s="36">
        <f t="shared" si="37"/>
        <v>4</v>
      </c>
      <c r="D369" s="37">
        <f t="shared" si="38"/>
        <v>4</v>
      </c>
      <c r="E369" s="41"/>
      <c r="F369" s="41"/>
      <c r="G369" s="44"/>
      <c r="H369" s="47"/>
      <c r="I369" s="48"/>
      <c r="J369" s="48"/>
      <c r="K369" s="40">
        <f t="shared" si="39"/>
        <v>0</v>
      </c>
      <c r="L369" s="35">
        <f t="shared" si="40"/>
        <v>43180</v>
      </c>
      <c r="N369" s="69" t="str">
        <f t="shared" ca="1" si="41"/>
        <v>D</v>
      </c>
    </row>
    <row r="370" spans="1:14" ht="13">
      <c r="A370" s="39">
        <f t="shared" si="35"/>
        <v>43183</v>
      </c>
      <c r="B370" s="36">
        <f t="shared" si="36"/>
        <v>3</v>
      </c>
      <c r="C370" s="36">
        <f t="shared" si="37"/>
        <v>7</v>
      </c>
      <c r="D370" s="37">
        <f t="shared" si="38"/>
        <v>7</v>
      </c>
      <c r="E370" s="41"/>
      <c r="F370" s="41"/>
      <c r="G370" s="44"/>
      <c r="H370" s="47"/>
      <c r="I370" s="48"/>
      <c r="J370" s="48"/>
      <c r="K370" s="40">
        <f t="shared" si="39"/>
        <v>0</v>
      </c>
      <c r="L370" s="35">
        <f t="shared" si="40"/>
        <v>43183</v>
      </c>
      <c r="N370" s="69" t="str">
        <f t="shared" ca="1" si="41"/>
        <v>D</v>
      </c>
    </row>
    <row r="371" spans="1:14" ht="13">
      <c r="A371" s="39">
        <f t="shared" si="35"/>
        <v>43187</v>
      </c>
      <c r="B371" s="36">
        <f t="shared" si="36"/>
        <v>4</v>
      </c>
      <c r="C371" s="36">
        <f t="shared" si="37"/>
        <v>4</v>
      </c>
      <c r="D371" s="37">
        <f t="shared" si="38"/>
        <v>4</v>
      </c>
      <c r="E371" s="41"/>
      <c r="F371" s="41"/>
      <c r="G371" s="44"/>
      <c r="H371" s="47"/>
      <c r="I371" s="48"/>
      <c r="J371" s="48"/>
      <c r="K371" s="40">
        <f t="shared" si="39"/>
        <v>0</v>
      </c>
      <c r="L371" s="35">
        <f t="shared" si="40"/>
        <v>43187</v>
      </c>
      <c r="N371" s="69" t="str">
        <f t="shared" ca="1" si="41"/>
        <v>D</v>
      </c>
    </row>
    <row r="372" spans="1:14" ht="13">
      <c r="A372" s="39">
        <f t="shared" si="35"/>
        <v>43190</v>
      </c>
      <c r="B372" s="36">
        <f t="shared" si="36"/>
        <v>3</v>
      </c>
      <c r="C372" s="36">
        <f t="shared" si="37"/>
        <v>7</v>
      </c>
      <c r="D372" s="37">
        <f t="shared" si="38"/>
        <v>7</v>
      </c>
      <c r="E372" s="41"/>
      <c r="F372" s="41"/>
      <c r="G372" s="44"/>
      <c r="H372" s="47"/>
      <c r="I372" s="48"/>
      <c r="J372" s="48"/>
      <c r="K372" s="40">
        <f t="shared" si="39"/>
        <v>0</v>
      </c>
      <c r="L372" s="35">
        <f t="shared" si="40"/>
        <v>43190</v>
      </c>
      <c r="N372" s="69" t="str">
        <f t="shared" ca="1" si="41"/>
        <v>D</v>
      </c>
    </row>
    <row r="373" spans="1:14" ht="13">
      <c r="A373" s="39">
        <f t="shared" si="35"/>
        <v>43194</v>
      </c>
      <c r="B373" s="36">
        <f t="shared" si="36"/>
        <v>4</v>
      </c>
      <c r="C373" s="36">
        <f t="shared" si="37"/>
        <v>4</v>
      </c>
      <c r="D373" s="37">
        <f t="shared" si="38"/>
        <v>4</v>
      </c>
      <c r="E373" s="41"/>
      <c r="F373" s="41"/>
      <c r="G373" s="44"/>
      <c r="H373" s="47"/>
      <c r="I373" s="48"/>
      <c r="J373" s="48"/>
      <c r="K373" s="40">
        <f t="shared" si="39"/>
        <v>0</v>
      </c>
      <c r="L373" s="35">
        <f t="shared" si="40"/>
        <v>43194</v>
      </c>
      <c r="N373" s="69" t="str">
        <f t="shared" ca="1" si="41"/>
        <v>D</v>
      </c>
    </row>
    <row r="374" spans="1:14" ht="13">
      <c r="A374" s="39">
        <f t="shared" si="35"/>
        <v>43197</v>
      </c>
      <c r="B374" s="36">
        <f t="shared" si="36"/>
        <v>3</v>
      </c>
      <c r="C374" s="36">
        <f t="shared" si="37"/>
        <v>7</v>
      </c>
      <c r="D374" s="37">
        <f t="shared" si="38"/>
        <v>7</v>
      </c>
      <c r="E374" s="41"/>
      <c r="F374" s="41"/>
      <c r="G374" s="44"/>
      <c r="H374" s="47"/>
      <c r="I374" s="48"/>
      <c r="J374" s="48"/>
      <c r="K374" s="40">
        <f t="shared" si="39"/>
        <v>0</v>
      </c>
      <c r="L374" s="35">
        <f t="shared" si="40"/>
        <v>43197</v>
      </c>
      <c r="N374" s="69" t="str">
        <f t="shared" ca="1" si="41"/>
        <v>D</v>
      </c>
    </row>
    <row r="375" spans="1:14" ht="13">
      <c r="A375" s="39">
        <f t="shared" si="35"/>
        <v>43201</v>
      </c>
      <c r="B375" s="36">
        <f t="shared" si="36"/>
        <v>4</v>
      </c>
      <c r="C375" s="36">
        <f t="shared" si="37"/>
        <v>4</v>
      </c>
      <c r="D375" s="37">
        <f t="shared" si="38"/>
        <v>4</v>
      </c>
      <c r="E375" s="41"/>
      <c r="F375" s="41"/>
      <c r="G375" s="44"/>
      <c r="H375" s="47"/>
      <c r="I375" s="48"/>
      <c r="J375" s="48"/>
      <c r="K375" s="40">
        <f t="shared" si="39"/>
        <v>0</v>
      </c>
      <c r="L375" s="35">
        <f t="shared" si="40"/>
        <v>43201</v>
      </c>
      <c r="N375" s="69" t="str">
        <f t="shared" ca="1" si="41"/>
        <v>D</v>
      </c>
    </row>
    <row r="376" spans="1:14" ht="13">
      <c r="A376" s="39">
        <f t="shared" si="35"/>
        <v>43204</v>
      </c>
      <c r="B376" s="36">
        <f t="shared" si="36"/>
        <v>3</v>
      </c>
      <c r="C376" s="36">
        <f t="shared" si="37"/>
        <v>7</v>
      </c>
      <c r="D376" s="37">
        <f t="shared" si="38"/>
        <v>7</v>
      </c>
      <c r="E376" s="41"/>
      <c r="F376" s="41"/>
      <c r="G376" s="44"/>
      <c r="H376" s="47"/>
      <c r="I376" s="48"/>
      <c r="J376" s="48"/>
      <c r="K376" s="40">
        <f t="shared" si="39"/>
        <v>0</v>
      </c>
      <c r="L376" s="35">
        <f t="shared" si="40"/>
        <v>43204</v>
      </c>
      <c r="N376" s="69" t="str">
        <f t="shared" ca="1" si="41"/>
        <v>D</v>
      </c>
    </row>
    <row r="377" spans="1:14" ht="13">
      <c r="A377" s="39">
        <f t="shared" si="35"/>
        <v>43208</v>
      </c>
      <c r="B377" s="36">
        <f t="shared" si="36"/>
        <v>4</v>
      </c>
      <c r="C377" s="36">
        <f t="shared" si="37"/>
        <v>4</v>
      </c>
      <c r="D377" s="37">
        <f t="shared" si="38"/>
        <v>4</v>
      </c>
      <c r="E377" s="41"/>
      <c r="F377" s="41"/>
      <c r="G377" s="44"/>
      <c r="H377" s="47"/>
      <c r="I377" s="48"/>
      <c r="J377" s="48"/>
      <c r="K377" s="40">
        <f t="shared" si="39"/>
        <v>0</v>
      </c>
      <c r="L377" s="35">
        <f t="shared" si="40"/>
        <v>43208</v>
      </c>
      <c r="N377" s="69" t="str">
        <f t="shared" ca="1" si="41"/>
        <v>D</v>
      </c>
    </row>
    <row r="378" spans="1:14" ht="13">
      <c r="A378" s="39">
        <f t="shared" si="35"/>
        <v>43211</v>
      </c>
      <c r="B378" s="36">
        <f t="shared" si="36"/>
        <v>3</v>
      </c>
      <c r="C378" s="36">
        <f t="shared" si="37"/>
        <v>7</v>
      </c>
      <c r="D378" s="37">
        <f t="shared" si="38"/>
        <v>7</v>
      </c>
      <c r="E378" s="41"/>
      <c r="F378" s="41"/>
      <c r="G378" s="44"/>
      <c r="H378" s="47"/>
      <c r="I378" s="48"/>
      <c r="J378" s="48"/>
      <c r="K378" s="40">
        <f t="shared" si="39"/>
        <v>0</v>
      </c>
      <c r="L378" s="35">
        <f t="shared" si="40"/>
        <v>43211</v>
      </c>
      <c r="N378" s="69" t="str">
        <f t="shared" ca="1" si="41"/>
        <v>D</v>
      </c>
    </row>
    <row r="379" spans="1:14" ht="13">
      <c r="A379" s="39">
        <f t="shared" si="35"/>
        <v>43215</v>
      </c>
      <c r="B379" s="36">
        <f t="shared" si="36"/>
        <v>4</v>
      </c>
      <c r="C379" s="36">
        <f t="shared" si="37"/>
        <v>4</v>
      </c>
      <c r="D379" s="37">
        <f t="shared" si="38"/>
        <v>4</v>
      </c>
      <c r="E379" s="41"/>
      <c r="F379" s="41"/>
      <c r="G379" s="44"/>
      <c r="H379" s="47"/>
      <c r="I379" s="48"/>
      <c r="J379" s="48"/>
      <c r="K379" s="40">
        <f t="shared" si="39"/>
        <v>0</v>
      </c>
      <c r="L379" s="35">
        <f t="shared" si="40"/>
        <v>43215</v>
      </c>
      <c r="N379" s="69" t="str">
        <f t="shared" ca="1" si="41"/>
        <v>D</v>
      </c>
    </row>
    <row r="380" spans="1:14" ht="13">
      <c r="A380" s="39">
        <f t="shared" si="35"/>
        <v>43218</v>
      </c>
      <c r="B380" s="36">
        <f t="shared" si="36"/>
        <v>3</v>
      </c>
      <c r="C380" s="36">
        <f t="shared" si="37"/>
        <v>7</v>
      </c>
      <c r="D380" s="37">
        <f t="shared" si="38"/>
        <v>7</v>
      </c>
      <c r="E380" s="41"/>
      <c r="F380" s="41"/>
      <c r="G380" s="44"/>
      <c r="H380" s="47"/>
      <c r="I380" s="48"/>
      <c r="J380" s="48"/>
      <c r="K380" s="40">
        <f t="shared" si="39"/>
        <v>0</v>
      </c>
      <c r="L380" s="35">
        <f t="shared" si="40"/>
        <v>43218</v>
      </c>
      <c r="N380" s="69" t="str">
        <f t="shared" ca="1" si="41"/>
        <v>D</v>
      </c>
    </row>
    <row r="381" spans="1:14" ht="13">
      <c r="A381" s="39">
        <f t="shared" si="35"/>
        <v>43222</v>
      </c>
      <c r="B381" s="36">
        <f t="shared" si="36"/>
        <v>4</v>
      </c>
      <c r="C381" s="36">
        <f t="shared" si="37"/>
        <v>4</v>
      </c>
      <c r="D381" s="37">
        <f t="shared" si="38"/>
        <v>4</v>
      </c>
      <c r="E381" s="41"/>
      <c r="F381" s="41"/>
      <c r="G381" s="44"/>
      <c r="H381" s="47"/>
      <c r="I381" s="48"/>
      <c r="J381" s="48"/>
      <c r="K381" s="40">
        <f t="shared" si="39"/>
        <v>0</v>
      </c>
      <c r="L381" s="35">
        <f t="shared" si="40"/>
        <v>43222</v>
      </c>
      <c r="N381" s="69" t="str">
        <f t="shared" ca="1" si="41"/>
        <v>D</v>
      </c>
    </row>
    <row r="382" spans="1:14" ht="13">
      <c r="A382" s="39">
        <f t="shared" si="35"/>
        <v>43225</v>
      </c>
      <c r="B382" s="36">
        <f t="shared" si="36"/>
        <v>3</v>
      </c>
      <c r="C382" s="36">
        <f t="shared" si="37"/>
        <v>7</v>
      </c>
      <c r="D382" s="37">
        <f t="shared" si="38"/>
        <v>7</v>
      </c>
      <c r="E382" s="41"/>
      <c r="F382" s="41"/>
      <c r="G382" s="44"/>
      <c r="H382" s="47"/>
      <c r="I382" s="48"/>
      <c r="J382" s="48"/>
      <c r="K382" s="40">
        <f t="shared" si="39"/>
        <v>0</v>
      </c>
      <c r="L382" s="35">
        <f t="shared" si="40"/>
        <v>43225</v>
      </c>
      <c r="N382" s="69" t="str">
        <f t="shared" ca="1" si="41"/>
        <v>D</v>
      </c>
    </row>
    <row r="383" spans="1:14" ht="13">
      <c r="A383" s="39">
        <f t="shared" si="35"/>
        <v>43229</v>
      </c>
      <c r="B383" s="36">
        <f t="shared" si="36"/>
        <v>4</v>
      </c>
      <c r="C383" s="36">
        <f t="shared" si="37"/>
        <v>4</v>
      </c>
      <c r="D383" s="37">
        <f t="shared" si="38"/>
        <v>4</v>
      </c>
      <c r="E383" s="41"/>
      <c r="F383" s="41"/>
      <c r="G383" s="44"/>
      <c r="H383" s="47"/>
      <c r="I383" s="48"/>
      <c r="J383" s="48"/>
      <c r="K383" s="40">
        <f t="shared" si="39"/>
        <v>0</v>
      </c>
      <c r="L383" s="35">
        <f t="shared" si="40"/>
        <v>43229</v>
      </c>
      <c r="N383" s="69" t="str">
        <f t="shared" ca="1" si="41"/>
        <v>D</v>
      </c>
    </row>
    <row r="384" spans="1:14" ht="13">
      <c r="A384" s="39">
        <f t="shared" si="35"/>
        <v>43232</v>
      </c>
      <c r="B384" s="36">
        <f t="shared" si="36"/>
        <v>3</v>
      </c>
      <c r="C384" s="36">
        <f t="shared" si="37"/>
        <v>7</v>
      </c>
      <c r="D384" s="37">
        <f t="shared" si="38"/>
        <v>7</v>
      </c>
      <c r="E384" s="41"/>
      <c r="F384" s="41"/>
      <c r="G384" s="44"/>
      <c r="H384" s="47"/>
      <c r="I384" s="48"/>
      <c r="J384" s="48"/>
      <c r="K384" s="40">
        <f t="shared" si="39"/>
        <v>0</v>
      </c>
      <c r="L384" s="35">
        <f t="shared" si="40"/>
        <v>43232</v>
      </c>
      <c r="N384" s="69" t="str">
        <f t="shared" ca="1" si="41"/>
        <v>D</v>
      </c>
    </row>
    <row r="385" spans="1:14" ht="13">
      <c r="A385" s="39">
        <f t="shared" si="35"/>
        <v>43236</v>
      </c>
      <c r="B385" s="36">
        <f t="shared" si="36"/>
        <v>4</v>
      </c>
      <c r="C385" s="36">
        <f t="shared" si="37"/>
        <v>4</v>
      </c>
      <c r="D385" s="37">
        <f t="shared" si="38"/>
        <v>4</v>
      </c>
      <c r="E385" s="41"/>
      <c r="F385" s="41"/>
      <c r="G385" s="44"/>
      <c r="H385" s="47"/>
      <c r="I385" s="48"/>
      <c r="J385" s="48"/>
      <c r="K385" s="40">
        <f t="shared" si="39"/>
        <v>0</v>
      </c>
      <c r="L385" s="35">
        <f t="shared" si="40"/>
        <v>43236</v>
      </c>
      <c r="N385" s="69" t="str">
        <f t="shared" ca="1" si="41"/>
        <v>D</v>
      </c>
    </row>
    <row r="386" spans="1:14" ht="13">
      <c r="A386" s="39">
        <f t="shared" si="35"/>
        <v>43239</v>
      </c>
      <c r="B386" s="36">
        <f t="shared" si="36"/>
        <v>3</v>
      </c>
      <c r="C386" s="36">
        <f t="shared" si="37"/>
        <v>7</v>
      </c>
      <c r="D386" s="37">
        <f t="shared" si="38"/>
        <v>7</v>
      </c>
      <c r="E386" s="41"/>
      <c r="F386" s="41"/>
      <c r="G386" s="44"/>
      <c r="H386" s="47"/>
      <c r="I386" s="48"/>
      <c r="J386" s="48"/>
      <c r="K386" s="40">
        <f t="shared" si="39"/>
        <v>0</v>
      </c>
      <c r="L386" s="35">
        <f t="shared" si="40"/>
        <v>43239</v>
      </c>
      <c r="N386" s="69" t="str">
        <f t="shared" ca="1" si="41"/>
        <v>D</v>
      </c>
    </row>
    <row r="387" spans="1:14" ht="13">
      <c r="A387" s="39">
        <f t="shared" si="35"/>
        <v>43243</v>
      </c>
      <c r="B387" s="36">
        <f t="shared" si="36"/>
        <v>4</v>
      </c>
      <c r="C387" s="36">
        <f t="shared" si="37"/>
        <v>4</v>
      </c>
      <c r="D387" s="37">
        <f t="shared" si="38"/>
        <v>4</v>
      </c>
      <c r="E387" s="41"/>
      <c r="F387" s="41"/>
      <c r="G387" s="44"/>
      <c r="H387" s="47"/>
      <c r="I387" s="48"/>
      <c r="J387" s="48"/>
      <c r="K387" s="40">
        <f t="shared" si="39"/>
        <v>0</v>
      </c>
      <c r="L387" s="35">
        <f t="shared" si="40"/>
        <v>43243</v>
      </c>
      <c r="N387" s="69" t="str">
        <f t="shared" ca="1" si="41"/>
        <v>D</v>
      </c>
    </row>
    <row r="388" spans="1:14" ht="13">
      <c r="A388" s="39">
        <f t="shared" si="35"/>
        <v>43246</v>
      </c>
      <c r="B388" s="36">
        <f t="shared" si="36"/>
        <v>3</v>
      </c>
      <c r="C388" s="36">
        <f t="shared" si="37"/>
        <v>7</v>
      </c>
      <c r="D388" s="37">
        <f t="shared" si="38"/>
        <v>7</v>
      </c>
      <c r="E388" s="41"/>
      <c r="F388" s="41"/>
      <c r="G388" s="44"/>
      <c r="H388" s="47"/>
      <c r="I388" s="48"/>
      <c r="J388" s="48"/>
      <c r="K388" s="40">
        <f t="shared" si="39"/>
        <v>0</v>
      </c>
      <c r="L388" s="35">
        <f t="shared" si="40"/>
        <v>43246</v>
      </c>
      <c r="N388" s="69" t="str">
        <f t="shared" ca="1" si="41"/>
        <v>D</v>
      </c>
    </row>
    <row r="389" spans="1:14" ht="13">
      <c r="A389" s="39">
        <f t="shared" si="35"/>
        <v>43250</v>
      </c>
      <c r="B389" s="36">
        <f t="shared" si="36"/>
        <v>4</v>
      </c>
      <c r="C389" s="36">
        <f t="shared" si="37"/>
        <v>4</v>
      </c>
      <c r="D389" s="37">
        <f t="shared" si="38"/>
        <v>4</v>
      </c>
      <c r="E389" s="41"/>
      <c r="F389" s="41"/>
      <c r="G389" s="44"/>
      <c r="H389" s="47"/>
      <c r="I389" s="48"/>
      <c r="J389" s="48"/>
      <c r="K389" s="40">
        <f t="shared" si="39"/>
        <v>0</v>
      </c>
      <c r="L389" s="35">
        <f t="shared" si="40"/>
        <v>43250</v>
      </c>
      <c r="N389" s="69" t="str">
        <f t="shared" ca="1" si="41"/>
        <v>D</v>
      </c>
    </row>
    <row r="390" spans="1:14" ht="13">
      <c r="A390" s="39">
        <f t="shared" si="35"/>
        <v>43253</v>
      </c>
      <c r="B390" s="36">
        <f t="shared" si="36"/>
        <v>3</v>
      </c>
      <c r="C390" s="36">
        <f t="shared" si="37"/>
        <v>7</v>
      </c>
      <c r="D390" s="37">
        <f t="shared" si="38"/>
        <v>7</v>
      </c>
      <c r="E390" s="41"/>
      <c r="F390" s="41"/>
      <c r="G390" s="44"/>
      <c r="H390" s="47"/>
      <c r="I390" s="48"/>
      <c r="J390" s="48"/>
      <c r="K390" s="40">
        <f t="shared" si="39"/>
        <v>0</v>
      </c>
      <c r="L390" s="35">
        <f t="shared" si="40"/>
        <v>43253</v>
      </c>
      <c r="N390" s="69" t="str">
        <f t="shared" ca="1" si="41"/>
        <v>D</v>
      </c>
    </row>
    <row r="391" spans="1:14" ht="13">
      <c r="A391" s="39">
        <f t="shared" si="35"/>
        <v>43257</v>
      </c>
      <c r="B391" s="36">
        <f t="shared" si="36"/>
        <v>4</v>
      </c>
      <c r="C391" s="36">
        <f t="shared" si="37"/>
        <v>4</v>
      </c>
      <c r="D391" s="37">
        <f t="shared" si="38"/>
        <v>4</v>
      </c>
      <c r="E391" s="41"/>
      <c r="F391" s="41"/>
      <c r="G391" s="44"/>
      <c r="H391" s="47"/>
      <c r="I391" s="48"/>
      <c r="J391" s="48"/>
      <c r="K391" s="40">
        <f t="shared" si="39"/>
        <v>0</v>
      </c>
      <c r="L391" s="35">
        <f t="shared" si="40"/>
        <v>43257</v>
      </c>
      <c r="N391" s="69" t="str">
        <f t="shared" ca="1" si="41"/>
        <v>D</v>
      </c>
    </row>
    <row r="392" spans="1:14" ht="13">
      <c r="A392" s="39">
        <f t="shared" ref="A392:A455" si="42">IF(A$6=11,A391+B392,A391+7)</f>
        <v>43260</v>
      </c>
      <c r="B392" s="36">
        <f t="shared" ref="B392:B455" si="43">IF(AND(A$6=11,C391=4),3,4)</f>
        <v>3</v>
      </c>
      <c r="C392" s="36">
        <f t="shared" ref="C392:C455" si="44">WEEKDAY(A392)</f>
        <v>7</v>
      </c>
      <c r="D392" s="37">
        <f t="shared" ref="D392:D455" si="45">WEEKDAY(A392)</f>
        <v>7</v>
      </c>
      <c r="E392" s="41"/>
      <c r="F392" s="41"/>
      <c r="G392" s="44"/>
      <c r="H392" s="47"/>
      <c r="I392" s="48"/>
      <c r="J392" s="48"/>
      <c r="K392" s="40">
        <f t="shared" ref="K392:K455" si="46">SUM(E392:J392)</f>
        <v>0</v>
      </c>
      <c r="L392" s="35">
        <f t="shared" ref="L392:L455" si="47">A392</f>
        <v>43260</v>
      </c>
      <c r="N392" s="69" t="str">
        <f t="shared" ref="N392:N455" ca="1" si="48">IF(TODAY()&gt;A392+7,0,"D")</f>
        <v>D</v>
      </c>
    </row>
    <row r="393" spans="1:14" ht="13">
      <c r="A393" s="39">
        <f t="shared" si="42"/>
        <v>43264</v>
      </c>
      <c r="B393" s="36">
        <f t="shared" si="43"/>
        <v>4</v>
      </c>
      <c r="C393" s="36">
        <f t="shared" si="44"/>
        <v>4</v>
      </c>
      <c r="D393" s="37">
        <f t="shared" si="45"/>
        <v>4</v>
      </c>
      <c r="E393" s="41"/>
      <c r="F393" s="41"/>
      <c r="G393" s="44"/>
      <c r="H393" s="47"/>
      <c r="I393" s="48"/>
      <c r="J393" s="48"/>
      <c r="K393" s="40">
        <f t="shared" si="46"/>
        <v>0</v>
      </c>
      <c r="L393" s="35">
        <f t="shared" si="47"/>
        <v>43264</v>
      </c>
      <c r="N393" s="69" t="str">
        <f t="shared" ca="1" si="48"/>
        <v>D</v>
      </c>
    </row>
    <row r="394" spans="1:14" ht="13">
      <c r="A394" s="39">
        <f t="shared" si="42"/>
        <v>43267</v>
      </c>
      <c r="B394" s="36">
        <f t="shared" si="43"/>
        <v>3</v>
      </c>
      <c r="C394" s="36">
        <f t="shared" si="44"/>
        <v>7</v>
      </c>
      <c r="D394" s="37">
        <f t="shared" si="45"/>
        <v>7</v>
      </c>
      <c r="E394" s="41"/>
      <c r="F394" s="41"/>
      <c r="G394" s="44"/>
      <c r="H394" s="47"/>
      <c r="I394" s="48"/>
      <c r="J394" s="48"/>
      <c r="K394" s="40">
        <f t="shared" si="46"/>
        <v>0</v>
      </c>
      <c r="L394" s="35">
        <f t="shared" si="47"/>
        <v>43267</v>
      </c>
      <c r="N394" s="69" t="str">
        <f t="shared" ca="1" si="48"/>
        <v>D</v>
      </c>
    </row>
    <row r="395" spans="1:14" ht="13">
      <c r="A395" s="39">
        <f t="shared" si="42"/>
        <v>43271</v>
      </c>
      <c r="B395" s="36">
        <f t="shared" si="43"/>
        <v>4</v>
      </c>
      <c r="C395" s="36">
        <f t="shared" si="44"/>
        <v>4</v>
      </c>
      <c r="D395" s="37">
        <f t="shared" si="45"/>
        <v>4</v>
      </c>
      <c r="E395" s="41"/>
      <c r="F395" s="41"/>
      <c r="G395" s="44"/>
      <c r="H395" s="47"/>
      <c r="I395" s="48"/>
      <c r="J395" s="48"/>
      <c r="K395" s="40">
        <f t="shared" si="46"/>
        <v>0</v>
      </c>
      <c r="L395" s="35">
        <f t="shared" si="47"/>
        <v>43271</v>
      </c>
      <c r="N395" s="69" t="str">
        <f t="shared" ca="1" si="48"/>
        <v>D</v>
      </c>
    </row>
    <row r="396" spans="1:14" ht="13">
      <c r="A396" s="39">
        <f t="shared" si="42"/>
        <v>43274</v>
      </c>
      <c r="B396" s="36">
        <f t="shared" si="43"/>
        <v>3</v>
      </c>
      <c r="C396" s="36">
        <f t="shared" si="44"/>
        <v>7</v>
      </c>
      <c r="D396" s="37">
        <f t="shared" si="45"/>
        <v>7</v>
      </c>
      <c r="E396" s="41"/>
      <c r="F396" s="41"/>
      <c r="G396" s="44"/>
      <c r="H396" s="47"/>
      <c r="I396" s="48"/>
      <c r="J396" s="48"/>
      <c r="K396" s="40">
        <f t="shared" si="46"/>
        <v>0</v>
      </c>
      <c r="L396" s="35">
        <f t="shared" si="47"/>
        <v>43274</v>
      </c>
      <c r="N396" s="69" t="str">
        <f t="shared" ca="1" si="48"/>
        <v>D</v>
      </c>
    </row>
    <row r="397" spans="1:14" ht="13">
      <c r="A397" s="39">
        <f t="shared" si="42"/>
        <v>43278</v>
      </c>
      <c r="B397" s="36">
        <f t="shared" si="43"/>
        <v>4</v>
      </c>
      <c r="C397" s="36">
        <f t="shared" si="44"/>
        <v>4</v>
      </c>
      <c r="D397" s="37">
        <f t="shared" si="45"/>
        <v>4</v>
      </c>
      <c r="E397" s="41"/>
      <c r="F397" s="41"/>
      <c r="G397" s="44"/>
      <c r="H397" s="47"/>
      <c r="I397" s="48"/>
      <c r="J397" s="48"/>
      <c r="K397" s="40">
        <f t="shared" si="46"/>
        <v>0</v>
      </c>
      <c r="L397" s="35">
        <f t="shared" si="47"/>
        <v>43278</v>
      </c>
      <c r="N397" s="69" t="str">
        <f t="shared" ca="1" si="48"/>
        <v>D</v>
      </c>
    </row>
    <row r="398" spans="1:14" ht="13">
      <c r="A398" s="39">
        <f t="shared" si="42"/>
        <v>43281</v>
      </c>
      <c r="B398" s="36">
        <f t="shared" si="43"/>
        <v>3</v>
      </c>
      <c r="C398" s="36">
        <f t="shared" si="44"/>
        <v>7</v>
      </c>
      <c r="D398" s="37">
        <f t="shared" si="45"/>
        <v>7</v>
      </c>
      <c r="E398" s="41"/>
      <c r="F398" s="41"/>
      <c r="G398" s="44"/>
      <c r="H398" s="47"/>
      <c r="I398" s="48"/>
      <c r="J398" s="48"/>
      <c r="K398" s="40">
        <f t="shared" si="46"/>
        <v>0</v>
      </c>
      <c r="L398" s="35">
        <f t="shared" si="47"/>
        <v>43281</v>
      </c>
      <c r="N398" s="69" t="str">
        <f t="shared" ca="1" si="48"/>
        <v>D</v>
      </c>
    </row>
    <row r="399" spans="1:14" ht="13">
      <c r="A399" s="39">
        <f t="shared" si="42"/>
        <v>43285</v>
      </c>
      <c r="B399" s="36">
        <f t="shared" si="43"/>
        <v>4</v>
      </c>
      <c r="C399" s="36">
        <f t="shared" si="44"/>
        <v>4</v>
      </c>
      <c r="D399" s="37">
        <f t="shared" si="45"/>
        <v>4</v>
      </c>
      <c r="E399" s="41"/>
      <c r="F399" s="41"/>
      <c r="G399" s="44"/>
      <c r="H399" s="47"/>
      <c r="I399" s="48"/>
      <c r="J399" s="48"/>
      <c r="K399" s="40">
        <f t="shared" si="46"/>
        <v>0</v>
      </c>
      <c r="L399" s="35">
        <f t="shared" si="47"/>
        <v>43285</v>
      </c>
      <c r="N399" s="69" t="str">
        <f t="shared" ca="1" si="48"/>
        <v>D</v>
      </c>
    </row>
    <row r="400" spans="1:14" ht="13">
      <c r="A400" s="39">
        <f t="shared" si="42"/>
        <v>43288</v>
      </c>
      <c r="B400" s="36">
        <f t="shared" si="43"/>
        <v>3</v>
      </c>
      <c r="C400" s="36">
        <f t="shared" si="44"/>
        <v>7</v>
      </c>
      <c r="D400" s="37">
        <f t="shared" si="45"/>
        <v>7</v>
      </c>
      <c r="E400" s="41"/>
      <c r="F400" s="41"/>
      <c r="G400" s="44"/>
      <c r="H400" s="47"/>
      <c r="I400" s="48"/>
      <c r="J400" s="48"/>
      <c r="K400" s="40">
        <f t="shared" si="46"/>
        <v>0</v>
      </c>
      <c r="L400" s="35">
        <f t="shared" si="47"/>
        <v>43288</v>
      </c>
      <c r="N400" s="69" t="str">
        <f t="shared" ca="1" si="48"/>
        <v>D</v>
      </c>
    </row>
    <row r="401" spans="1:14" ht="13">
      <c r="A401" s="39">
        <f t="shared" si="42"/>
        <v>43292</v>
      </c>
      <c r="B401" s="36">
        <f t="shared" si="43"/>
        <v>4</v>
      </c>
      <c r="C401" s="36">
        <f t="shared" si="44"/>
        <v>4</v>
      </c>
      <c r="D401" s="37">
        <f t="shared" si="45"/>
        <v>4</v>
      </c>
      <c r="E401" s="41"/>
      <c r="F401" s="41"/>
      <c r="G401" s="44"/>
      <c r="H401" s="47"/>
      <c r="I401" s="48"/>
      <c r="J401" s="48"/>
      <c r="K401" s="40">
        <f t="shared" si="46"/>
        <v>0</v>
      </c>
      <c r="L401" s="35">
        <f t="shared" si="47"/>
        <v>43292</v>
      </c>
      <c r="N401" s="69" t="str">
        <f t="shared" ca="1" si="48"/>
        <v>D</v>
      </c>
    </row>
    <row r="402" spans="1:14" ht="13">
      <c r="A402" s="39">
        <f t="shared" si="42"/>
        <v>43295</v>
      </c>
      <c r="B402" s="36">
        <f t="shared" si="43"/>
        <v>3</v>
      </c>
      <c r="C402" s="36">
        <f t="shared" si="44"/>
        <v>7</v>
      </c>
      <c r="D402" s="37">
        <f t="shared" si="45"/>
        <v>7</v>
      </c>
      <c r="E402" s="41"/>
      <c r="F402" s="41"/>
      <c r="G402" s="44"/>
      <c r="H402" s="47"/>
      <c r="I402" s="48"/>
      <c r="J402" s="48"/>
      <c r="K402" s="40">
        <f t="shared" si="46"/>
        <v>0</v>
      </c>
      <c r="L402" s="35">
        <f t="shared" si="47"/>
        <v>43295</v>
      </c>
      <c r="N402" s="69" t="str">
        <f t="shared" ca="1" si="48"/>
        <v>D</v>
      </c>
    </row>
    <row r="403" spans="1:14" ht="13">
      <c r="A403" s="39">
        <f t="shared" si="42"/>
        <v>43299</v>
      </c>
      <c r="B403" s="36">
        <f t="shared" si="43"/>
        <v>4</v>
      </c>
      <c r="C403" s="36">
        <f t="shared" si="44"/>
        <v>4</v>
      </c>
      <c r="D403" s="37">
        <f t="shared" si="45"/>
        <v>4</v>
      </c>
      <c r="E403" s="41"/>
      <c r="F403" s="41"/>
      <c r="G403" s="44"/>
      <c r="H403" s="47"/>
      <c r="I403" s="48"/>
      <c r="J403" s="48"/>
      <c r="K403" s="40">
        <f t="shared" si="46"/>
        <v>0</v>
      </c>
      <c r="L403" s="35">
        <f t="shared" si="47"/>
        <v>43299</v>
      </c>
      <c r="N403" s="69" t="str">
        <f t="shared" ca="1" si="48"/>
        <v>D</v>
      </c>
    </row>
    <row r="404" spans="1:14" ht="13">
      <c r="A404" s="39">
        <f t="shared" si="42"/>
        <v>43302</v>
      </c>
      <c r="B404" s="36">
        <f t="shared" si="43"/>
        <v>3</v>
      </c>
      <c r="C404" s="36">
        <f t="shared" si="44"/>
        <v>7</v>
      </c>
      <c r="D404" s="37">
        <f t="shared" si="45"/>
        <v>7</v>
      </c>
      <c r="E404" s="41"/>
      <c r="F404" s="41"/>
      <c r="G404" s="44"/>
      <c r="H404" s="47"/>
      <c r="I404" s="48"/>
      <c r="J404" s="48"/>
      <c r="K404" s="40">
        <f t="shared" si="46"/>
        <v>0</v>
      </c>
      <c r="L404" s="35">
        <f t="shared" si="47"/>
        <v>43302</v>
      </c>
      <c r="N404" s="69" t="str">
        <f t="shared" ca="1" si="48"/>
        <v>D</v>
      </c>
    </row>
    <row r="405" spans="1:14" ht="13">
      <c r="A405" s="39">
        <f t="shared" si="42"/>
        <v>43306</v>
      </c>
      <c r="B405" s="36">
        <f t="shared" si="43"/>
        <v>4</v>
      </c>
      <c r="C405" s="36">
        <f t="shared" si="44"/>
        <v>4</v>
      </c>
      <c r="D405" s="37">
        <f t="shared" si="45"/>
        <v>4</v>
      </c>
      <c r="E405" s="41"/>
      <c r="F405" s="41"/>
      <c r="G405" s="44"/>
      <c r="H405" s="47"/>
      <c r="I405" s="48"/>
      <c r="J405" s="48"/>
      <c r="K405" s="40">
        <f t="shared" si="46"/>
        <v>0</v>
      </c>
      <c r="L405" s="35">
        <f t="shared" si="47"/>
        <v>43306</v>
      </c>
      <c r="N405" s="69" t="str">
        <f t="shared" ca="1" si="48"/>
        <v>D</v>
      </c>
    </row>
    <row r="406" spans="1:14" ht="13">
      <c r="A406" s="39">
        <f t="shared" si="42"/>
        <v>43309</v>
      </c>
      <c r="B406" s="36">
        <f t="shared" si="43"/>
        <v>3</v>
      </c>
      <c r="C406" s="36">
        <f t="shared" si="44"/>
        <v>7</v>
      </c>
      <c r="D406" s="37">
        <f t="shared" si="45"/>
        <v>7</v>
      </c>
      <c r="E406" s="41"/>
      <c r="F406" s="41"/>
      <c r="G406" s="44"/>
      <c r="H406" s="47"/>
      <c r="I406" s="48"/>
      <c r="J406" s="48"/>
      <c r="K406" s="40">
        <f t="shared" si="46"/>
        <v>0</v>
      </c>
      <c r="L406" s="35">
        <f t="shared" si="47"/>
        <v>43309</v>
      </c>
      <c r="N406" s="69" t="str">
        <f t="shared" ca="1" si="48"/>
        <v>D</v>
      </c>
    </row>
    <row r="407" spans="1:14" ht="13">
      <c r="A407" s="39">
        <f t="shared" si="42"/>
        <v>43313</v>
      </c>
      <c r="B407" s="36">
        <f t="shared" si="43"/>
        <v>4</v>
      </c>
      <c r="C407" s="36">
        <f t="shared" si="44"/>
        <v>4</v>
      </c>
      <c r="D407" s="37">
        <f t="shared" si="45"/>
        <v>4</v>
      </c>
      <c r="E407" s="41"/>
      <c r="F407" s="41"/>
      <c r="G407" s="44"/>
      <c r="H407" s="47"/>
      <c r="I407" s="48"/>
      <c r="J407" s="48"/>
      <c r="K407" s="40">
        <f t="shared" si="46"/>
        <v>0</v>
      </c>
      <c r="L407" s="35">
        <f t="shared" si="47"/>
        <v>43313</v>
      </c>
      <c r="N407" s="69" t="str">
        <f t="shared" ca="1" si="48"/>
        <v>D</v>
      </c>
    </row>
    <row r="408" spans="1:14" ht="13">
      <c r="A408" s="39">
        <f t="shared" si="42"/>
        <v>43316</v>
      </c>
      <c r="B408" s="36">
        <f t="shared" si="43"/>
        <v>3</v>
      </c>
      <c r="C408" s="36">
        <f t="shared" si="44"/>
        <v>7</v>
      </c>
      <c r="D408" s="37">
        <f t="shared" si="45"/>
        <v>7</v>
      </c>
      <c r="E408" s="41"/>
      <c r="F408" s="41"/>
      <c r="G408" s="44"/>
      <c r="H408" s="47"/>
      <c r="I408" s="48"/>
      <c r="J408" s="48"/>
      <c r="K408" s="40">
        <f t="shared" si="46"/>
        <v>0</v>
      </c>
      <c r="L408" s="35">
        <f t="shared" si="47"/>
        <v>43316</v>
      </c>
      <c r="N408" s="69" t="str">
        <f t="shared" ca="1" si="48"/>
        <v>D</v>
      </c>
    </row>
    <row r="409" spans="1:14" ht="13">
      <c r="A409" s="39">
        <f t="shared" si="42"/>
        <v>43320</v>
      </c>
      <c r="B409" s="36">
        <f t="shared" si="43"/>
        <v>4</v>
      </c>
      <c r="C409" s="36">
        <f t="shared" si="44"/>
        <v>4</v>
      </c>
      <c r="D409" s="37">
        <f t="shared" si="45"/>
        <v>4</v>
      </c>
      <c r="E409" s="41"/>
      <c r="F409" s="41"/>
      <c r="G409" s="44"/>
      <c r="H409" s="47"/>
      <c r="I409" s="48"/>
      <c r="J409" s="48"/>
      <c r="K409" s="40">
        <f t="shared" si="46"/>
        <v>0</v>
      </c>
      <c r="L409" s="35">
        <f t="shared" si="47"/>
        <v>43320</v>
      </c>
      <c r="N409" s="69" t="str">
        <f t="shared" ca="1" si="48"/>
        <v>D</v>
      </c>
    </row>
    <row r="410" spans="1:14" ht="13">
      <c r="A410" s="39">
        <f t="shared" si="42"/>
        <v>43323</v>
      </c>
      <c r="B410" s="36">
        <f t="shared" si="43"/>
        <v>3</v>
      </c>
      <c r="C410" s="36">
        <f t="shared" si="44"/>
        <v>7</v>
      </c>
      <c r="D410" s="37">
        <f t="shared" si="45"/>
        <v>7</v>
      </c>
      <c r="E410" s="41"/>
      <c r="F410" s="41"/>
      <c r="G410" s="44"/>
      <c r="H410" s="47"/>
      <c r="I410" s="48"/>
      <c r="J410" s="48"/>
      <c r="K410" s="40">
        <f t="shared" si="46"/>
        <v>0</v>
      </c>
      <c r="L410" s="35">
        <f t="shared" si="47"/>
        <v>43323</v>
      </c>
      <c r="N410" s="69" t="str">
        <f t="shared" ca="1" si="48"/>
        <v>D</v>
      </c>
    </row>
    <row r="411" spans="1:14" ht="13">
      <c r="A411" s="39">
        <f t="shared" si="42"/>
        <v>43327</v>
      </c>
      <c r="B411" s="36">
        <f t="shared" si="43"/>
        <v>4</v>
      </c>
      <c r="C411" s="36">
        <f t="shared" si="44"/>
        <v>4</v>
      </c>
      <c r="D411" s="37">
        <f t="shared" si="45"/>
        <v>4</v>
      </c>
      <c r="E411" s="41"/>
      <c r="F411" s="41"/>
      <c r="G411" s="44"/>
      <c r="H411" s="47"/>
      <c r="I411" s="48"/>
      <c r="J411" s="48"/>
      <c r="K411" s="40">
        <f t="shared" si="46"/>
        <v>0</v>
      </c>
      <c r="L411" s="35">
        <f t="shared" si="47"/>
        <v>43327</v>
      </c>
      <c r="N411" s="69" t="str">
        <f t="shared" ca="1" si="48"/>
        <v>D</v>
      </c>
    </row>
    <row r="412" spans="1:14" ht="13">
      <c r="A412" s="39">
        <f t="shared" si="42"/>
        <v>43330</v>
      </c>
      <c r="B412" s="36">
        <f t="shared" si="43"/>
        <v>3</v>
      </c>
      <c r="C412" s="36">
        <f t="shared" si="44"/>
        <v>7</v>
      </c>
      <c r="D412" s="37">
        <f t="shared" si="45"/>
        <v>7</v>
      </c>
      <c r="E412" s="41"/>
      <c r="F412" s="41"/>
      <c r="G412" s="44"/>
      <c r="H412" s="47"/>
      <c r="I412" s="48"/>
      <c r="J412" s="48"/>
      <c r="K412" s="40">
        <f t="shared" si="46"/>
        <v>0</v>
      </c>
      <c r="L412" s="35">
        <f t="shared" si="47"/>
        <v>43330</v>
      </c>
      <c r="N412" s="69" t="str">
        <f t="shared" ca="1" si="48"/>
        <v>D</v>
      </c>
    </row>
    <row r="413" spans="1:14" ht="13">
      <c r="A413" s="39">
        <f t="shared" si="42"/>
        <v>43334</v>
      </c>
      <c r="B413" s="36">
        <f t="shared" si="43"/>
        <v>4</v>
      </c>
      <c r="C413" s="36">
        <f t="shared" si="44"/>
        <v>4</v>
      </c>
      <c r="D413" s="37">
        <f t="shared" si="45"/>
        <v>4</v>
      </c>
      <c r="E413" s="41"/>
      <c r="F413" s="41"/>
      <c r="G413" s="44"/>
      <c r="H413" s="47"/>
      <c r="I413" s="48"/>
      <c r="J413" s="48"/>
      <c r="K413" s="40">
        <f t="shared" si="46"/>
        <v>0</v>
      </c>
      <c r="L413" s="35">
        <f t="shared" si="47"/>
        <v>43334</v>
      </c>
      <c r="N413" s="69" t="str">
        <f t="shared" ca="1" si="48"/>
        <v>D</v>
      </c>
    </row>
    <row r="414" spans="1:14" ht="13">
      <c r="A414" s="39">
        <f t="shared" si="42"/>
        <v>43337</v>
      </c>
      <c r="B414" s="36">
        <f t="shared" si="43"/>
        <v>3</v>
      </c>
      <c r="C414" s="36">
        <f t="shared" si="44"/>
        <v>7</v>
      </c>
      <c r="D414" s="37">
        <f t="shared" si="45"/>
        <v>7</v>
      </c>
      <c r="E414" s="41"/>
      <c r="F414" s="41"/>
      <c r="G414" s="44"/>
      <c r="H414" s="47"/>
      <c r="I414" s="48"/>
      <c r="J414" s="48"/>
      <c r="K414" s="40">
        <f t="shared" si="46"/>
        <v>0</v>
      </c>
      <c r="L414" s="35">
        <f t="shared" si="47"/>
        <v>43337</v>
      </c>
      <c r="N414" s="69" t="str">
        <f t="shared" ca="1" si="48"/>
        <v>D</v>
      </c>
    </row>
    <row r="415" spans="1:14" ht="13">
      <c r="A415" s="39">
        <f t="shared" si="42"/>
        <v>43341</v>
      </c>
      <c r="B415" s="36">
        <f t="shared" si="43"/>
        <v>4</v>
      </c>
      <c r="C415" s="36">
        <f t="shared" si="44"/>
        <v>4</v>
      </c>
      <c r="D415" s="37">
        <f t="shared" si="45"/>
        <v>4</v>
      </c>
      <c r="E415" s="41"/>
      <c r="F415" s="41"/>
      <c r="G415" s="44"/>
      <c r="H415" s="47"/>
      <c r="I415" s="48"/>
      <c r="J415" s="48"/>
      <c r="K415" s="40">
        <f t="shared" si="46"/>
        <v>0</v>
      </c>
      <c r="L415" s="35">
        <f t="shared" si="47"/>
        <v>43341</v>
      </c>
      <c r="N415" s="69" t="str">
        <f t="shared" ca="1" si="48"/>
        <v>D</v>
      </c>
    </row>
    <row r="416" spans="1:14" ht="13">
      <c r="A416" s="39">
        <f t="shared" si="42"/>
        <v>43344</v>
      </c>
      <c r="B416" s="36">
        <f t="shared" si="43"/>
        <v>3</v>
      </c>
      <c r="C416" s="36">
        <f t="shared" si="44"/>
        <v>7</v>
      </c>
      <c r="D416" s="37">
        <f t="shared" si="45"/>
        <v>7</v>
      </c>
      <c r="E416" s="41"/>
      <c r="F416" s="41"/>
      <c r="G416" s="44"/>
      <c r="H416" s="47"/>
      <c r="I416" s="48"/>
      <c r="J416" s="48"/>
      <c r="K416" s="40">
        <f t="shared" si="46"/>
        <v>0</v>
      </c>
      <c r="L416" s="35">
        <f t="shared" si="47"/>
        <v>43344</v>
      </c>
      <c r="N416" s="69" t="str">
        <f t="shared" ca="1" si="48"/>
        <v>D</v>
      </c>
    </row>
    <row r="417" spans="1:14" ht="13">
      <c r="A417" s="39">
        <f t="shared" si="42"/>
        <v>43348</v>
      </c>
      <c r="B417" s="36">
        <f t="shared" si="43"/>
        <v>4</v>
      </c>
      <c r="C417" s="36">
        <f t="shared" si="44"/>
        <v>4</v>
      </c>
      <c r="D417" s="37">
        <f t="shared" si="45"/>
        <v>4</v>
      </c>
      <c r="E417" s="41"/>
      <c r="F417" s="41"/>
      <c r="G417" s="44"/>
      <c r="H417" s="47"/>
      <c r="I417" s="48"/>
      <c r="J417" s="48"/>
      <c r="K417" s="40">
        <f t="shared" si="46"/>
        <v>0</v>
      </c>
      <c r="L417" s="35">
        <f t="shared" si="47"/>
        <v>43348</v>
      </c>
      <c r="N417" s="69" t="str">
        <f t="shared" ca="1" si="48"/>
        <v>D</v>
      </c>
    </row>
    <row r="418" spans="1:14" ht="13">
      <c r="A418" s="39">
        <f t="shared" si="42"/>
        <v>43351</v>
      </c>
      <c r="B418" s="36">
        <f t="shared" si="43"/>
        <v>3</v>
      </c>
      <c r="C418" s="36">
        <f t="shared" si="44"/>
        <v>7</v>
      </c>
      <c r="D418" s="37">
        <f t="shared" si="45"/>
        <v>7</v>
      </c>
      <c r="E418" s="41"/>
      <c r="F418" s="41"/>
      <c r="G418" s="44"/>
      <c r="H418" s="47"/>
      <c r="I418" s="48"/>
      <c r="J418" s="48"/>
      <c r="K418" s="40">
        <f t="shared" si="46"/>
        <v>0</v>
      </c>
      <c r="L418" s="35">
        <f t="shared" si="47"/>
        <v>43351</v>
      </c>
      <c r="N418" s="69" t="str">
        <f t="shared" ca="1" si="48"/>
        <v>D</v>
      </c>
    </row>
    <row r="419" spans="1:14" ht="13">
      <c r="A419" s="39">
        <f t="shared" si="42"/>
        <v>43355</v>
      </c>
      <c r="B419" s="36">
        <f t="shared" si="43"/>
        <v>4</v>
      </c>
      <c r="C419" s="36">
        <f t="shared" si="44"/>
        <v>4</v>
      </c>
      <c r="D419" s="37">
        <f t="shared" si="45"/>
        <v>4</v>
      </c>
      <c r="E419" s="41"/>
      <c r="F419" s="41"/>
      <c r="G419" s="44"/>
      <c r="H419" s="47"/>
      <c r="I419" s="48"/>
      <c r="J419" s="48"/>
      <c r="K419" s="40">
        <f t="shared" si="46"/>
        <v>0</v>
      </c>
      <c r="L419" s="35">
        <f t="shared" si="47"/>
        <v>43355</v>
      </c>
      <c r="N419" s="69" t="str">
        <f t="shared" ca="1" si="48"/>
        <v>D</v>
      </c>
    </row>
    <row r="420" spans="1:14" ht="13">
      <c r="A420" s="39">
        <f t="shared" si="42"/>
        <v>43358</v>
      </c>
      <c r="B420" s="36">
        <f t="shared" si="43"/>
        <v>3</v>
      </c>
      <c r="C420" s="36">
        <f t="shared" si="44"/>
        <v>7</v>
      </c>
      <c r="D420" s="37">
        <f t="shared" si="45"/>
        <v>7</v>
      </c>
      <c r="E420" s="41"/>
      <c r="F420" s="41"/>
      <c r="G420" s="44"/>
      <c r="H420" s="47"/>
      <c r="I420" s="48"/>
      <c r="J420" s="48"/>
      <c r="K420" s="40">
        <f t="shared" si="46"/>
        <v>0</v>
      </c>
      <c r="L420" s="35">
        <f t="shared" si="47"/>
        <v>43358</v>
      </c>
      <c r="N420" s="69" t="str">
        <f t="shared" ca="1" si="48"/>
        <v>D</v>
      </c>
    </row>
    <row r="421" spans="1:14" ht="13">
      <c r="A421" s="39">
        <f t="shared" si="42"/>
        <v>43362</v>
      </c>
      <c r="B421" s="36">
        <f t="shared" si="43"/>
        <v>4</v>
      </c>
      <c r="C421" s="36">
        <f t="shared" si="44"/>
        <v>4</v>
      </c>
      <c r="D421" s="37">
        <f t="shared" si="45"/>
        <v>4</v>
      </c>
      <c r="E421" s="41"/>
      <c r="F421" s="41"/>
      <c r="G421" s="44"/>
      <c r="H421" s="47"/>
      <c r="I421" s="48"/>
      <c r="J421" s="48"/>
      <c r="K421" s="40">
        <f t="shared" si="46"/>
        <v>0</v>
      </c>
      <c r="L421" s="35">
        <f t="shared" si="47"/>
        <v>43362</v>
      </c>
      <c r="N421" s="69" t="str">
        <f t="shared" ca="1" si="48"/>
        <v>D</v>
      </c>
    </row>
    <row r="422" spans="1:14" ht="13">
      <c r="A422" s="39">
        <f t="shared" si="42"/>
        <v>43365</v>
      </c>
      <c r="B422" s="36">
        <f t="shared" si="43"/>
        <v>3</v>
      </c>
      <c r="C422" s="36">
        <f t="shared" si="44"/>
        <v>7</v>
      </c>
      <c r="D422" s="37">
        <f t="shared" si="45"/>
        <v>7</v>
      </c>
      <c r="E422" s="41"/>
      <c r="F422" s="41"/>
      <c r="G422" s="44"/>
      <c r="H422" s="47"/>
      <c r="I422" s="48"/>
      <c r="J422" s="48"/>
      <c r="K422" s="40">
        <f t="shared" si="46"/>
        <v>0</v>
      </c>
      <c r="L422" s="35">
        <f t="shared" si="47"/>
        <v>43365</v>
      </c>
      <c r="N422" s="69" t="str">
        <f t="shared" ca="1" si="48"/>
        <v>D</v>
      </c>
    </row>
    <row r="423" spans="1:14" ht="13">
      <c r="A423" s="39">
        <f t="shared" si="42"/>
        <v>43369</v>
      </c>
      <c r="B423" s="36">
        <f t="shared" si="43"/>
        <v>4</v>
      </c>
      <c r="C423" s="36">
        <f t="shared" si="44"/>
        <v>4</v>
      </c>
      <c r="D423" s="37">
        <f t="shared" si="45"/>
        <v>4</v>
      </c>
      <c r="E423" s="41"/>
      <c r="F423" s="41"/>
      <c r="G423" s="44"/>
      <c r="H423" s="47"/>
      <c r="I423" s="48"/>
      <c r="J423" s="48"/>
      <c r="K423" s="40">
        <f t="shared" si="46"/>
        <v>0</v>
      </c>
      <c r="L423" s="35">
        <f t="shared" si="47"/>
        <v>43369</v>
      </c>
      <c r="N423" s="69" t="str">
        <f t="shared" ca="1" si="48"/>
        <v>D</v>
      </c>
    </row>
    <row r="424" spans="1:14" ht="13">
      <c r="A424" s="39">
        <f t="shared" si="42"/>
        <v>43372</v>
      </c>
      <c r="B424" s="36">
        <f t="shared" si="43"/>
        <v>3</v>
      </c>
      <c r="C424" s="36">
        <f t="shared" si="44"/>
        <v>7</v>
      </c>
      <c r="D424" s="37">
        <f t="shared" si="45"/>
        <v>7</v>
      </c>
      <c r="E424" s="41"/>
      <c r="F424" s="41"/>
      <c r="G424" s="44"/>
      <c r="H424" s="47"/>
      <c r="I424" s="48"/>
      <c r="J424" s="48"/>
      <c r="K424" s="40">
        <f t="shared" si="46"/>
        <v>0</v>
      </c>
      <c r="L424" s="35">
        <f t="shared" si="47"/>
        <v>43372</v>
      </c>
      <c r="N424" s="69" t="str">
        <f t="shared" ca="1" si="48"/>
        <v>D</v>
      </c>
    </row>
    <row r="425" spans="1:14" ht="13">
      <c r="A425" s="39">
        <f t="shared" si="42"/>
        <v>43376</v>
      </c>
      <c r="B425" s="36">
        <f t="shared" si="43"/>
        <v>4</v>
      </c>
      <c r="C425" s="36">
        <f t="shared" si="44"/>
        <v>4</v>
      </c>
      <c r="D425" s="37">
        <f t="shared" si="45"/>
        <v>4</v>
      </c>
      <c r="E425" s="41"/>
      <c r="F425" s="41"/>
      <c r="G425" s="44"/>
      <c r="H425" s="47"/>
      <c r="I425" s="48"/>
      <c r="J425" s="48"/>
      <c r="K425" s="40">
        <f t="shared" si="46"/>
        <v>0</v>
      </c>
      <c r="L425" s="35">
        <f t="shared" si="47"/>
        <v>43376</v>
      </c>
      <c r="N425" s="69" t="str">
        <f t="shared" ca="1" si="48"/>
        <v>D</v>
      </c>
    </row>
    <row r="426" spans="1:14" ht="13">
      <c r="A426" s="39">
        <f t="shared" si="42"/>
        <v>43379</v>
      </c>
      <c r="B426" s="36">
        <f t="shared" si="43"/>
        <v>3</v>
      </c>
      <c r="C426" s="36">
        <f t="shared" si="44"/>
        <v>7</v>
      </c>
      <c r="D426" s="37">
        <f t="shared" si="45"/>
        <v>7</v>
      </c>
      <c r="E426" s="41"/>
      <c r="F426" s="41"/>
      <c r="G426" s="44"/>
      <c r="H426" s="47"/>
      <c r="I426" s="48"/>
      <c r="J426" s="48"/>
      <c r="K426" s="40">
        <f t="shared" si="46"/>
        <v>0</v>
      </c>
      <c r="L426" s="35">
        <f t="shared" si="47"/>
        <v>43379</v>
      </c>
      <c r="N426" s="69" t="str">
        <f t="shared" ca="1" si="48"/>
        <v>D</v>
      </c>
    </row>
    <row r="427" spans="1:14" ht="13">
      <c r="A427" s="39">
        <f t="shared" si="42"/>
        <v>43383</v>
      </c>
      <c r="B427" s="36">
        <f t="shared" si="43"/>
        <v>4</v>
      </c>
      <c r="C427" s="36">
        <f t="shared" si="44"/>
        <v>4</v>
      </c>
      <c r="D427" s="37">
        <f t="shared" si="45"/>
        <v>4</v>
      </c>
      <c r="E427" s="41"/>
      <c r="F427" s="41"/>
      <c r="G427" s="44"/>
      <c r="H427" s="47"/>
      <c r="I427" s="48"/>
      <c r="J427" s="48"/>
      <c r="K427" s="40">
        <f t="shared" si="46"/>
        <v>0</v>
      </c>
      <c r="L427" s="35">
        <f t="shared" si="47"/>
        <v>43383</v>
      </c>
      <c r="N427" s="69" t="str">
        <f t="shared" ca="1" si="48"/>
        <v>D</v>
      </c>
    </row>
    <row r="428" spans="1:14" ht="13">
      <c r="A428" s="39">
        <f t="shared" si="42"/>
        <v>43386</v>
      </c>
      <c r="B428" s="36">
        <f t="shared" si="43"/>
        <v>3</v>
      </c>
      <c r="C428" s="36">
        <f t="shared" si="44"/>
        <v>7</v>
      </c>
      <c r="D428" s="37">
        <f t="shared" si="45"/>
        <v>7</v>
      </c>
      <c r="E428" s="41"/>
      <c r="F428" s="41"/>
      <c r="G428" s="44"/>
      <c r="H428" s="47"/>
      <c r="I428" s="48"/>
      <c r="J428" s="48"/>
      <c r="K428" s="40">
        <f t="shared" si="46"/>
        <v>0</v>
      </c>
      <c r="L428" s="35">
        <f t="shared" si="47"/>
        <v>43386</v>
      </c>
      <c r="N428" s="69" t="str">
        <f t="shared" ca="1" si="48"/>
        <v>D</v>
      </c>
    </row>
    <row r="429" spans="1:14" ht="13">
      <c r="A429" s="39">
        <f t="shared" si="42"/>
        <v>43390</v>
      </c>
      <c r="B429" s="36">
        <f t="shared" si="43"/>
        <v>4</v>
      </c>
      <c r="C429" s="36">
        <f t="shared" si="44"/>
        <v>4</v>
      </c>
      <c r="D429" s="37">
        <f t="shared" si="45"/>
        <v>4</v>
      </c>
      <c r="E429" s="41"/>
      <c r="F429" s="41"/>
      <c r="G429" s="44"/>
      <c r="H429" s="47"/>
      <c r="I429" s="48"/>
      <c r="J429" s="48"/>
      <c r="K429" s="40">
        <f t="shared" si="46"/>
        <v>0</v>
      </c>
      <c r="L429" s="35">
        <f t="shared" si="47"/>
        <v>43390</v>
      </c>
      <c r="N429" s="69" t="str">
        <f t="shared" ca="1" si="48"/>
        <v>D</v>
      </c>
    </row>
    <row r="430" spans="1:14" ht="13">
      <c r="A430" s="39">
        <f t="shared" si="42"/>
        <v>43393</v>
      </c>
      <c r="B430" s="36">
        <f t="shared" si="43"/>
        <v>3</v>
      </c>
      <c r="C430" s="36">
        <f t="shared" si="44"/>
        <v>7</v>
      </c>
      <c r="D430" s="37">
        <f t="shared" si="45"/>
        <v>7</v>
      </c>
      <c r="E430" s="41"/>
      <c r="F430" s="41"/>
      <c r="G430" s="44"/>
      <c r="H430" s="47"/>
      <c r="I430" s="48"/>
      <c r="J430" s="48"/>
      <c r="K430" s="40">
        <f t="shared" si="46"/>
        <v>0</v>
      </c>
      <c r="L430" s="35">
        <f t="shared" si="47"/>
        <v>43393</v>
      </c>
      <c r="N430" s="69" t="str">
        <f t="shared" ca="1" si="48"/>
        <v>D</v>
      </c>
    </row>
    <row r="431" spans="1:14" ht="13">
      <c r="A431" s="39">
        <f t="shared" si="42"/>
        <v>43397</v>
      </c>
      <c r="B431" s="36">
        <f t="shared" si="43"/>
        <v>4</v>
      </c>
      <c r="C431" s="36">
        <f t="shared" si="44"/>
        <v>4</v>
      </c>
      <c r="D431" s="37">
        <f t="shared" si="45"/>
        <v>4</v>
      </c>
      <c r="E431" s="41"/>
      <c r="F431" s="41"/>
      <c r="G431" s="44"/>
      <c r="H431" s="47"/>
      <c r="I431" s="48"/>
      <c r="J431" s="48"/>
      <c r="K431" s="40">
        <f t="shared" si="46"/>
        <v>0</v>
      </c>
      <c r="L431" s="35">
        <f t="shared" si="47"/>
        <v>43397</v>
      </c>
      <c r="N431" s="69" t="str">
        <f t="shared" ca="1" si="48"/>
        <v>D</v>
      </c>
    </row>
    <row r="432" spans="1:14" ht="13">
      <c r="A432" s="39">
        <f t="shared" si="42"/>
        <v>43400</v>
      </c>
      <c r="B432" s="36">
        <f t="shared" si="43"/>
        <v>3</v>
      </c>
      <c r="C432" s="36">
        <f t="shared" si="44"/>
        <v>7</v>
      </c>
      <c r="D432" s="37">
        <f t="shared" si="45"/>
        <v>7</v>
      </c>
      <c r="E432" s="41"/>
      <c r="F432" s="41"/>
      <c r="G432" s="44"/>
      <c r="H432" s="47"/>
      <c r="I432" s="48"/>
      <c r="J432" s="48"/>
      <c r="K432" s="40">
        <f t="shared" si="46"/>
        <v>0</v>
      </c>
      <c r="L432" s="35">
        <f t="shared" si="47"/>
        <v>43400</v>
      </c>
      <c r="N432" s="69" t="str">
        <f t="shared" ca="1" si="48"/>
        <v>D</v>
      </c>
    </row>
    <row r="433" spans="1:14" ht="13">
      <c r="A433" s="39">
        <f t="shared" si="42"/>
        <v>43404</v>
      </c>
      <c r="B433" s="36">
        <f t="shared" si="43"/>
        <v>4</v>
      </c>
      <c r="C433" s="36">
        <f t="shared" si="44"/>
        <v>4</v>
      </c>
      <c r="D433" s="37">
        <f t="shared" si="45"/>
        <v>4</v>
      </c>
      <c r="E433" s="41"/>
      <c r="F433" s="41"/>
      <c r="G433" s="44"/>
      <c r="H433" s="47"/>
      <c r="I433" s="48"/>
      <c r="J433" s="48"/>
      <c r="K433" s="40">
        <f t="shared" si="46"/>
        <v>0</v>
      </c>
      <c r="L433" s="35">
        <f t="shared" si="47"/>
        <v>43404</v>
      </c>
      <c r="N433" s="69" t="str">
        <f t="shared" ca="1" si="48"/>
        <v>D</v>
      </c>
    </row>
    <row r="434" spans="1:14" ht="13">
      <c r="A434" s="39">
        <f t="shared" si="42"/>
        <v>43407</v>
      </c>
      <c r="B434" s="36">
        <f t="shared" si="43"/>
        <v>3</v>
      </c>
      <c r="C434" s="36">
        <f t="shared" si="44"/>
        <v>7</v>
      </c>
      <c r="D434" s="37">
        <f t="shared" si="45"/>
        <v>7</v>
      </c>
      <c r="E434" s="41"/>
      <c r="F434" s="41"/>
      <c r="G434" s="44"/>
      <c r="H434" s="47"/>
      <c r="I434" s="48"/>
      <c r="J434" s="48"/>
      <c r="K434" s="40">
        <f t="shared" si="46"/>
        <v>0</v>
      </c>
      <c r="L434" s="35">
        <f t="shared" si="47"/>
        <v>43407</v>
      </c>
      <c r="N434" s="69" t="str">
        <f t="shared" ca="1" si="48"/>
        <v>D</v>
      </c>
    </row>
    <row r="435" spans="1:14" ht="13">
      <c r="A435" s="39">
        <f t="shared" si="42"/>
        <v>43411</v>
      </c>
      <c r="B435" s="36">
        <f t="shared" si="43"/>
        <v>4</v>
      </c>
      <c r="C435" s="36">
        <f t="shared" si="44"/>
        <v>4</v>
      </c>
      <c r="D435" s="37">
        <f t="shared" si="45"/>
        <v>4</v>
      </c>
      <c r="E435" s="41"/>
      <c r="F435" s="41"/>
      <c r="G435" s="44"/>
      <c r="H435" s="47"/>
      <c r="I435" s="48"/>
      <c r="J435" s="48"/>
      <c r="K435" s="40">
        <f t="shared" si="46"/>
        <v>0</v>
      </c>
      <c r="L435" s="35">
        <f t="shared" si="47"/>
        <v>43411</v>
      </c>
      <c r="N435" s="69" t="str">
        <f t="shared" ca="1" si="48"/>
        <v>D</v>
      </c>
    </row>
    <row r="436" spans="1:14" ht="13">
      <c r="A436" s="39">
        <f t="shared" si="42"/>
        <v>43414</v>
      </c>
      <c r="B436" s="36">
        <f t="shared" si="43"/>
        <v>3</v>
      </c>
      <c r="C436" s="36">
        <f t="shared" si="44"/>
        <v>7</v>
      </c>
      <c r="D436" s="37">
        <f t="shared" si="45"/>
        <v>7</v>
      </c>
      <c r="E436" s="41"/>
      <c r="F436" s="41"/>
      <c r="G436" s="44"/>
      <c r="H436" s="47"/>
      <c r="I436" s="48"/>
      <c r="J436" s="48"/>
      <c r="K436" s="40">
        <f t="shared" si="46"/>
        <v>0</v>
      </c>
      <c r="L436" s="35">
        <f t="shared" si="47"/>
        <v>43414</v>
      </c>
      <c r="N436" s="69" t="str">
        <f t="shared" ca="1" si="48"/>
        <v>D</v>
      </c>
    </row>
    <row r="437" spans="1:14" ht="13">
      <c r="A437" s="39">
        <f t="shared" si="42"/>
        <v>43418</v>
      </c>
      <c r="B437" s="36">
        <f t="shared" si="43"/>
        <v>4</v>
      </c>
      <c r="C437" s="36">
        <f t="shared" si="44"/>
        <v>4</v>
      </c>
      <c r="D437" s="37">
        <f t="shared" si="45"/>
        <v>4</v>
      </c>
      <c r="E437" s="41"/>
      <c r="F437" s="41"/>
      <c r="G437" s="44"/>
      <c r="H437" s="47"/>
      <c r="I437" s="48"/>
      <c r="J437" s="48"/>
      <c r="K437" s="40">
        <f t="shared" si="46"/>
        <v>0</v>
      </c>
      <c r="L437" s="35">
        <f t="shared" si="47"/>
        <v>43418</v>
      </c>
      <c r="N437" s="69" t="str">
        <f t="shared" ca="1" si="48"/>
        <v>D</v>
      </c>
    </row>
    <row r="438" spans="1:14" ht="13">
      <c r="A438" s="39">
        <f t="shared" si="42"/>
        <v>43421</v>
      </c>
      <c r="B438" s="36">
        <f t="shared" si="43"/>
        <v>3</v>
      </c>
      <c r="C438" s="36">
        <f t="shared" si="44"/>
        <v>7</v>
      </c>
      <c r="D438" s="37">
        <f t="shared" si="45"/>
        <v>7</v>
      </c>
      <c r="E438" s="41"/>
      <c r="F438" s="41"/>
      <c r="G438" s="44"/>
      <c r="H438" s="47"/>
      <c r="I438" s="48"/>
      <c r="J438" s="48"/>
      <c r="K438" s="40">
        <f t="shared" si="46"/>
        <v>0</v>
      </c>
      <c r="L438" s="35">
        <f t="shared" si="47"/>
        <v>43421</v>
      </c>
      <c r="N438" s="69" t="str">
        <f t="shared" ca="1" si="48"/>
        <v>D</v>
      </c>
    </row>
    <row r="439" spans="1:14" ht="13">
      <c r="A439" s="39">
        <f t="shared" si="42"/>
        <v>43425</v>
      </c>
      <c r="B439" s="36">
        <f t="shared" si="43"/>
        <v>4</v>
      </c>
      <c r="C439" s="36">
        <f t="shared" si="44"/>
        <v>4</v>
      </c>
      <c r="D439" s="37">
        <f t="shared" si="45"/>
        <v>4</v>
      </c>
      <c r="E439" s="41"/>
      <c r="F439" s="41"/>
      <c r="G439" s="44"/>
      <c r="H439" s="47"/>
      <c r="I439" s="48"/>
      <c r="J439" s="48"/>
      <c r="K439" s="40">
        <f t="shared" si="46"/>
        <v>0</v>
      </c>
      <c r="L439" s="35">
        <f t="shared" si="47"/>
        <v>43425</v>
      </c>
      <c r="N439" s="69" t="str">
        <f t="shared" ca="1" si="48"/>
        <v>D</v>
      </c>
    </row>
    <row r="440" spans="1:14" ht="13">
      <c r="A440" s="39">
        <f t="shared" si="42"/>
        <v>43428</v>
      </c>
      <c r="B440" s="36">
        <f t="shared" si="43"/>
        <v>3</v>
      </c>
      <c r="C440" s="36">
        <f t="shared" si="44"/>
        <v>7</v>
      </c>
      <c r="D440" s="37">
        <f t="shared" si="45"/>
        <v>7</v>
      </c>
      <c r="E440" s="41"/>
      <c r="F440" s="41"/>
      <c r="G440" s="44"/>
      <c r="H440" s="47"/>
      <c r="I440" s="48"/>
      <c r="J440" s="48"/>
      <c r="K440" s="40">
        <f t="shared" si="46"/>
        <v>0</v>
      </c>
      <c r="L440" s="35">
        <f t="shared" si="47"/>
        <v>43428</v>
      </c>
      <c r="N440" s="69" t="str">
        <f t="shared" ca="1" si="48"/>
        <v>D</v>
      </c>
    </row>
    <row r="441" spans="1:14" ht="13">
      <c r="A441" s="39">
        <f t="shared" si="42"/>
        <v>43432</v>
      </c>
      <c r="B441" s="36">
        <f t="shared" si="43"/>
        <v>4</v>
      </c>
      <c r="C441" s="36">
        <f t="shared" si="44"/>
        <v>4</v>
      </c>
      <c r="D441" s="37">
        <f t="shared" si="45"/>
        <v>4</v>
      </c>
      <c r="E441" s="41"/>
      <c r="F441" s="41"/>
      <c r="G441" s="44"/>
      <c r="H441" s="47"/>
      <c r="I441" s="48"/>
      <c r="J441" s="48"/>
      <c r="K441" s="40">
        <f t="shared" si="46"/>
        <v>0</v>
      </c>
      <c r="L441" s="35">
        <f t="shared" si="47"/>
        <v>43432</v>
      </c>
      <c r="N441" s="69" t="str">
        <f t="shared" ca="1" si="48"/>
        <v>D</v>
      </c>
    </row>
    <row r="442" spans="1:14" ht="13">
      <c r="A442" s="39">
        <f t="shared" si="42"/>
        <v>43435</v>
      </c>
      <c r="B442" s="36">
        <f t="shared" si="43"/>
        <v>3</v>
      </c>
      <c r="C442" s="36">
        <f t="shared" si="44"/>
        <v>7</v>
      </c>
      <c r="D442" s="37">
        <f t="shared" si="45"/>
        <v>7</v>
      </c>
      <c r="E442" s="41"/>
      <c r="F442" s="41"/>
      <c r="G442" s="44"/>
      <c r="H442" s="47"/>
      <c r="I442" s="48"/>
      <c r="J442" s="48"/>
      <c r="K442" s="40">
        <f t="shared" si="46"/>
        <v>0</v>
      </c>
      <c r="L442" s="35">
        <f t="shared" si="47"/>
        <v>43435</v>
      </c>
      <c r="N442" s="69" t="str">
        <f t="shared" ca="1" si="48"/>
        <v>D</v>
      </c>
    </row>
    <row r="443" spans="1:14" ht="13">
      <c r="A443" s="39">
        <f t="shared" si="42"/>
        <v>43439</v>
      </c>
      <c r="B443" s="36">
        <f t="shared" si="43"/>
        <v>4</v>
      </c>
      <c r="C443" s="36">
        <f t="shared" si="44"/>
        <v>4</v>
      </c>
      <c r="D443" s="37">
        <f t="shared" si="45"/>
        <v>4</v>
      </c>
      <c r="E443" s="41"/>
      <c r="F443" s="41"/>
      <c r="G443" s="44"/>
      <c r="H443" s="47"/>
      <c r="I443" s="48"/>
      <c r="J443" s="48"/>
      <c r="K443" s="40">
        <f t="shared" si="46"/>
        <v>0</v>
      </c>
      <c r="L443" s="35">
        <f t="shared" si="47"/>
        <v>43439</v>
      </c>
      <c r="N443" s="69" t="str">
        <f t="shared" ca="1" si="48"/>
        <v>D</v>
      </c>
    </row>
    <row r="444" spans="1:14" ht="13">
      <c r="A444" s="39">
        <f t="shared" si="42"/>
        <v>43442</v>
      </c>
      <c r="B444" s="36">
        <f t="shared" si="43"/>
        <v>3</v>
      </c>
      <c r="C444" s="36">
        <f t="shared" si="44"/>
        <v>7</v>
      </c>
      <c r="D444" s="37">
        <f t="shared" si="45"/>
        <v>7</v>
      </c>
      <c r="E444" s="41"/>
      <c r="F444" s="41"/>
      <c r="G444" s="44"/>
      <c r="H444" s="47"/>
      <c r="I444" s="48"/>
      <c r="J444" s="48"/>
      <c r="K444" s="40">
        <f t="shared" si="46"/>
        <v>0</v>
      </c>
      <c r="L444" s="35">
        <f t="shared" si="47"/>
        <v>43442</v>
      </c>
      <c r="N444" s="69" t="str">
        <f t="shared" ca="1" si="48"/>
        <v>D</v>
      </c>
    </row>
    <row r="445" spans="1:14" ht="13">
      <c r="A445" s="39">
        <f t="shared" si="42"/>
        <v>43446</v>
      </c>
      <c r="B445" s="36">
        <f t="shared" si="43"/>
        <v>4</v>
      </c>
      <c r="C445" s="36">
        <f t="shared" si="44"/>
        <v>4</v>
      </c>
      <c r="D445" s="37">
        <f t="shared" si="45"/>
        <v>4</v>
      </c>
      <c r="E445" s="41"/>
      <c r="F445" s="41"/>
      <c r="G445" s="44"/>
      <c r="H445" s="47"/>
      <c r="I445" s="48"/>
      <c r="J445" s="48"/>
      <c r="K445" s="40">
        <f t="shared" si="46"/>
        <v>0</v>
      </c>
      <c r="L445" s="35">
        <f t="shared" si="47"/>
        <v>43446</v>
      </c>
      <c r="N445" s="69" t="str">
        <f t="shared" ca="1" si="48"/>
        <v>D</v>
      </c>
    </row>
    <row r="446" spans="1:14" ht="13">
      <c r="A446" s="39">
        <f t="shared" si="42"/>
        <v>43449</v>
      </c>
      <c r="B446" s="36">
        <f t="shared" si="43"/>
        <v>3</v>
      </c>
      <c r="C446" s="36">
        <f t="shared" si="44"/>
        <v>7</v>
      </c>
      <c r="D446" s="37">
        <f t="shared" si="45"/>
        <v>7</v>
      </c>
      <c r="E446" s="41"/>
      <c r="F446" s="41"/>
      <c r="G446" s="44"/>
      <c r="H446" s="47"/>
      <c r="I446" s="48"/>
      <c r="J446" s="48"/>
      <c r="K446" s="40">
        <f t="shared" si="46"/>
        <v>0</v>
      </c>
      <c r="L446" s="35">
        <f t="shared" si="47"/>
        <v>43449</v>
      </c>
      <c r="N446" s="69" t="str">
        <f t="shared" ca="1" si="48"/>
        <v>D</v>
      </c>
    </row>
    <row r="447" spans="1:14" ht="13">
      <c r="A447" s="39">
        <f t="shared" si="42"/>
        <v>43453</v>
      </c>
      <c r="B447" s="36">
        <f t="shared" si="43"/>
        <v>4</v>
      </c>
      <c r="C447" s="36">
        <f t="shared" si="44"/>
        <v>4</v>
      </c>
      <c r="D447" s="37">
        <f t="shared" si="45"/>
        <v>4</v>
      </c>
      <c r="E447" s="41"/>
      <c r="F447" s="41"/>
      <c r="G447" s="44"/>
      <c r="H447" s="47"/>
      <c r="I447" s="48"/>
      <c r="J447" s="48"/>
      <c r="K447" s="40">
        <f t="shared" si="46"/>
        <v>0</v>
      </c>
      <c r="L447" s="35">
        <f t="shared" si="47"/>
        <v>43453</v>
      </c>
      <c r="N447" s="69" t="str">
        <f t="shared" ca="1" si="48"/>
        <v>D</v>
      </c>
    </row>
    <row r="448" spans="1:14" ht="13">
      <c r="A448" s="39">
        <f t="shared" si="42"/>
        <v>43456</v>
      </c>
      <c r="B448" s="36">
        <f t="shared" si="43"/>
        <v>3</v>
      </c>
      <c r="C448" s="36">
        <f t="shared" si="44"/>
        <v>7</v>
      </c>
      <c r="D448" s="37">
        <f t="shared" si="45"/>
        <v>7</v>
      </c>
      <c r="E448" s="41"/>
      <c r="F448" s="41"/>
      <c r="G448" s="44"/>
      <c r="H448" s="47"/>
      <c r="I448" s="48"/>
      <c r="J448" s="48"/>
      <c r="K448" s="40">
        <f t="shared" si="46"/>
        <v>0</v>
      </c>
      <c r="L448" s="35">
        <f t="shared" si="47"/>
        <v>43456</v>
      </c>
      <c r="N448" s="69" t="str">
        <f t="shared" ca="1" si="48"/>
        <v>D</v>
      </c>
    </row>
    <row r="449" spans="1:14" ht="13">
      <c r="A449" s="39">
        <f t="shared" si="42"/>
        <v>43460</v>
      </c>
      <c r="B449" s="36">
        <f t="shared" si="43"/>
        <v>4</v>
      </c>
      <c r="C449" s="36">
        <f t="shared" si="44"/>
        <v>4</v>
      </c>
      <c r="D449" s="37">
        <f t="shared" si="45"/>
        <v>4</v>
      </c>
      <c r="E449" s="41"/>
      <c r="F449" s="41"/>
      <c r="G449" s="44"/>
      <c r="H449" s="47"/>
      <c r="I449" s="48"/>
      <c r="J449" s="48"/>
      <c r="K449" s="40">
        <f t="shared" si="46"/>
        <v>0</v>
      </c>
      <c r="L449" s="35">
        <f t="shared" si="47"/>
        <v>43460</v>
      </c>
      <c r="N449" s="69" t="str">
        <f t="shared" ca="1" si="48"/>
        <v>D</v>
      </c>
    </row>
    <row r="450" spans="1:14" ht="13">
      <c r="A450" s="39">
        <f t="shared" si="42"/>
        <v>43463</v>
      </c>
      <c r="B450" s="36">
        <f t="shared" si="43"/>
        <v>3</v>
      </c>
      <c r="C450" s="36">
        <f t="shared" si="44"/>
        <v>7</v>
      </c>
      <c r="D450" s="37">
        <f t="shared" si="45"/>
        <v>7</v>
      </c>
      <c r="E450" s="41"/>
      <c r="F450" s="41"/>
      <c r="G450" s="44"/>
      <c r="H450" s="47"/>
      <c r="I450" s="48"/>
      <c r="J450" s="48"/>
      <c r="K450" s="40">
        <f t="shared" si="46"/>
        <v>0</v>
      </c>
      <c r="L450" s="35">
        <f t="shared" si="47"/>
        <v>43463</v>
      </c>
      <c r="N450" s="69" t="str">
        <f t="shared" ca="1" si="48"/>
        <v>D</v>
      </c>
    </row>
    <row r="451" spans="1:14" ht="13">
      <c r="A451" s="39">
        <f t="shared" si="42"/>
        <v>43467</v>
      </c>
      <c r="B451" s="36">
        <f t="shared" si="43"/>
        <v>4</v>
      </c>
      <c r="C451" s="36">
        <f t="shared" si="44"/>
        <v>4</v>
      </c>
      <c r="D451" s="37">
        <f t="shared" si="45"/>
        <v>4</v>
      </c>
      <c r="E451" s="41"/>
      <c r="F451" s="41"/>
      <c r="G451" s="44"/>
      <c r="H451" s="47"/>
      <c r="I451" s="48"/>
      <c r="J451" s="48"/>
      <c r="K451" s="40">
        <f t="shared" si="46"/>
        <v>0</v>
      </c>
      <c r="L451" s="35">
        <f t="shared" si="47"/>
        <v>43467</v>
      </c>
      <c r="N451" s="69" t="str">
        <f t="shared" ca="1" si="48"/>
        <v>D</v>
      </c>
    </row>
    <row r="452" spans="1:14" ht="13">
      <c r="A452" s="39">
        <f t="shared" si="42"/>
        <v>43470</v>
      </c>
      <c r="B452" s="36">
        <f t="shared" si="43"/>
        <v>3</v>
      </c>
      <c r="C452" s="36">
        <f t="shared" si="44"/>
        <v>7</v>
      </c>
      <c r="D452" s="37">
        <f t="shared" si="45"/>
        <v>7</v>
      </c>
      <c r="E452" s="41"/>
      <c r="F452" s="41"/>
      <c r="G452" s="44"/>
      <c r="H452" s="47"/>
      <c r="I452" s="48"/>
      <c r="J452" s="48"/>
      <c r="K452" s="40">
        <f t="shared" si="46"/>
        <v>0</v>
      </c>
      <c r="L452" s="35">
        <f t="shared" si="47"/>
        <v>43470</v>
      </c>
      <c r="N452" s="69" t="str">
        <f t="shared" ca="1" si="48"/>
        <v>D</v>
      </c>
    </row>
    <row r="453" spans="1:14" ht="13">
      <c r="A453" s="39">
        <f t="shared" si="42"/>
        <v>43474</v>
      </c>
      <c r="B453" s="36">
        <f t="shared" si="43"/>
        <v>4</v>
      </c>
      <c r="C453" s="36">
        <f t="shared" si="44"/>
        <v>4</v>
      </c>
      <c r="D453" s="37">
        <f t="shared" si="45"/>
        <v>4</v>
      </c>
      <c r="E453" s="41"/>
      <c r="F453" s="41"/>
      <c r="G453" s="44"/>
      <c r="H453" s="47"/>
      <c r="I453" s="48"/>
      <c r="J453" s="48"/>
      <c r="K453" s="40">
        <f t="shared" si="46"/>
        <v>0</v>
      </c>
      <c r="L453" s="35">
        <f t="shared" si="47"/>
        <v>43474</v>
      </c>
      <c r="N453" s="69" t="str">
        <f t="shared" ca="1" si="48"/>
        <v>D</v>
      </c>
    </row>
    <row r="454" spans="1:14" ht="13">
      <c r="A454" s="39">
        <f t="shared" si="42"/>
        <v>43477</v>
      </c>
      <c r="B454" s="36">
        <f t="shared" si="43"/>
        <v>3</v>
      </c>
      <c r="C454" s="36">
        <f t="shared" si="44"/>
        <v>7</v>
      </c>
      <c r="D454" s="37">
        <f t="shared" si="45"/>
        <v>7</v>
      </c>
      <c r="E454" s="41"/>
      <c r="F454" s="41"/>
      <c r="G454" s="44"/>
      <c r="H454" s="47"/>
      <c r="I454" s="48"/>
      <c r="J454" s="48"/>
      <c r="K454" s="40">
        <f t="shared" si="46"/>
        <v>0</v>
      </c>
      <c r="L454" s="35">
        <f t="shared" si="47"/>
        <v>43477</v>
      </c>
      <c r="N454" s="69" t="str">
        <f t="shared" ca="1" si="48"/>
        <v>D</v>
      </c>
    </row>
    <row r="455" spans="1:14" ht="13">
      <c r="A455" s="39">
        <f t="shared" si="42"/>
        <v>43481</v>
      </c>
      <c r="B455" s="36">
        <f t="shared" si="43"/>
        <v>4</v>
      </c>
      <c r="C455" s="36">
        <f t="shared" si="44"/>
        <v>4</v>
      </c>
      <c r="D455" s="37">
        <f t="shared" si="45"/>
        <v>4</v>
      </c>
      <c r="E455" s="41"/>
      <c r="F455" s="41"/>
      <c r="G455" s="44"/>
      <c r="H455" s="47"/>
      <c r="I455" s="48"/>
      <c r="J455" s="48"/>
      <c r="K455" s="40">
        <f t="shared" si="46"/>
        <v>0</v>
      </c>
      <c r="L455" s="35">
        <f t="shared" si="47"/>
        <v>43481</v>
      </c>
      <c r="N455" s="69" t="str">
        <f t="shared" ca="1" si="48"/>
        <v>D</v>
      </c>
    </row>
    <row r="456" spans="1:14" ht="13">
      <c r="A456" s="39">
        <f t="shared" ref="A456:A502" si="49">IF(A$6=11,A455+B456,A455+7)</f>
        <v>43484</v>
      </c>
      <c r="B456" s="36">
        <f t="shared" ref="B456:B502" si="50">IF(AND(A$6=11,C455=4),3,4)</f>
        <v>3</v>
      </c>
      <c r="C456" s="36">
        <f t="shared" ref="C456:C519" si="51">WEEKDAY(A456)</f>
        <v>7</v>
      </c>
      <c r="D456" s="37">
        <f t="shared" ref="D456:D502" si="52">WEEKDAY(A456)</f>
        <v>7</v>
      </c>
      <c r="E456" s="41"/>
      <c r="F456" s="41"/>
      <c r="G456" s="44"/>
      <c r="H456" s="47"/>
      <c r="I456" s="48"/>
      <c r="J456" s="48"/>
      <c r="K456" s="40">
        <f t="shared" ref="K456:K502" si="53">SUM(E456:J456)</f>
        <v>0</v>
      </c>
      <c r="L456" s="35">
        <f t="shared" ref="L456:L519" si="54">A456</f>
        <v>43484</v>
      </c>
      <c r="N456" s="69" t="str">
        <f t="shared" ref="N456:N519" ca="1" si="55">IF(TODAY()&gt;A456+7,0,"D")</f>
        <v>D</v>
      </c>
    </row>
    <row r="457" spans="1:14" ht="13">
      <c r="A457" s="39">
        <f t="shared" si="49"/>
        <v>43488</v>
      </c>
      <c r="B457" s="36">
        <f t="shared" si="50"/>
        <v>4</v>
      </c>
      <c r="C457" s="36">
        <f t="shared" si="51"/>
        <v>4</v>
      </c>
      <c r="D457" s="37">
        <f t="shared" si="52"/>
        <v>4</v>
      </c>
      <c r="E457" s="41"/>
      <c r="F457" s="41"/>
      <c r="G457" s="44"/>
      <c r="H457" s="47"/>
      <c r="I457" s="48"/>
      <c r="J457" s="48"/>
      <c r="K457" s="40">
        <f t="shared" si="53"/>
        <v>0</v>
      </c>
      <c r="L457" s="35">
        <f t="shared" si="54"/>
        <v>43488</v>
      </c>
      <c r="N457" s="69" t="str">
        <f t="shared" ca="1" si="55"/>
        <v>D</v>
      </c>
    </row>
    <row r="458" spans="1:14" ht="13">
      <c r="A458" s="39">
        <f t="shared" si="49"/>
        <v>43491</v>
      </c>
      <c r="B458" s="36">
        <f t="shared" si="50"/>
        <v>3</v>
      </c>
      <c r="C458" s="36">
        <f t="shared" si="51"/>
        <v>7</v>
      </c>
      <c r="D458" s="37">
        <f t="shared" si="52"/>
        <v>7</v>
      </c>
      <c r="E458" s="41"/>
      <c r="F458" s="41"/>
      <c r="G458" s="44"/>
      <c r="H458" s="47"/>
      <c r="I458" s="48"/>
      <c r="J458" s="48"/>
      <c r="K458" s="40">
        <f t="shared" si="53"/>
        <v>0</v>
      </c>
      <c r="L458" s="35">
        <f t="shared" si="54"/>
        <v>43491</v>
      </c>
      <c r="N458" s="69" t="str">
        <f t="shared" ca="1" si="55"/>
        <v>D</v>
      </c>
    </row>
    <row r="459" spans="1:14" ht="13">
      <c r="A459" s="39">
        <f t="shared" si="49"/>
        <v>43495</v>
      </c>
      <c r="B459" s="36">
        <f t="shared" si="50"/>
        <v>4</v>
      </c>
      <c r="C459" s="36">
        <f t="shared" si="51"/>
        <v>4</v>
      </c>
      <c r="D459" s="37">
        <f t="shared" si="52"/>
        <v>4</v>
      </c>
      <c r="E459" s="41"/>
      <c r="F459" s="41"/>
      <c r="G459" s="44"/>
      <c r="H459" s="47"/>
      <c r="I459" s="48"/>
      <c r="J459" s="48"/>
      <c r="K459" s="40">
        <f t="shared" si="53"/>
        <v>0</v>
      </c>
      <c r="L459" s="35">
        <f t="shared" si="54"/>
        <v>43495</v>
      </c>
      <c r="N459" s="69" t="str">
        <f t="shared" ca="1" si="55"/>
        <v>D</v>
      </c>
    </row>
    <row r="460" spans="1:14" ht="13">
      <c r="A460" s="39">
        <f t="shared" si="49"/>
        <v>43498</v>
      </c>
      <c r="B460" s="36">
        <f t="shared" si="50"/>
        <v>3</v>
      </c>
      <c r="C460" s="36">
        <f t="shared" si="51"/>
        <v>7</v>
      </c>
      <c r="D460" s="37">
        <f t="shared" si="52"/>
        <v>7</v>
      </c>
      <c r="E460" s="41"/>
      <c r="F460" s="41"/>
      <c r="G460" s="44"/>
      <c r="H460" s="47"/>
      <c r="I460" s="48"/>
      <c r="J460" s="48"/>
      <c r="K460" s="40">
        <f t="shared" si="53"/>
        <v>0</v>
      </c>
      <c r="L460" s="35">
        <f t="shared" si="54"/>
        <v>43498</v>
      </c>
      <c r="N460" s="69" t="str">
        <f t="shared" ca="1" si="55"/>
        <v>D</v>
      </c>
    </row>
    <row r="461" spans="1:14" ht="13">
      <c r="A461" s="39">
        <f t="shared" si="49"/>
        <v>43502</v>
      </c>
      <c r="B461" s="36">
        <f t="shared" si="50"/>
        <v>4</v>
      </c>
      <c r="C461" s="36">
        <f t="shared" si="51"/>
        <v>4</v>
      </c>
      <c r="D461" s="37">
        <f t="shared" si="52"/>
        <v>4</v>
      </c>
      <c r="E461" s="41"/>
      <c r="F461" s="41"/>
      <c r="G461" s="44"/>
      <c r="H461" s="47"/>
      <c r="I461" s="48"/>
      <c r="J461" s="48"/>
      <c r="K461" s="40">
        <f t="shared" si="53"/>
        <v>0</v>
      </c>
      <c r="L461" s="35">
        <f t="shared" si="54"/>
        <v>43502</v>
      </c>
      <c r="N461" s="69" t="str">
        <f t="shared" ca="1" si="55"/>
        <v>D</v>
      </c>
    </row>
    <row r="462" spans="1:14" ht="13">
      <c r="A462" s="39">
        <f t="shared" si="49"/>
        <v>43505</v>
      </c>
      <c r="B462" s="36">
        <f t="shared" si="50"/>
        <v>3</v>
      </c>
      <c r="C462" s="36">
        <f t="shared" si="51"/>
        <v>7</v>
      </c>
      <c r="D462" s="37">
        <f t="shared" si="52"/>
        <v>7</v>
      </c>
      <c r="E462" s="41"/>
      <c r="F462" s="41"/>
      <c r="G462" s="44"/>
      <c r="H462" s="47"/>
      <c r="I462" s="48"/>
      <c r="J462" s="48"/>
      <c r="K462" s="40">
        <f t="shared" si="53"/>
        <v>0</v>
      </c>
      <c r="L462" s="35">
        <f t="shared" si="54"/>
        <v>43505</v>
      </c>
      <c r="N462" s="69" t="str">
        <f t="shared" ca="1" si="55"/>
        <v>D</v>
      </c>
    </row>
    <row r="463" spans="1:14" ht="13">
      <c r="A463" s="39">
        <f t="shared" si="49"/>
        <v>43509</v>
      </c>
      <c r="B463" s="36">
        <f t="shared" si="50"/>
        <v>4</v>
      </c>
      <c r="C463" s="36">
        <f t="shared" si="51"/>
        <v>4</v>
      </c>
      <c r="D463" s="37">
        <f t="shared" si="52"/>
        <v>4</v>
      </c>
      <c r="E463" s="41"/>
      <c r="F463" s="41"/>
      <c r="G463" s="44"/>
      <c r="H463" s="47"/>
      <c r="I463" s="48"/>
      <c r="J463" s="48"/>
      <c r="K463" s="40">
        <f t="shared" si="53"/>
        <v>0</v>
      </c>
      <c r="L463" s="35">
        <f t="shared" si="54"/>
        <v>43509</v>
      </c>
      <c r="N463" s="69" t="str">
        <f t="shared" ca="1" si="55"/>
        <v>D</v>
      </c>
    </row>
    <row r="464" spans="1:14" ht="13">
      <c r="A464" s="39">
        <f t="shared" si="49"/>
        <v>43512</v>
      </c>
      <c r="B464" s="36">
        <f t="shared" si="50"/>
        <v>3</v>
      </c>
      <c r="C464" s="36">
        <f t="shared" si="51"/>
        <v>7</v>
      </c>
      <c r="D464" s="37">
        <f t="shared" si="52"/>
        <v>7</v>
      </c>
      <c r="E464" s="41"/>
      <c r="F464" s="41"/>
      <c r="G464" s="44"/>
      <c r="H464" s="47"/>
      <c r="I464" s="48"/>
      <c r="J464" s="48"/>
      <c r="K464" s="40">
        <f t="shared" si="53"/>
        <v>0</v>
      </c>
      <c r="L464" s="35">
        <f t="shared" si="54"/>
        <v>43512</v>
      </c>
      <c r="N464" s="69" t="str">
        <f t="shared" ca="1" si="55"/>
        <v>D</v>
      </c>
    </row>
    <row r="465" spans="1:14" ht="13">
      <c r="A465" s="39">
        <f t="shared" si="49"/>
        <v>43516</v>
      </c>
      <c r="B465" s="36">
        <f t="shared" si="50"/>
        <v>4</v>
      </c>
      <c r="C465" s="36">
        <f t="shared" si="51"/>
        <v>4</v>
      </c>
      <c r="D465" s="37">
        <f t="shared" si="52"/>
        <v>4</v>
      </c>
      <c r="E465" s="41"/>
      <c r="F465" s="41"/>
      <c r="G465" s="44"/>
      <c r="H465" s="47"/>
      <c r="I465" s="48"/>
      <c r="J465" s="48"/>
      <c r="K465" s="40">
        <f t="shared" si="53"/>
        <v>0</v>
      </c>
      <c r="L465" s="35">
        <f t="shared" si="54"/>
        <v>43516</v>
      </c>
      <c r="N465" s="69" t="str">
        <f t="shared" ca="1" si="55"/>
        <v>D</v>
      </c>
    </row>
    <row r="466" spans="1:14" ht="13">
      <c r="A466" s="39">
        <f t="shared" si="49"/>
        <v>43519</v>
      </c>
      <c r="B466" s="36">
        <f t="shared" si="50"/>
        <v>3</v>
      </c>
      <c r="C466" s="36">
        <f t="shared" si="51"/>
        <v>7</v>
      </c>
      <c r="D466" s="37">
        <f t="shared" si="52"/>
        <v>7</v>
      </c>
      <c r="E466" s="41"/>
      <c r="F466" s="41"/>
      <c r="G466" s="44"/>
      <c r="H466" s="47"/>
      <c r="I466" s="48"/>
      <c r="J466" s="48"/>
      <c r="K466" s="40">
        <f t="shared" si="53"/>
        <v>0</v>
      </c>
      <c r="L466" s="35">
        <f t="shared" si="54"/>
        <v>43519</v>
      </c>
      <c r="N466" s="69" t="str">
        <f t="shared" ca="1" si="55"/>
        <v>D</v>
      </c>
    </row>
    <row r="467" spans="1:14" ht="13">
      <c r="A467" s="39">
        <f t="shared" si="49"/>
        <v>43523</v>
      </c>
      <c r="B467" s="36">
        <f t="shared" si="50"/>
        <v>4</v>
      </c>
      <c r="C467" s="36">
        <f t="shared" si="51"/>
        <v>4</v>
      </c>
      <c r="D467" s="37">
        <f t="shared" si="52"/>
        <v>4</v>
      </c>
      <c r="E467" s="41"/>
      <c r="F467" s="41"/>
      <c r="G467" s="44"/>
      <c r="H467" s="47"/>
      <c r="I467" s="48"/>
      <c r="J467" s="48"/>
      <c r="K467" s="40">
        <f t="shared" si="53"/>
        <v>0</v>
      </c>
      <c r="L467" s="35">
        <f t="shared" si="54"/>
        <v>43523</v>
      </c>
      <c r="N467" s="69" t="str">
        <f t="shared" ca="1" si="55"/>
        <v>D</v>
      </c>
    </row>
    <row r="468" spans="1:14" ht="13">
      <c r="A468" s="39">
        <f t="shared" si="49"/>
        <v>43526</v>
      </c>
      <c r="B468" s="36">
        <f t="shared" si="50"/>
        <v>3</v>
      </c>
      <c r="C468" s="36">
        <f t="shared" si="51"/>
        <v>7</v>
      </c>
      <c r="D468" s="37">
        <f t="shared" si="52"/>
        <v>7</v>
      </c>
      <c r="E468" s="41"/>
      <c r="F468" s="41"/>
      <c r="G468" s="44"/>
      <c r="H468" s="47"/>
      <c r="I468" s="48"/>
      <c r="J468" s="48"/>
      <c r="K468" s="40">
        <f t="shared" si="53"/>
        <v>0</v>
      </c>
      <c r="L468" s="35">
        <f t="shared" si="54"/>
        <v>43526</v>
      </c>
      <c r="N468" s="69" t="str">
        <f t="shared" ca="1" si="55"/>
        <v>D</v>
      </c>
    </row>
    <row r="469" spans="1:14" ht="13">
      <c r="A469" s="39">
        <f t="shared" si="49"/>
        <v>43530</v>
      </c>
      <c r="B469" s="36">
        <f t="shared" si="50"/>
        <v>4</v>
      </c>
      <c r="C469" s="36">
        <f t="shared" si="51"/>
        <v>4</v>
      </c>
      <c r="D469" s="37">
        <f t="shared" si="52"/>
        <v>4</v>
      </c>
      <c r="E469" s="41"/>
      <c r="F469" s="41"/>
      <c r="G469" s="44"/>
      <c r="H469" s="47"/>
      <c r="I469" s="48"/>
      <c r="J469" s="48"/>
      <c r="K469" s="40">
        <f t="shared" si="53"/>
        <v>0</v>
      </c>
      <c r="L469" s="35">
        <f t="shared" si="54"/>
        <v>43530</v>
      </c>
      <c r="N469" s="69" t="str">
        <f t="shared" ca="1" si="55"/>
        <v>D</v>
      </c>
    </row>
    <row r="470" spans="1:14" ht="13">
      <c r="A470" s="39">
        <f t="shared" si="49"/>
        <v>43533</v>
      </c>
      <c r="B470" s="36">
        <f t="shared" si="50"/>
        <v>3</v>
      </c>
      <c r="C470" s="36">
        <f t="shared" si="51"/>
        <v>7</v>
      </c>
      <c r="D470" s="37">
        <f t="shared" si="52"/>
        <v>7</v>
      </c>
      <c r="E470" s="41"/>
      <c r="F470" s="41"/>
      <c r="G470" s="44"/>
      <c r="H470" s="47"/>
      <c r="I470" s="48"/>
      <c r="J470" s="48"/>
      <c r="K470" s="40">
        <f t="shared" si="53"/>
        <v>0</v>
      </c>
      <c r="L470" s="35">
        <f t="shared" si="54"/>
        <v>43533</v>
      </c>
      <c r="N470" s="69" t="str">
        <f t="shared" ca="1" si="55"/>
        <v>D</v>
      </c>
    </row>
    <row r="471" spans="1:14" ht="13">
      <c r="A471" s="39">
        <f t="shared" si="49"/>
        <v>43537</v>
      </c>
      <c r="B471" s="36">
        <f t="shared" si="50"/>
        <v>4</v>
      </c>
      <c r="C471" s="36">
        <f t="shared" si="51"/>
        <v>4</v>
      </c>
      <c r="D471" s="37">
        <f t="shared" si="52"/>
        <v>4</v>
      </c>
      <c r="E471" s="41"/>
      <c r="F471" s="41"/>
      <c r="G471" s="44"/>
      <c r="H471" s="47"/>
      <c r="I471" s="48"/>
      <c r="J471" s="48"/>
      <c r="K471" s="40">
        <f t="shared" si="53"/>
        <v>0</v>
      </c>
      <c r="L471" s="35">
        <f t="shared" si="54"/>
        <v>43537</v>
      </c>
      <c r="N471" s="69" t="str">
        <f t="shared" ca="1" si="55"/>
        <v>D</v>
      </c>
    </row>
    <row r="472" spans="1:14" ht="13">
      <c r="A472" s="39">
        <f t="shared" si="49"/>
        <v>43540</v>
      </c>
      <c r="B472" s="36">
        <f t="shared" si="50"/>
        <v>3</v>
      </c>
      <c r="C472" s="36">
        <f t="shared" si="51"/>
        <v>7</v>
      </c>
      <c r="D472" s="37">
        <f t="shared" si="52"/>
        <v>7</v>
      </c>
      <c r="E472" s="41"/>
      <c r="F472" s="41"/>
      <c r="G472" s="44"/>
      <c r="H472" s="47"/>
      <c r="I472" s="48"/>
      <c r="J472" s="48"/>
      <c r="K472" s="40">
        <f t="shared" si="53"/>
        <v>0</v>
      </c>
      <c r="L472" s="35">
        <f t="shared" si="54"/>
        <v>43540</v>
      </c>
      <c r="N472" s="69" t="str">
        <f t="shared" ca="1" si="55"/>
        <v>D</v>
      </c>
    </row>
    <row r="473" spans="1:14" ht="13">
      <c r="A473" s="39">
        <f t="shared" si="49"/>
        <v>43544</v>
      </c>
      <c r="B473" s="36">
        <f t="shared" si="50"/>
        <v>4</v>
      </c>
      <c r="C473" s="36">
        <f t="shared" si="51"/>
        <v>4</v>
      </c>
      <c r="D473" s="37">
        <f t="shared" si="52"/>
        <v>4</v>
      </c>
      <c r="E473" s="41"/>
      <c r="F473" s="41"/>
      <c r="G473" s="44"/>
      <c r="H473" s="47"/>
      <c r="I473" s="48"/>
      <c r="J473" s="48"/>
      <c r="K473" s="40">
        <f t="shared" si="53"/>
        <v>0</v>
      </c>
      <c r="L473" s="35">
        <f t="shared" si="54"/>
        <v>43544</v>
      </c>
      <c r="N473" s="69" t="str">
        <f t="shared" ca="1" si="55"/>
        <v>D</v>
      </c>
    </row>
    <row r="474" spans="1:14" ht="13">
      <c r="A474" s="39">
        <f t="shared" si="49"/>
        <v>43547</v>
      </c>
      <c r="B474" s="36">
        <f t="shared" si="50"/>
        <v>3</v>
      </c>
      <c r="C474" s="36">
        <f t="shared" si="51"/>
        <v>7</v>
      </c>
      <c r="D474" s="37">
        <f t="shared" si="52"/>
        <v>7</v>
      </c>
      <c r="E474" s="41"/>
      <c r="F474" s="41"/>
      <c r="G474" s="44"/>
      <c r="H474" s="47"/>
      <c r="I474" s="48"/>
      <c r="J474" s="48"/>
      <c r="K474" s="40">
        <f t="shared" si="53"/>
        <v>0</v>
      </c>
      <c r="L474" s="35">
        <f t="shared" si="54"/>
        <v>43547</v>
      </c>
      <c r="N474" s="69" t="str">
        <f t="shared" ca="1" si="55"/>
        <v>D</v>
      </c>
    </row>
    <row r="475" spans="1:14" ht="13">
      <c r="A475" s="39">
        <f t="shared" si="49"/>
        <v>43551</v>
      </c>
      <c r="B475" s="36">
        <f t="shared" si="50"/>
        <v>4</v>
      </c>
      <c r="C475" s="36">
        <f t="shared" si="51"/>
        <v>4</v>
      </c>
      <c r="D475" s="37">
        <f t="shared" si="52"/>
        <v>4</v>
      </c>
      <c r="E475" s="41"/>
      <c r="F475" s="41"/>
      <c r="G475" s="44"/>
      <c r="H475" s="47"/>
      <c r="I475" s="48"/>
      <c r="J475" s="48"/>
      <c r="K475" s="40">
        <f t="shared" si="53"/>
        <v>0</v>
      </c>
      <c r="L475" s="35">
        <f t="shared" si="54"/>
        <v>43551</v>
      </c>
      <c r="N475" s="69" t="str">
        <f t="shared" ca="1" si="55"/>
        <v>D</v>
      </c>
    </row>
    <row r="476" spans="1:14" ht="13">
      <c r="A476" s="39">
        <f t="shared" si="49"/>
        <v>43554</v>
      </c>
      <c r="B476" s="36">
        <f t="shared" si="50"/>
        <v>3</v>
      </c>
      <c r="C476" s="36">
        <f t="shared" si="51"/>
        <v>7</v>
      </c>
      <c r="D476" s="37">
        <f t="shared" si="52"/>
        <v>7</v>
      </c>
      <c r="E476" s="41"/>
      <c r="F476" s="41"/>
      <c r="G476" s="44"/>
      <c r="H476" s="47"/>
      <c r="I476" s="48"/>
      <c r="J476" s="48"/>
      <c r="K476" s="40">
        <f t="shared" si="53"/>
        <v>0</v>
      </c>
      <c r="L476" s="35">
        <f t="shared" si="54"/>
        <v>43554</v>
      </c>
      <c r="N476" s="69" t="str">
        <f t="shared" ca="1" si="55"/>
        <v>D</v>
      </c>
    </row>
    <row r="477" spans="1:14" ht="13">
      <c r="A477" s="39">
        <f t="shared" si="49"/>
        <v>43558</v>
      </c>
      <c r="B477" s="36">
        <f t="shared" si="50"/>
        <v>4</v>
      </c>
      <c r="C477" s="36">
        <f t="shared" si="51"/>
        <v>4</v>
      </c>
      <c r="D477" s="37">
        <f t="shared" si="52"/>
        <v>4</v>
      </c>
      <c r="E477" s="41"/>
      <c r="F477" s="41"/>
      <c r="G477" s="44"/>
      <c r="H477" s="47"/>
      <c r="I477" s="48"/>
      <c r="J477" s="48"/>
      <c r="K477" s="40">
        <f t="shared" si="53"/>
        <v>0</v>
      </c>
      <c r="L477" s="35">
        <f t="shared" si="54"/>
        <v>43558</v>
      </c>
      <c r="N477" s="69" t="str">
        <f t="shared" ca="1" si="55"/>
        <v>D</v>
      </c>
    </row>
    <row r="478" spans="1:14" ht="13">
      <c r="A478" s="39">
        <f t="shared" si="49"/>
        <v>43561</v>
      </c>
      <c r="B478" s="36">
        <f t="shared" si="50"/>
        <v>3</v>
      </c>
      <c r="C478" s="36">
        <f t="shared" si="51"/>
        <v>7</v>
      </c>
      <c r="D478" s="37">
        <f t="shared" si="52"/>
        <v>7</v>
      </c>
      <c r="E478" s="41"/>
      <c r="F478" s="41"/>
      <c r="G478" s="44"/>
      <c r="H478" s="47"/>
      <c r="I478" s="48"/>
      <c r="J478" s="48"/>
      <c r="K478" s="40">
        <f t="shared" si="53"/>
        <v>0</v>
      </c>
      <c r="L478" s="35">
        <f t="shared" si="54"/>
        <v>43561</v>
      </c>
      <c r="N478" s="69" t="str">
        <f t="shared" ca="1" si="55"/>
        <v>D</v>
      </c>
    </row>
    <row r="479" spans="1:14" ht="13">
      <c r="A479" s="39">
        <f t="shared" si="49"/>
        <v>43565</v>
      </c>
      <c r="B479" s="36">
        <f t="shared" si="50"/>
        <v>4</v>
      </c>
      <c r="C479" s="36">
        <f t="shared" si="51"/>
        <v>4</v>
      </c>
      <c r="D479" s="37">
        <f t="shared" si="52"/>
        <v>4</v>
      </c>
      <c r="E479" s="41"/>
      <c r="F479" s="41"/>
      <c r="G479" s="44"/>
      <c r="H479" s="47"/>
      <c r="I479" s="48"/>
      <c r="J479" s="48"/>
      <c r="K479" s="40">
        <f t="shared" si="53"/>
        <v>0</v>
      </c>
      <c r="L479" s="35">
        <f t="shared" si="54"/>
        <v>43565</v>
      </c>
      <c r="N479" s="69" t="str">
        <f t="shared" ca="1" si="55"/>
        <v>D</v>
      </c>
    </row>
    <row r="480" spans="1:14" ht="13">
      <c r="A480" s="39">
        <f t="shared" si="49"/>
        <v>43568</v>
      </c>
      <c r="B480" s="36">
        <f t="shared" si="50"/>
        <v>3</v>
      </c>
      <c r="C480" s="36">
        <f t="shared" si="51"/>
        <v>7</v>
      </c>
      <c r="D480" s="37">
        <f t="shared" si="52"/>
        <v>7</v>
      </c>
      <c r="E480" s="41"/>
      <c r="F480" s="41"/>
      <c r="G480" s="44"/>
      <c r="H480" s="47"/>
      <c r="I480" s="48"/>
      <c r="J480" s="48"/>
      <c r="K480" s="40">
        <f t="shared" si="53"/>
        <v>0</v>
      </c>
      <c r="L480" s="35">
        <f t="shared" si="54"/>
        <v>43568</v>
      </c>
      <c r="N480" s="69" t="str">
        <f t="shared" ca="1" si="55"/>
        <v>D</v>
      </c>
    </row>
    <row r="481" spans="1:14" ht="13">
      <c r="A481" s="39">
        <f t="shared" si="49"/>
        <v>43572</v>
      </c>
      <c r="B481" s="36">
        <f t="shared" si="50"/>
        <v>4</v>
      </c>
      <c r="C481" s="36">
        <f t="shared" si="51"/>
        <v>4</v>
      </c>
      <c r="D481" s="37">
        <f t="shared" si="52"/>
        <v>4</v>
      </c>
      <c r="E481" s="41"/>
      <c r="F481" s="41"/>
      <c r="G481" s="44"/>
      <c r="H481" s="47"/>
      <c r="I481" s="48"/>
      <c r="J481" s="48"/>
      <c r="K481" s="40">
        <f t="shared" si="53"/>
        <v>0</v>
      </c>
      <c r="L481" s="35">
        <f t="shared" si="54"/>
        <v>43572</v>
      </c>
      <c r="N481" s="69" t="str">
        <f t="shared" ca="1" si="55"/>
        <v>D</v>
      </c>
    </row>
    <row r="482" spans="1:14" ht="13">
      <c r="A482" s="39">
        <f t="shared" si="49"/>
        <v>43575</v>
      </c>
      <c r="B482" s="36">
        <f t="shared" si="50"/>
        <v>3</v>
      </c>
      <c r="C482" s="36">
        <f t="shared" si="51"/>
        <v>7</v>
      </c>
      <c r="D482" s="37">
        <f t="shared" si="52"/>
        <v>7</v>
      </c>
      <c r="E482" s="41"/>
      <c r="F482" s="41"/>
      <c r="G482" s="44"/>
      <c r="H482" s="47"/>
      <c r="I482" s="48"/>
      <c r="J482" s="48"/>
      <c r="K482" s="40">
        <f t="shared" si="53"/>
        <v>0</v>
      </c>
      <c r="L482" s="35">
        <f t="shared" si="54"/>
        <v>43575</v>
      </c>
      <c r="N482" s="69" t="str">
        <f t="shared" ca="1" si="55"/>
        <v>D</v>
      </c>
    </row>
    <row r="483" spans="1:14" ht="13">
      <c r="A483" s="39">
        <f t="shared" si="49"/>
        <v>43579</v>
      </c>
      <c r="B483" s="36">
        <f t="shared" si="50"/>
        <v>4</v>
      </c>
      <c r="C483" s="36">
        <f t="shared" si="51"/>
        <v>4</v>
      </c>
      <c r="D483" s="37">
        <f t="shared" si="52"/>
        <v>4</v>
      </c>
      <c r="E483" s="41"/>
      <c r="F483" s="41"/>
      <c r="G483" s="44"/>
      <c r="H483" s="47"/>
      <c r="I483" s="48"/>
      <c r="J483" s="48"/>
      <c r="K483" s="40">
        <f t="shared" si="53"/>
        <v>0</v>
      </c>
      <c r="L483" s="35">
        <f t="shared" si="54"/>
        <v>43579</v>
      </c>
      <c r="N483" s="69" t="str">
        <f t="shared" ca="1" si="55"/>
        <v>D</v>
      </c>
    </row>
    <row r="484" spans="1:14" ht="13">
      <c r="A484" s="39">
        <f t="shared" si="49"/>
        <v>43582</v>
      </c>
      <c r="B484" s="36">
        <f t="shared" si="50"/>
        <v>3</v>
      </c>
      <c r="C484" s="36">
        <f t="shared" si="51"/>
        <v>7</v>
      </c>
      <c r="D484" s="37">
        <f t="shared" si="52"/>
        <v>7</v>
      </c>
      <c r="E484" s="41"/>
      <c r="F484" s="41"/>
      <c r="G484" s="44"/>
      <c r="H484" s="47"/>
      <c r="I484" s="48"/>
      <c r="J484" s="48"/>
      <c r="K484" s="40">
        <f t="shared" si="53"/>
        <v>0</v>
      </c>
      <c r="L484" s="35">
        <f t="shared" si="54"/>
        <v>43582</v>
      </c>
      <c r="N484" s="69" t="str">
        <f t="shared" ca="1" si="55"/>
        <v>D</v>
      </c>
    </row>
    <row r="485" spans="1:14" ht="13">
      <c r="A485" s="39">
        <f t="shared" si="49"/>
        <v>43586</v>
      </c>
      <c r="B485" s="36">
        <f t="shared" si="50"/>
        <v>4</v>
      </c>
      <c r="C485" s="36">
        <f t="shared" si="51"/>
        <v>4</v>
      </c>
      <c r="D485" s="37">
        <f t="shared" si="52"/>
        <v>4</v>
      </c>
      <c r="E485" s="41"/>
      <c r="F485" s="41"/>
      <c r="G485" s="44"/>
      <c r="H485" s="47"/>
      <c r="I485" s="48"/>
      <c r="J485" s="48"/>
      <c r="K485" s="40">
        <f t="shared" si="53"/>
        <v>0</v>
      </c>
      <c r="L485" s="35">
        <f t="shared" si="54"/>
        <v>43586</v>
      </c>
      <c r="N485" s="69" t="str">
        <f t="shared" ca="1" si="55"/>
        <v>D</v>
      </c>
    </row>
    <row r="486" spans="1:14" ht="13">
      <c r="A486" s="39">
        <f t="shared" si="49"/>
        <v>43589</v>
      </c>
      <c r="B486" s="36">
        <f t="shared" si="50"/>
        <v>3</v>
      </c>
      <c r="C486" s="36">
        <f t="shared" si="51"/>
        <v>7</v>
      </c>
      <c r="D486" s="37">
        <f t="shared" si="52"/>
        <v>7</v>
      </c>
      <c r="E486" s="41"/>
      <c r="F486" s="41"/>
      <c r="G486" s="44"/>
      <c r="H486" s="47"/>
      <c r="I486" s="48"/>
      <c r="J486" s="48"/>
      <c r="K486" s="40">
        <f t="shared" si="53"/>
        <v>0</v>
      </c>
      <c r="L486" s="35">
        <f t="shared" si="54"/>
        <v>43589</v>
      </c>
      <c r="N486" s="69" t="str">
        <f t="shared" ca="1" si="55"/>
        <v>D</v>
      </c>
    </row>
    <row r="487" spans="1:14" ht="13">
      <c r="A487" s="39">
        <f t="shared" si="49"/>
        <v>43593</v>
      </c>
      <c r="B487" s="36">
        <f t="shared" si="50"/>
        <v>4</v>
      </c>
      <c r="C487" s="36">
        <f t="shared" si="51"/>
        <v>4</v>
      </c>
      <c r="D487" s="37">
        <f t="shared" si="52"/>
        <v>4</v>
      </c>
      <c r="E487" s="41"/>
      <c r="F487" s="41"/>
      <c r="G487" s="44"/>
      <c r="H487" s="47"/>
      <c r="I487" s="48"/>
      <c r="J487" s="48"/>
      <c r="K487" s="40">
        <f t="shared" si="53"/>
        <v>0</v>
      </c>
      <c r="L487" s="35">
        <f t="shared" si="54"/>
        <v>43593</v>
      </c>
      <c r="N487" s="69" t="str">
        <f t="shared" ca="1" si="55"/>
        <v>D</v>
      </c>
    </row>
    <row r="488" spans="1:14" ht="13">
      <c r="A488" s="39">
        <f t="shared" si="49"/>
        <v>43596</v>
      </c>
      <c r="B488" s="36">
        <f t="shared" si="50"/>
        <v>3</v>
      </c>
      <c r="C488" s="36">
        <f t="shared" si="51"/>
        <v>7</v>
      </c>
      <c r="D488" s="37">
        <f t="shared" si="52"/>
        <v>7</v>
      </c>
      <c r="E488" s="41"/>
      <c r="F488" s="41"/>
      <c r="G488" s="44"/>
      <c r="H488" s="47"/>
      <c r="I488" s="48"/>
      <c r="J488" s="48"/>
      <c r="K488" s="40">
        <f t="shared" si="53"/>
        <v>0</v>
      </c>
      <c r="L488" s="35">
        <f t="shared" si="54"/>
        <v>43596</v>
      </c>
      <c r="N488" s="69" t="str">
        <f t="shared" ca="1" si="55"/>
        <v>D</v>
      </c>
    </row>
    <row r="489" spans="1:14" ht="13">
      <c r="A489" s="39">
        <f t="shared" si="49"/>
        <v>43600</v>
      </c>
      <c r="B489" s="36">
        <f t="shared" si="50"/>
        <v>4</v>
      </c>
      <c r="C489" s="36">
        <f t="shared" si="51"/>
        <v>4</v>
      </c>
      <c r="D489" s="37">
        <f t="shared" si="52"/>
        <v>4</v>
      </c>
      <c r="E489" s="41"/>
      <c r="F489" s="41"/>
      <c r="G489" s="44"/>
      <c r="H489" s="47"/>
      <c r="I489" s="48"/>
      <c r="J489" s="48"/>
      <c r="K489" s="40">
        <f t="shared" si="53"/>
        <v>0</v>
      </c>
      <c r="L489" s="35">
        <f t="shared" si="54"/>
        <v>43600</v>
      </c>
      <c r="N489" s="69" t="str">
        <f t="shared" ca="1" si="55"/>
        <v>D</v>
      </c>
    </row>
    <row r="490" spans="1:14" ht="13">
      <c r="A490" s="39">
        <f t="shared" si="49"/>
        <v>43603</v>
      </c>
      <c r="B490" s="36">
        <f t="shared" si="50"/>
        <v>3</v>
      </c>
      <c r="C490" s="36">
        <f t="shared" si="51"/>
        <v>7</v>
      </c>
      <c r="D490" s="37">
        <f t="shared" si="52"/>
        <v>7</v>
      </c>
      <c r="E490" s="41"/>
      <c r="F490" s="41"/>
      <c r="G490" s="44"/>
      <c r="H490" s="47"/>
      <c r="I490" s="48"/>
      <c r="J490" s="48"/>
      <c r="K490" s="40">
        <f t="shared" si="53"/>
        <v>0</v>
      </c>
      <c r="L490" s="35">
        <f t="shared" si="54"/>
        <v>43603</v>
      </c>
      <c r="N490" s="69" t="str">
        <f t="shared" ca="1" si="55"/>
        <v>D</v>
      </c>
    </row>
    <row r="491" spans="1:14" ht="13">
      <c r="A491" s="39">
        <f t="shared" si="49"/>
        <v>43607</v>
      </c>
      <c r="B491" s="36">
        <f t="shared" si="50"/>
        <v>4</v>
      </c>
      <c r="C491" s="36">
        <f t="shared" si="51"/>
        <v>4</v>
      </c>
      <c r="D491" s="37">
        <f t="shared" si="52"/>
        <v>4</v>
      </c>
      <c r="E491" s="41"/>
      <c r="F491" s="41"/>
      <c r="G491" s="44"/>
      <c r="H491" s="47"/>
      <c r="I491" s="48"/>
      <c r="J491" s="48"/>
      <c r="K491" s="40">
        <f t="shared" si="53"/>
        <v>0</v>
      </c>
      <c r="L491" s="35">
        <f t="shared" si="54"/>
        <v>43607</v>
      </c>
      <c r="N491" s="69" t="str">
        <f t="shared" ca="1" si="55"/>
        <v>D</v>
      </c>
    </row>
    <row r="492" spans="1:14" ht="13">
      <c r="A492" s="39">
        <f t="shared" si="49"/>
        <v>43610</v>
      </c>
      <c r="B492" s="36">
        <f t="shared" si="50"/>
        <v>3</v>
      </c>
      <c r="C492" s="36">
        <f t="shared" si="51"/>
        <v>7</v>
      </c>
      <c r="D492" s="37">
        <f t="shared" si="52"/>
        <v>7</v>
      </c>
      <c r="E492" s="41"/>
      <c r="F492" s="41"/>
      <c r="G492" s="44"/>
      <c r="H492" s="47"/>
      <c r="I492" s="48"/>
      <c r="J492" s="48"/>
      <c r="K492" s="40">
        <f t="shared" si="53"/>
        <v>0</v>
      </c>
      <c r="L492" s="35">
        <f t="shared" si="54"/>
        <v>43610</v>
      </c>
      <c r="N492" s="69" t="str">
        <f t="shared" ca="1" si="55"/>
        <v>D</v>
      </c>
    </row>
    <row r="493" spans="1:14" ht="13">
      <c r="A493" s="39">
        <f t="shared" si="49"/>
        <v>43614</v>
      </c>
      <c r="B493" s="36">
        <f t="shared" si="50"/>
        <v>4</v>
      </c>
      <c r="C493" s="36">
        <f t="shared" si="51"/>
        <v>4</v>
      </c>
      <c r="D493" s="37">
        <f t="shared" si="52"/>
        <v>4</v>
      </c>
      <c r="E493" s="41"/>
      <c r="F493" s="41"/>
      <c r="G493" s="44"/>
      <c r="H493" s="47"/>
      <c r="I493" s="48"/>
      <c r="J493" s="48"/>
      <c r="K493" s="40">
        <f t="shared" si="53"/>
        <v>0</v>
      </c>
      <c r="L493" s="35">
        <f t="shared" si="54"/>
        <v>43614</v>
      </c>
      <c r="N493" s="69" t="str">
        <f t="shared" ca="1" si="55"/>
        <v>D</v>
      </c>
    </row>
    <row r="494" spans="1:14" ht="13">
      <c r="A494" s="39">
        <f t="shared" si="49"/>
        <v>43617</v>
      </c>
      <c r="B494" s="36">
        <f t="shared" si="50"/>
        <v>3</v>
      </c>
      <c r="C494" s="36">
        <f t="shared" si="51"/>
        <v>7</v>
      </c>
      <c r="D494" s="37">
        <f t="shared" si="52"/>
        <v>7</v>
      </c>
      <c r="E494" s="41"/>
      <c r="F494" s="41"/>
      <c r="G494" s="44"/>
      <c r="H494" s="47"/>
      <c r="I494" s="48"/>
      <c r="J494" s="48"/>
      <c r="K494" s="40">
        <f t="shared" si="53"/>
        <v>0</v>
      </c>
      <c r="L494" s="35">
        <f t="shared" si="54"/>
        <v>43617</v>
      </c>
      <c r="N494" s="69" t="str">
        <f t="shared" ca="1" si="55"/>
        <v>D</v>
      </c>
    </row>
    <row r="495" spans="1:14" ht="13">
      <c r="A495" s="39">
        <f t="shared" si="49"/>
        <v>43621</v>
      </c>
      <c r="B495" s="36">
        <f t="shared" si="50"/>
        <v>4</v>
      </c>
      <c r="C495" s="36">
        <f t="shared" si="51"/>
        <v>4</v>
      </c>
      <c r="D495" s="37">
        <f t="shared" si="52"/>
        <v>4</v>
      </c>
      <c r="E495" s="41"/>
      <c r="F495" s="41"/>
      <c r="G495" s="44"/>
      <c r="H495" s="47"/>
      <c r="I495" s="48"/>
      <c r="J495" s="48"/>
      <c r="K495" s="40">
        <f t="shared" si="53"/>
        <v>0</v>
      </c>
      <c r="L495" s="35">
        <f t="shared" si="54"/>
        <v>43621</v>
      </c>
      <c r="N495" s="69" t="str">
        <f t="shared" ca="1" si="55"/>
        <v>D</v>
      </c>
    </row>
    <row r="496" spans="1:14" ht="13">
      <c r="A496" s="39">
        <f t="shared" si="49"/>
        <v>43624</v>
      </c>
      <c r="B496" s="36">
        <f t="shared" si="50"/>
        <v>3</v>
      </c>
      <c r="C496" s="36">
        <f t="shared" si="51"/>
        <v>7</v>
      </c>
      <c r="D496" s="37">
        <f t="shared" si="52"/>
        <v>7</v>
      </c>
      <c r="E496" s="41"/>
      <c r="F496" s="41"/>
      <c r="G496" s="44"/>
      <c r="H496" s="47"/>
      <c r="I496" s="48"/>
      <c r="J496" s="48"/>
      <c r="K496" s="40">
        <f t="shared" si="53"/>
        <v>0</v>
      </c>
      <c r="L496" s="35">
        <f t="shared" si="54"/>
        <v>43624</v>
      </c>
      <c r="N496" s="69" t="str">
        <f t="shared" ca="1" si="55"/>
        <v>D</v>
      </c>
    </row>
    <row r="497" spans="1:14" ht="13">
      <c r="A497" s="39">
        <f t="shared" si="49"/>
        <v>43628</v>
      </c>
      <c r="B497" s="36">
        <f t="shared" si="50"/>
        <v>4</v>
      </c>
      <c r="C497" s="36">
        <f t="shared" si="51"/>
        <v>4</v>
      </c>
      <c r="D497" s="37">
        <f t="shared" si="52"/>
        <v>4</v>
      </c>
      <c r="E497" s="41"/>
      <c r="F497" s="41"/>
      <c r="G497" s="44"/>
      <c r="H497" s="47"/>
      <c r="I497" s="48"/>
      <c r="J497" s="48"/>
      <c r="K497" s="40">
        <f t="shared" si="53"/>
        <v>0</v>
      </c>
      <c r="L497" s="35">
        <f t="shared" si="54"/>
        <v>43628</v>
      </c>
      <c r="N497" s="69" t="str">
        <f t="shared" ca="1" si="55"/>
        <v>D</v>
      </c>
    </row>
    <row r="498" spans="1:14" ht="13">
      <c r="A498" s="39">
        <f t="shared" si="49"/>
        <v>43631</v>
      </c>
      <c r="B498" s="36">
        <f t="shared" si="50"/>
        <v>3</v>
      </c>
      <c r="C498" s="36">
        <f t="shared" si="51"/>
        <v>7</v>
      </c>
      <c r="D498" s="37">
        <f t="shared" si="52"/>
        <v>7</v>
      </c>
      <c r="E498" s="41"/>
      <c r="F498" s="41"/>
      <c r="G498" s="44"/>
      <c r="H498" s="47"/>
      <c r="I498" s="48"/>
      <c r="J498" s="48"/>
      <c r="K498" s="40">
        <f t="shared" si="53"/>
        <v>0</v>
      </c>
      <c r="L498" s="35">
        <f t="shared" si="54"/>
        <v>43631</v>
      </c>
      <c r="N498" s="69" t="str">
        <f t="shared" ca="1" si="55"/>
        <v>D</v>
      </c>
    </row>
    <row r="499" spans="1:14" ht="13">
      <c r="A499" s="39">
        <f t="shared" si="49"/>
        <v>43635</v>
      </c>
      <c r="B499" s="36">
        <f t="shared" si="50"/>
        <v>4</v>
      </c>
      <c r="C499" s="36">
        <f t="shared" si="51"/>
        <v>4</v>
      </c>
      <c r="D499" s="37">
        <f t="shared" si="52"/>
        <v>4</v>
      </c>
      <c r="E499" s="41"/>
      <c r="F499" s="41"/>
      <c r="G499" s="44"/>
      <c r="H499" s="47"/>
      <c r="I499" s="48"/>
      <c r="J499" s="48"/>
      <c r="K499" s="40">
        <f t="shared" si="53"/>
        <v>0</v>
      </c>
      <c r="L499" s="35">
        <f t="shared" si="54"/>
        <v>43635</v>
      </c>
      <c r="N499" s="69" t="str">
        <f t="shared" ca="1" si="55"/>
        <v>D</v>
      </c>
    </row>
    <row r="500" spans="1:14" ht="13">
      <c r="A500" s="39">
        <f t="shared" si="49"/>
        <v>43638</v>
      </c>
      <c r="B500" s="36">
        <f t="shared" si="50"/>
        <v>3</v>
      </c>
      <c r="C500" s="36">
        <f t="shared" si="51"/>
        <v>7</v>
      </c>
      <c r="D500" s="37">
        <f t="shared" si="52"/>
        <v>7</v>
      </c>
      <c r="E500" s="41"/>
      <c r="F500" s="41"/>
      <c r="G500" s="44"/>
      <c r="H500" s="47"/>
      <c r="I500" s="48"/>
      <c r="J500" s="48"/>
      <c r="K500" s="40">
        <f t="shared" si="53"/>
        <v>0</v>
      </c>
      <c r="L500" s="35">
        <f t="shared" si="54"/>
        <v>43638</v>
      </c>
      <c r="N500" s="69" t="str">
        <f t="shared" ca="1" si="55"/>
        <v>D</v>
      </c>
    </row>
    <row r="501" spans="1:14" ht="13">
      <c r="A501" s="39">
        <f t="shared" si="49"/>
        <v>43642</v>
      </c>
      <c r="B501" s="36">
        <f t="shared" si="50"/>
        <v>4</v>
      </c>
      <c r="C501" s="36">
        <f t="shared" si="51"/>
        <v>4</v>
      </c>
      <c r="D501" s="37">
        <f t="shared" si="52"/>
        <v>4</v>
      </c>
      <c r="E501" s="41"/>
      <c r="F501" s="41"/>
      <c r="G501" s="44"/>
      <c r="H501" s="47"/>
      <c r="I501" s="48"/>
      <c r="J501" s="48"/>
      <c r="K501" s="40">
        <f t="shared" si="53"/>
        <v>0</v>
      </c>
      <c r="L501" s="35">
        <f t="shared" si="54"/>
        <v>43642</v>
      </c>
      <c r="N501" s="69" t="str">
        <f t="shared" ca="1" si="55"/>
        <v>D</v>
      </c>
    </row>
    <row r="502" spans="1:14" ht="13">
      <c r="A502" s="39">
        <f t="shared" si="49"/>
        <v>43645</v>
      </c>
      <c r="B502" s="36">
        <f t="shared" si="50"/>
        <v>3</v>
      </c>
      <c r="C502" s="36">
        <f t="shared" si="51"/>
        <v>7</v>
      </c>
      <c r="D502" s="37">
        <f t="shared" si="52"/>
        <v>7</v>
      </c>
      <c r="E502" s="41"/>
      <c r="F502" s="41"/>
      <c r="G502" s="44"/>
      <c r="H502" s="47"/>
      <c r="I502" s="48"/>
      <c r="J502" s="48"/>
      <c r="K502" s="40">
        <f t="shared" si="53"/>
        <v>0</v>
      </c>
      <c r="L502" s="35">
        <f t="shared" si="54"/>
        <v>43645</v>
      </c>
      <c r="N502" s="69" t="str">
        <f t="shared" ca="1" si="55"/>
        <v>D</v>
      </c>
    </row>
    <row r="503" spans="1:14" ht="13">
      <c r="A503" s="39">
        <f t="shared" ref="A503:A566" si="56">IF(A$6=11,A502+B503,A502+7)</f>
        <v>43649</v>
      </c>
      <c r="B503" s="36">
        <f t="shared" ref="B503:B566" si="57">IF(AND(A$6=11,C502=4),3,4)</f>
        <v>4</v>
      </c>
      <c r="C503" s="36">
        <f t="shared" si="51"/>
        <v>4</v>
      </c>
      <c r="D503" s="37">
        <f t="shared" ref="D503:D566" si="58">WEEKDAY(A503)</f>
        <v>4</v>
      </c>
      <c r="E503" s="41"/>
      <c r="F503" s="41"/>
      <c r="G503" s="44"/>
      <c r="H503" s="47"/>
      <c r="I503" s="48"/>
      <c r="J503" s="48"/>
      <c r="K503" s="40">
        <f t="shared" ref="K503:K566" si="59">SUM(E503:J503)</f>
        <v>0</v>
      </c>
      <c r="L503" s="35">
        <f t="shared" si="54"/>
        <v>43649</v>
      </c>
      <c r="N503" s="69" t="str">
        <f t="shared" ca="1" si="55"/>
        <v>D</v>
      </c>
    </row>
    <row r="504" spans="1:14" ht="13">
      <c r="A504" s="39">
        <f t="shared" si="56"/>
        <v>43652</v>
      </c>
      <c r="B504" s="36">
        <f t="shared" si="57"/>
        <v>3</v>
      </c>
      <c r="C504" s="36">
        <f t="shared" si="51"/>
        <v>7</v>
      </c>
      <c r="D504" s="37">
        <f t="shared" si="58"/>
        <v>7</v>
      </c>
      <c r="E504" s="41"/>
      <c r="F504" s="41"/>
      <c r="G504" s="44"/>
      <c r="H504" s="47"/>
      <c r="I504" s="48"/>
      <c r="J504" s="48"/>
      <c r="K504" s="40">
        <f t="shared" si="59"/>
        <v>0</v>
      </c>
      <c r="L504" s="35">
        <f t="shared" si="54"/>
        <v>43652</v>
      </c>
      <c r="N504" s="69" t="str">
        <f t="shared" ca="1" si="55"/>
        <v>D</v>
      </c>
    </row>
    <row r="505" spans="1:14" ht="13">
      <c r="A505" s="39">
        <f t="shared" si="56"/>
        <v>43656</v>
      </c>
      <c r="B505" s="36">
        <f t="shared" si="57"/>
        <v>4</v>
      </c>
      <c r="C505" s="36">
        <f t="shared" si="51"/>
        <v>4</v>
      </c>
      <c r="D505" s="37">
        <f t="shared" si="58"/>
        <v>4</v>
      </c>
      <c r="E505" s="41"/>
      <c r="F505" s="41"/>
      <c r="G505" s="44"/>
      <c r="H505" s="47"/>
      <c r="I505" s="48"/>
      <c r="J505" s="48"/>
      <c r="K505" s="40">
        <f t="shared" si="59"/>
        <v>0</v>
      </c>
      <c r="L505" s="35">
        <f t="shared" si="54"/>
        <v>43656</v>
      </c>
      <c r="N505" s="69" t="str">
        <f t="shared" ca="1" si="55"/>
        <v>D</v>
      </c>
    </row>
    <row r="506" spans="1:14" ht="13">
      <c r="A506" s="39">
        <f t="shared" si="56"/>
        <v>43659</v>
      </c>
      <c r="B506" s="36">
        <f t="shared" si="57"/>
        <v>3</v>
      </c>
      <c r="C506" s="36">
        <f t="shared" si="51"/>
        <v>7</v>
      </c>
      <c r="D506" s="37">
        <f t="shared" si="58"/>
        <v>7</v>
      </c>
      <c r="E506" s="41"/>
      <c r="F506" s="41"/>
      <c r="G506" s="44"/>
      <c r="H506" s="47"/>
      <c r="I506" s="48"/>
      <c r="J506" s="48"/>
      <c r="K506" s="40">
        <f t="shared" si="59"/>
        <v>0</v>
      </c>
      <c r="L506" s="35">
        <f t="shared" si="54"/>
        <v>43659</v>
      </c>
      <c r="N506" s="69" t="str">
        <f t="shared" ca="1" si="55"/>
        <v>D</v>
      </c>
    </row>
    <row r="507" spans="1:14" ht="13">
      <c r="A507" s="39">
        <f t="shared" si="56"/>
        <v>43663</v>
      </c>
      <c r="B507" s="36">
        <f t="shared" si="57"/>
        <v>4</v>
      </c>
      <c r="C507" s="36">
        <f t="shared" si="51"/>
        <v>4</v>
      </c>
      <c r="D507" s="37">
        <f t="shared" si="58"/>
        <v>4</v>
      </c>
      <c r="E507" s="41"/>
      <c r="F507" s="41"/>
      <c r="G507" s="44"/>
      <c r="H507" s="47"/>
      <c r="I507" s="48"/>
      <c r="J507" s="48"/>
      <c r="K507" s="40">
        <f t="shared" si="59"/>
        <v>0</v>
      </c>
      <c r="L507" s="35">
        <f t="shared" si="54"/>
        <v>43663</v>
      </c>
      <c r="N507" s="69" t="str">
        <f t="shared" ca="1" si="55"/>
        <v>D</v>
      </c>
    </row>
    <row r="508" spans="1:14" ht="13">
      <c r="A508" s="39">
        <f t="shared" si="56"/>
        <v>43666</v>
      </c>
      <c r="B508" s="36">
        <f t="shared" si="57"/>
        <v>3</v>
      </c>
      <c r="C508" s="36">
        <f t="shared" si="51"/>
        <v>7</v>
      </c>
      <c r="D508" s="37">
        <f t="shared" si="58"/>
        <v>7</v>
      </c>
      <c r="E508" s="41"/>
      <c r="F508" s="41"/>
      <c r="G508" s="44"/>
      <c r="H508" s="47"/>
      <c r="I508" s="48"/>
      <c r="J508" s="48"/>
      <c r="K508" s="40">
        <f t="shared" si="59"/>
        <v>0</v>
      </c>
      <c r="L508" s="35">
        <f t="shared" si="54"/>
        <v>43666</v>
      </c>
      <c r="N508" s="69" t="str">
        <f t="shared" ca="1" si="55"/>
        <v>D</v>
      </c>
    </row>
    <row r="509" spans="1:14" ht="13">
      <c r="A509" s="39">
        <f t="shared" si="56"/>
        <v>43670</v>
      </c>
      <c r="B509" s="36">
        <f t="shared" si="57"/>
        <v>4</v>
      </c>
      <c r="C509" s="36">
        <f t="shared" si="51"/>
        <v>4</v>
      </c>
      <c r="D509" s="37">
        <f t="shared" si="58"/>
        <v>4</v>
      </c>
      <c r="E509" s="41"/>
      <c r="F509" s="41"/>
      <c r="G509" s="44"/>
      <c r="H509" s="47"/>
      <c r="I509" s="48"/>
      <c r="J509" s="48"/>
      <c r="K509" s="40">
        <f t="shared" si="59"/>
        <v>0</v>
      </c>
      <c r="L509" s="35">
        <f t="shared" si="54"/>
        <v>43670</v>
      </c>
      <c r="N509" s="69" t="str">
        <f t="shared" ca="1" si="55"/>
        <v>D</v>
      </c>
    </row>
    <row r="510" spans="1:14" ht="13">
      <c r="A510" s="39">
        <f t="shared" si="56"/>
        <v>43673</v>
      </c>
      <c r="B510" s="36">
        <f t="shared" si="57"/>
        <v>3</v>
      </c>
      <c r="C510" s="36">
        <f t="shared" si="51"/>
        <v>7</v>
      </c>
      <c r="D510" s="37">
        <f t="shared" si="58"/>
        <v>7</v>
      </c>
      <c r="E510" s="41"/>
      <c r="F510" s="41"/>
      <c r="G510" s="44"/>
      <c r="H510" s="47"/>
      <c r="I510" s="48"/>
      <c r="J510" s="48"/>
      <c r="K510" s="40">
        <f t="shared" si="59"/>
        <v>0</v>
      </c>
      <c r="L510" s="35">
        <f t="shared" si="54"/>
        <v>43673</v>
      </c>
      <c r="N510" s="69" t="str">
        <f t="shared" ca="1" si="55"/>
        <v>D</v>
      </c>
    </row>
    <row r="511" spans="1:14" ht="13">
      <c r="A511" s="39">
        <f t="shared" si="56"/>
        <v>43677</v>
      </c>
      <c r="B511" s="36">
        <f t="shared" si="57"/>
        <v>4</v>
      </c>
      <c r="C511" s="36">
        <f t="shared" si="51"/>
        <v>4</v>
      </c>
      <c r="D511" s="37">
        <f t="shared" si="58"/>
        <v>4</v>
      </c>
      <c r="E511" s="41"/>
      <c r="F511" s="41"/>
      <c r="G511" s="44"/>
      <c r="H511" s="47"/>
      <c r="I511" s="48"/>
      <c r="J511" s="48"/>
      <c r="K511" s="40">
        <f t="shared" si="59"/>
        <v>0</v>
      </c>
      <c r="L511" s="35">
        <f t="shared" si="54"/>
        <v>43677</v>
      </c>
      <c r="N511" s="69" t="str">
        <f t="shared" ca="1" si="55"/>
        <v>D</v>
      </c>
    </row>
    <row r="512" spans="1:14" ht="13">
      <c r="A512" s="39">
        <f t="shared" si="56"/>
        <v>43680</v>
      </c>
      <c r="B512" s="36">
        <f t="shared" si="57"/>
        <v>3</v>
      </c>
      <c r="C512" s="36">
        <f t="shared" si="51"/>
        <v>7</v>
      </c>
      <c r="D512" s="37">
        <f t="shared" si="58"/>
        <v>7</v>
      </c>
      <c r="E512" s="41"/>
      <c r="F512" s="41"/>
      <c r="G512" s="44"/>
      <c r="H512" s="47"/>
      <c r="I512" s="48"/>
      <c r="J512" s="48"/>
      <c r="K512" s="40">
        <f t="shared" si="59"/>
        <v>0</v>
      </c>
      <c r="L512" s="35">
        <f t="shared" si="54"/>
        <v>43680</v>
      </c>
      <c r="N512" s="69" t="str">
        <f t="shared" ca="1" si="55"/>
        <v>D</v>
      </c>
    </row>
    <row r="513" spans="1:14" ht="13">
      <c r="A513" s="39">
        <f t="shared" si="56"/>
        <v>43684</v>
      </c>
      <c r="B513" s="36">
        <f t="shared" si="57"/>
        <v>4</v>
      </c>
      <c r="C513" s="36">
        <f t="shared" si="51"/>
        <v>4</v>
      </c>
      <c r="D513" s="37">
        <f t="shared" si="58"/>
        <v>4</v>
      </c>
      <c r="E513" s="41"/>
      <c r="F513" s="41"/>
      <c r="G513" s="44"/>
      <c r="H513" s="47"/>
      <c r="I513" s="48"/>
      <c r="J513" s="48"/>
      <c r="K513" s="40">
        <f t="shared" si="59"/>
        <v>0</v>
      </c>
      <c r="L513" s="35">
        <f t="shared" si="54"/>
        <v>43684</v>
      </c>
      <c r="N513" s="69" t="str">
        <f t="shared" ca="1" si="55"/>
        <v>D</v>
      </c>
    </row>
    <row r="514" spans="1:14" ht="13">
      <c r="A514" s="39">
        <f t="shared" si="56"/>
        <v>43687</v>
      </c>
      <c r="B514" s="36">
        <f t="shared" si="57"/>
        <v>3</v>
      </c>
      <c r="C514" s="36">
        <f t="shared" si="51"/>
        <v>7</v>
      </c>
      <c r="D514" s="37">
        <f t="shared" si="58"/>
        <v>7</v>
      </c>
      <c r="E514" s="41"/>
      <c r="F514" s="41"/>
      <c r="G514" s="44"/>
      <c r="H514" s="47"/>
      <c r="I514" s="48"/>
      <c r="J514" s="48"/>
      <c r="K514" s="40">
        <f t="shared" si="59"/>
        <v>0</v>
      </c>
      <c r="L514" s="35">
        <f t="shared" si="54"/>
        <v>43687</v>
      </c>
      <c r="N514" s="69" t="str">
        <f t="shared" ca="1" si="55"/>
        <v>D</v>
      </c>
    </row>
    <row r="515" spans="1:14" ht="13">
      <c r="A515" s="39">
        <f t="shared" si="56"/>
        <v>43691</v>
      </c>
      <c r="B515" s="36">
        <f t="shared" si="57"/>
        <v>4</v>
      </c>
      <c r="C515" s="36">
        <f t="shared" si="51"/>
        <v>4</v>
      </c>
      <c r="D515" s="37">
        <f t="shared" si="58"/>
        <v>4</v>
      </c>
      <c r="E515" s="41"/>
      <c r="F515" s="41"/>
      <c r="G515" s="44"/>
      <c r="H515" s="47"/>
      <c r="I515" s="48"/>
      <c r="J515" s="48"/>
      <c r="K515" s="40">
        <f t="shared" si="59"/>
        <v>0</v>
      </c>
      <c r="L515" s="35">
        <f t="shared" si="54"/>
        <v>43691</v>
      </c>
      <c r="N515" s="69" t="str">
        <f t="shared" ca="1" si="55"/>
        <v>D</v>
      </c>
    </row>
    <row r="516" spans="1:14" ht="13">
      <c r="A516" s="39">
        <f t="shared" si="56"/>
        <v>43694</v>
      </c>
      <c r="B516" s="36">
        <f t="shared" si="57"/>
        <v>3</v>
      </c>
      <c r="C516" s="36">
        <f t="shared" si="51"/>
        <v>7</v>
      </c>
      <c r="D516" s="37">
        <f t="shared" si="58"/>
        <v>7</v>
      </c>
      <c r="E516" s="41"/>
      <c r="F516" s="41"/>
      <c r="G516" s="44"/>
      <c r="H516" s="47"/>
      <c r="I516" s="48"/>
      <c r="J516" s="48"/>
      <c r="K516" s="40">
        <f t="shared" si="59"/>
        <v>0</v>
      </c>
      <c r="L516" s="35">
        <f t="shared" si="54"/>
        <v>43694</v>
      </c>
      <c r="N516" s="69" t="str">
        <f t="shared" ca="1" si="55"/>
        <v>D</v>
      </c>
    </row>
    <row r="517" spans="1:14" ht="13">
      <c r="A517" s="39">
        <f t="shared" si="56"/>
        <v>43698</v>
      </c>
      <c r="B517" s="36">
        <f t="shared" si="57"/>
        <v>4</v>
      </c>
      <c r="C517" s="36">
        <f t="shared" si="51"/>
        <v>4</v>
      </c>
      <c r="D517" s="37">
        <f t="shared" si="58"/>
        <v>4</v>
      </c>
      <c r="E517" s="41"/>
      <c r="F517" s="41"/>
      <c r="G517" s="44"/>
      <c r="H517" s="47"/>
      <c r="I517" s="48"/>
      <c r="J517" s="48"/>
      <c r="K517" s="40">
        <f t="shared" si="59"/>
        <v>0</v>
      </c>
      <c r="L517" s="35">
        <f t="shared" si="54"/>
        <v>43698</v>
      </c>
      <c r="N517" s="69" t="str">
        <f t="shared" ca="1" si="55"/>
        <v>D</v>
      </c>
    </row>
    <row r="518" spans="1:14" ht="13">
      <c r="A518" s="39">
        <f t="shared" si="56"/>
        <v>43701</v>
      </c>
      <c r="B518" s="36">
        <f t="shared" si="57"/>
        <v>3</v>
      </c>
      <c r="C518" s="36">
        <f t="shared" si="51"/>
        <v>7</v>
      </c>
      <c r="D518" s="37">
        <f t="shared" si="58"/>
        <v>7</v>
      </c>
      <c r="E518" s="41"/>
      <c r="F518" s="41"/>
      <c r="G518" s="44"/>
      <c r="H518" s="47"/>
      <c r="I518" s="48"/>
      <c r="J518" s="48"/>
      <c r="K518" s="40">
        <f t="shared" si="59"/>
        <v>0</v>
      </c>
      <c r="L518" s="35">
        <f t="shared" si="54"/>
        <v>43701</v>
      </c>
      <c r="N518" s="69" t="str">
        <f t="shared" ca="1" si="55"/>
        <v>D</v>
      </c>
    </row>
    <row r="519" spans="1:14" ht="13">
      <c r="A519" s="39">
        <f t="shared" si="56"/>
        <v>43705</v>
      </c>
      <c r="B519" s="36">
        <f t="shared" si="57"/>
        <v>4</v>
      </c>
      <c r="C519" s="36">
        <f t="shared" si="51"/>
        <v>4</v>
      </c>
      <c r="D519" s="37">
        <f t="shared" si="58"/>
        <v>4</v>
      </c>
      <c r="E519" s="41"/>
      <c r="F519" s="41"/>
      <c r="G519" s="44"/>
      <c r="H519" s="47"/>
      <c r="I519" s="48"/>
      <c r="J519" s="48"/>
      <c r="K519" s="40">
        <f t="shared" si="59"/>
        <v>0</v>
      </c>
      <c r="L519" s="35">
        <f t="shared" si="54"/>
        <v>43705</v>
      </c>
      <c r="N519" s="69" t="str">
        <f t="shared" ca="1" si="55"/>
        <v>D</v>
      </c>
    </row>
    <row r="520" spans="1:14" ht="13">
      <c r="A520" s="39">
        <f t="shared" si="56"/>
        <v>43708</v>
      </c>
      <c r="B520" s="36">
        <f t="shared" si="57"/>
        <v>3</v>
      </c>
      <c r="C520" s="36">
        <f t="shared" ref="C520:C583" si="60">WEEKDAY(A520)</f>
        <v>7</v>
      </c>
      <c r="D520" s="37">
        <f t="shared" si="58"/>
        <v>7</v>
      </c>
      <c r="E520" s="41"/>
      <c r="F520" s="41"/>
      <c r="G520" s="44"/>
      <c r="H520" s="47"/>
      <c r="I520" s="48"/>
      <c r="J520" s="48"/>
      <c r="K520" s="40">
        <f t="shared" si="59"/>
        <v>0</v>
      </c>
      <c r="L520" s="35">
        <f t="shared" ref="L520:L583" si="61">A520</f>
        <v>43708</v>
      </c>
      <c r="N520" s="69" t="str">
        <f t="shared" ref="N520:N583" ca="1" si="62">IF(TODAY()&gt;A520+7,0,"D")</f>
        <v>D</v>
      </c>
    </row>
    <row r="521" spans="1:14" ht="13">
      <c r="A521" s="39">
        <f t="shared" si="56"/>
        <v>43712</v>
      </c>
      <c r="B521" s="36">
        <f t="shared" si="57"/>
        <v>4</v>
      </c>
      <c r="C521" s="36">
        <f t="shared" si="60"/>
        <v>4</v>
      </c>
      <c r="D521" s="37">
        <f t="shared" si="58"/>
        <v>4</v>
      </c>
      <c r="E521" s="41"/>
      <c r="F521" s="41"/>
      <c r="G521" s="44"/>
      <c r="H521" s="47"/>
      <c r="I521" s="48"/>
      <c r="J521" s="48"/>
      <c r="K521" s="40">
        <f t="shared" si="59"/>
        <v>0</v>
      </c>
      <c r="L521" s="35">
        <f t="shared" si="61"/>
        <v>43712</v>
      </c>
      <c r="N521" s="69" t="str">
        <f t="shared" ca="1" si="62"/>
        <v>D</v>
      </c>
    </row>
    <row r="522" spans="1:14" ht="13">
      <c r="A522" s="39">
        <f t="shared" si="56"/>
        <v>43715</v>
      </c>
      <c r="B522" s="36">
        <f t="shared" si="57"/>
        <v>3</v>
      </c>
      <c r="C522" s="36">
        <f t="shared" si="60"/>
        <v>7</v>
      </c>
      <c r="D522" s="37">
        <f t="shared" si="58"/>
        <v>7</v>
      </c>
      <c r="E522" s="41"/>
      <c r="F522" s="41"/>
      <c r="G522" s="44"/>
      <c r="H522" s="47"/>
      <c r="I522" s="48"/>
      <c r="J522" s="48"/>
      <c r="K522" s="40">
        <f t="shared" si="59"/>
        <v>0</v>
      </c>
      <c r="L522" s="35">
        <f t="shared" si="61"/>
        <v>43715</v>
      </c>
      <c r="N522" s="69" t="str">
        <f t="shared" ca="1" si="62"/>
        <v>D</v>
      </c>
    </row>
    <row r="523" spans="1:14" ht="13">
      <c r="A523" s="39">
        <f t="shared" si="56"/>
        <v>43719</v>
      </c>
      <c r="B523" s="36">
        <f t="shared" si="57"/>
        <v>4</v>
      </c>
      <c r="C523" s="36">
        <f t="shared" si="60"/>
        <v>4</v>
      </c>
      <c r="D523" s="37">
        <f t="shared" si="58"/>
        <v>4</v>
      </c>
      <c r="E523" s="41"/>
      <c r="F523" s="41"/>
      <c r="G523" s="44"/>
      <c r="H523" s="47"/>
      <c r="I523" s="48"/>
      <c r="J523" s="48"/>
      <c r="K523" s="40">
        <f t="shared" si="59"/>
        <v>0</v>
      </c>
      <c r="L523" s="35">
        <f t="shared" si="61"/>
        <v>43719</v>
      </c>
      <c r="N523" s="69" t="str">
        <f t="shared" ca="1" si="62"/>
        <v>D</v>
      </c>
    </row>
    <row r="524" spans="1:14" ht="13">
      <c r="A524" s="39">
        <f t="shared" si="56"/>
        <v>43722</v>
      </c>
      <c r="B524" s="36">
        <f t="shared" si="57"/>
        <v>3</v>
      </c>
      <c r="C524" s="36">
        <f t="shared" si="60"/>
        <v>7</v>
      </c>
      <c r="D524" s="37">
        <f t="shared" si="58"/>
        <v>7</v>
      </c>
      <c r="E524" s="41"/>
      <c r="F524" s="41"/>
      <c r="G524" s="44"/>
      <c r="H524" s="47"/>
      <c r="I524" s="48"/>
      <c r="J524" s="48"/>
      <c r="K524" s="40">
        <f t="shared" si="59"/>
        <v>0</v>
      </c>
      <c r="L524" s="35">
        <f t="shared" si="61"/>
        <v>43722</v>
      </c>
      <c r="N524" s="69" t="str">
        <f t="shared" ca="1" si="62"/>
        <v>D</v>
      </c>
    </row>
    <row r="525" spans="1:14" ht="13">
      <c r="A525" s="39">
        <f t="shared" si="56"/>
        <v>43726</v>
      </c>
      <c r="B525" s="36">
        <f t="shared" si="57"/>
        <v>4</v>
      </c>
      <c r="C525" s="36">
        <f t="shared" si="60"/>
        <v>4</v>
      </c>
      <c r="D525" s="37">
        <f t="shared" si="58"/>
        <v>4</v>
      </c>
      <c r="E525" s="41"/>
      <c r="F525" s="41"/>
      <c r="G525" s="44"/>
      <c r="H525" s="47"/>
      <c r="I525" s="48"/>
      <c r="J525" s="48"/>
      <c r="K525" s="40">
        <f t="shared" si="59"/>
        <v>0</v>
      </c>
      <c r="L525" s="35">
        <f t="shared" si="61"/>
        <v>43726</v>
      </c>
      <c r="N525" s="69" t="str">
        <f t="shared" ca="1" si="62"/>
        <v>D</v>
      </c>
    </row>
    <row r="526" spans="1:14" ht="13">
      <c r="A526" s="39">
        <f t="shared" si="56"/>
        <v>43729</v>
      </c>
      <c r="B526" s="36">
        <f t="shared" si="57"/>
        <v>3</v>
      </c>
      <c r="C526" s="36">
        <f t="shared" si="60"/>
        <v>7</v>
      </c>
      <c r="D526" s="37">
        <f t="shared" si="58"/>
        <v>7</v>
      </c>
      <c r="E526" s="41"/>
      <c r="F526" s="41"/>
      <c r="G526" s="44"/>
      <c r="H526" s="47"/>
      <c r="I526" s="48"/>
      <c r="J526" s="48"/>
      <c r="K526" s="40">
        <f t="shared" si="59"/>
        <v>0</v>
      </c>
      <c r="L526" s="35">
        <f t="shared" si="61"/>
        <v>43729</v>
      </c>
      <c r="N526" s="69" t="str">
        <f t="shared" ca="1" si="62"/>
        <v>D</v>
      </c>
    </row>
    <row r="527" spans="1:14" ht="13">
      <c r="A527" s="39">
        <f t="shared" si="56"/>
        <v>43733</v>
      </c>
      <c r="B527" s="36">
        <f t="shared" si="57"/>
        <v>4</v>
      </c>
      <c r="C527" s="36">
        <f t="shared" si="60"/>
        <v>4</v>
      </c>
      <c r="D527" s="37">
        <f t="shared" si="58"/>
        <v>4</v>
      </c>
      <c r="E527" s="41"/>
      <c r="F527" s="41"/>
      <c r="G527" s="44"/>
      <c r="H527" s="47"/>
      <c r="I527" s="48"/>
      <c r="J527" s="48"/>
      <c r="K527" s="40">
        <f t="shared" si="59"/>
        <v>0</v>
      </c>
      <c r="L527" s="35">
        <f t="shared" si="61"/>
        <v>43733</v>
      </c>
      <c r="N527" s="69" t="str">
        <f t="shared" ca="1" si="62"/>
        <v>D</v>
      </c>
    </row>
    <row r="528" spans="1:14" ht="13">
      <c r="A528" s="39">
        <f t="shared" si="56"/>
        <v>43736</v>
      </c>
      <c r="B528" s="36">
        <f t="shared" si="57"/>
        <v>3</v>
      </c>
      <c r="C528" s="36">
        <f t="shared" si="60"/>
        <v>7</v>
      </c>
      <c r="D528" s="37">
        <f t="shared" si="58"/>
        <v>7</v>
      </c>
      <c r="E528" s="41"/>
      <c r="F528" s="41"/>
      <c r="G528" s="44"/>
      <c r="H528" s="47"/>
      <c r="I528" s="48"/>
      <c r="J528" s="48"/>
      <c r="K528" s="40">
        <f t="shared" si="59"/>
        <v>0</v>
      </c>
      <c r="L528" s="35">
        <f t="shared" si="61"/>
        <v>43736</v>
      </c>
      <c r="N528" s="69" t="str">
        <f t="shared" ca="1" si="62"/>
        <v>D</v>
      </c>
    </row>
    <row r="529" spans="1:14" ht="13">
      <c r="A529" s="39">
        <f t="shared" si="56"/>
        <v>43740</v>
      </c>
      <c r="B529" s="36">
        <f t="shared" si="57"/>
        <v>4</v>
      </c>
      <c r="C529" s="36">
        <f t="shared" si="60"/>
        <v>4</v>
      </c>
      <c r="D529" s="37">
        <f t="shared" si="58"/>
        <v>4</v>
      </c>
      <c r="E529" s="41"/>
      <c r="F529" s="41"/>
      <c r="G529" s="44"/>
      <c r="H529" s="47"/>
      <c r="I529" s="48"/>
      <c r="J529" s="48"/>
      <c r="K529" s="40">
        <f t="shared" si="59"/>
        <v>0</v>
      </c>
      <c r="L529" s="35">
        <f t="shared" si="61"/>
        <v>43740</v>
      </c>
      <c r="N529" s="69" t="str">
        <f t="shared" ca="1" si="62"/>
        <v>D</v>
      </c>
    </row>
    <row r="530" spans="1:14" ht="13">
      <c r="A530" s="39">
        <f t="shared" si="56"/>
        <v>43743</v>
      </c>
      <c r="B530" s="36">
        <f t="shared" si="57"/>
        <v>3</v>
      </c>
      <c r="C530" s="36">
        <f t="shared" si="60"/>
        <v>7</v>
      </c>
      <c r="D530" s="37">
        <f t="shared" si="58"/>
        <v>7</v>
      </c>
      <c r="E530" s="41"/>
      <c r="F530" s="41"/>
      <c r="G530" s="44"/>
      <c r="H530" s="47"/>
      <c r="I530" s="48"/>
      <c r="J530" s="48"/>
      <c r="K530" s="40">
        <f t="shared" si="59"/>
        <v>0</v>
      </c>
      <c r="L530" s="35">
        <f t="shared" si="61"/>
        <v>43743</v>
      </c>
      <c r="N530" s="69" t="str">
        <f t="shared" ca="1" si="62"/>
        <v>D</v>
      </c>
    </row>
    <row r="531" spans="1:14" ht="13">
      <c r="A531" s="39">
        <f t="shared" si="56"/>
        <v>43747</v>
      </c>
      <c r="B531" s="36">
        <f t="shared" si="57"/>
        <v>4</v>
      </c>
      <c r="C531" s="36">
        <f t="shared" si="60"/>
        <v>4</v>
      </c>
      <c r="D531" s="37">
        <f t="shared" si="58"/>
        <v>4</v>
      </c>
      <c r="E531" s="41"/>
      <c r="F531" s="41"/>
      <c r="G531" s="44"/>
      <c r="H531" s="47"/>
      <c r="I531" s="48"/>
      <c r="J531" s="48"/>
      <c r="K531" s="40">
        <f t="shared" si="59"/>
        <v>0</v>
      </c>
      <c r="L531" s="35">
        <f t="shared" si="61"/>
        <v>43747</v>
      </c>
      <c r="N531" s="69" t="str">
        <f t="shared" ca="1" si="62"/>
        <v>D</v>
      </c>
    </row>
    <row r="532" spans="1:14" ht="13">
      <c r="A532" s="39">
        <f t="shared" si="56"/>
        <v>43750</v>
      </c>
      <c r="B532" s="36">
        <f t="shared" si="57"/>
        <v>3</v>
      </c>
      <c r="C532" s="36">
        <f t="shared" si="60"/>
        <v>7</v>
      </c>
      <c r="D532" s="37">
        <f t="shared" si="58"/>
        <v>7</v>
      </c>
      <c r="E532" s="41"/>
      <c r="F532" s="41"/>
      <c r="G532" s="44"/>
      <c r="H532" s="47"/>
      <c r="I532" s="48"/>
      <c r="J532" s="48"/>
      <c r="K532" s="40">
        <f t="shared" si="59"/>
        <v>0</v>
      </c>
      <c r="L532" s="35">
        <f t="shared" si="61"/>
        <v>43750</v>
      </c>
      <c r="N532" s="69" t="str">
        <f t="shared" ca="1" si="62"/>
        <v>D</v>
      </c>
    </row>
    <row r="533" spans="1:14" ht="13">
      <c r="A533" s="39">
        <f t="shared" si="56"/>
        <v>43754</v>
      </c>
      <c r="B533" s="36">
        <f t="shared" si="57"/>
        <v>4</v>
      </c>
      <c r="C533" s="36">
        <f t="shared" si="60"/>
        <v>4</v>
      </c>
      <c r="D533" s="37">
        <f t="shared" si="58"/>
        <v>4</v>
      </c>
      <c r="E533" s="41"/>
      <c r="F533" s="41"/>
      <c r="G533" s="44"/>
      <c r="H533" s="47"/>
      <c r="I533" s="48"/>
      <c r="J533" s="48"/>
      <c r="K533" s="40">
        <f t="shared" si="59"/>
        <v>0</v>
      </c>
      <c r="L533" s="35">
        <f t="shared" si="61"/>
        <v>43754</v>
      </c>
      <c r="N533" s="69" t="str">
        <f t="shared" ca="1" si="62"/>
        <v>D</v>
      </c>
    </row>
    <row r="534" spans="1:14" ht="13">
      <c r="A534" s="39">
        <f t="shared" si="56"/>
        <v>43757</v>
      </c>
      <c r="B534" s="36">
        <f t="shared" si="57"/>
        <v>3</v>
      </c>
      <c r="C534" s="36">
        <f t="shared" si="60"/>
        <v>7</v>
      </c>
      <c r="D534" s="37">
        <f t="shared" si="58"/>
        <v>7</v>
      </c>
      <c r="E534" s="41"/>
      <c r="F534" s="41"/>
      <c r="G534" s="44"/>
      <c r="H534" s="47"/>
      <c r="I534" s="48"/>
      <c r="J534" s="48"/>
      <c r="K534" s="40">
        <f t="shared" si="59"/>
        <v>0</v>
      </c>
      <c r="L534" s="35">
        <f t="shared" si="61"/>
        <v>43757</v>
      </c>
      <c r="N534" s="69" t="str">
        <f t="shared" ca="1" si="62"/>
        <v>D</v>
      </c>
    </row>
    <row r="535" spans="1:14" ht="13">
      <c r="A535" s="39">
        <f t="shared" si="56"/>
        <v>43761</v>
      </c>
      <c r="B535" s="36">
        <f t="shared" si="57"/>
        <v>4</v>
      </c>
      <c r="C535" s="36">
        <f t="shared" si="60"/>
        <v>4</v>
      </c>
      <c r="D535" s="37">
        <f t="shared" si="58"/>
        <v>4</v>
      </c>
      <c r="E535" s="41"/>
      <c r="F535" s="41"/>
      <c r="G535" s="44"/>
      <c r="H535" s="47"/>
      <c r="I535" s="48"/>
      <c r="J535" s="48"/>
      <c r="K535" s="40">
        <f t="shared" si="59"/>
        <v>0</v>
      </c>
      <c r="L535" s="35">
        <f t="shared" si="61"/>
        <v>43761</v>
      </c>
      <c r="N535" s="69" t="str">
        <f t="shared" ca="1" si="62"/>
        <v>D</v>
      </c>
    </row>
    <row r="536" spans="1:14" ht="13">
      <c r="A536" s="39">
        <f t="shared" si="56"/>
        <v>43764</v>
      </c>
      <c r="B536" s="36">
        <f t="shared" si="57"/>
        <v>3</v>
      </c>
      <c r="C536" s="36">
        <f t="shared" si="60"/>
        <v>7</v>
      </c>
      <c r="D536" s="37">
        <f t="shared" si="58"/>
        <v>7</v>
      </c>
      <c r="E536" s="41"/>
      <c r="F536" s="41"/>
      <c r="G536" s="44"/>
      <c r="H536" s="47"/>
      <c r="I536" s="48"/>
      <c r="J536" s="48"/>
      <c r="K536" s="40">
        <f t="shared" si="59"/>
        <v>0</v>
      </c>
      <c r="L536" s="35">
        <f t="shared" si="61"/>
        <v>43764</v>
      </c>
      <c r="N536" s="69" t="str">
        <f t="shared" ca="1" si="62"/>
        <v>D</v>
      </c>
    </row>
    <row r="537" spans="1:14" ht="13">
      <c r="A537" s="39">
        <f t="shared" si="56"/>
        <v>43768</v>
      </c>
      <c r="B537" s="36">
        <f t="shared" si="57"/>
        <v>4</v>
      </c>
      <c r="C537" s="36">
        <f t="shared" si="60"/>
        <v>4</v>
      </c>
      <c r="D537" s="37">
        <f t="shared" si="58"/>
        <v>4</v>
      </c>
      <c r="E537" s="41"/>
      <c r="F537" s="41"/>
      <c r="G537" s="44"/>
      <c r="H537" s="47"/>
      <c r="I537" s="48"/>
      <c r="J537" s="48"/>
      <c r="K537" s="40">
        <f t="shared" si="59"/>
        <v>0</v>
      </c>
      <c r="L537" s="35">
        <f t="shared" si="61"/>
        <v>43768</v>
      </c>
      <c r="N537" s="69" t="str">
        <f t="shared" ca="1" si="62"/>
        <v>D</v>
      </c>
    </row>
    <row r="538" spans="1:14" ht="13">
      <c r="A538" s="39">
        <f t="shared" si="56"/>
        <v>43771</v>
      </c>
      <c r="B538" s="36">
        <f t="shared" si="57"/>
        <v>3</v>
      </c>
      <c r="C538" s="36">
        <f t="shared" si="60"/>
        <v>7</v>
      </c>
      <c r="D538" s="37">
        <f t="shared" si="58"/>
        <v>7</v>
      </c>
      <c r="E538" s="41"/>
      <c r="F538" s="41"/>
      <c r="G538" s="44"/>
      <c r="H538" s="47"/>
      <c r="I538" s="48"/>
      <c r="J538" s="48"/>
      <c r="K538" s="40">
        <f t="shared" si="59"/>
        <v>0</v>
      </c>
      <c r="L538" s="35">
        <f t="shared" si="61"/>
        <v>43771</v>
      </c>
      <c r="N538" s="69" t="str">
        <f t="shared" ca="1" si="62"/>
        <v>D</v>
      </c>
    </row>
    <row r="539" spans="1:14" ht="13">
      <c r="A539" s="39">
        <f t="shared" si="56"/>
        <v>43775</v>
      </c>
      <c r="B539" s="36">
        <f t="shared" si="57"/>
        <v>4</v>
      </c>
      <c r="C539" s="36">
        <f t="shared" si="60"/>
        <v>4</v>
      </c>
      <c r="D539" s="37">
        <f t="shared" si="58"/>
        <v>4</v>
      </c>
      <c r="E539" s="41"/>
      <c r="F539" s="41"/>
      <c r="G539" s="44"/>
      <c r="H539" s="47"/>
      <c r="I539" s="48"/>
      <c r="J539" s="48"/>
      <c r="K539" s="40">
        <f t="shared" si="59"/>
        <v>0</v>
      </c>
      <c r="L539" s="35">
        <f t="shared" si="61"/>
        <v>43775</v>
      </c>
      <c r="N539" s="69" t="str">
        <f t="shared" ca="1" si="62"/>
        <v>D</v>
      </c>
    </row>
    <row r="540" spans="1:14" ht="13">
      <c r="A540" s="39">
        <f t="shared" si="56"/>
        <v>43778</v>
      </c>
      <c r="B540" s="36">
        <f t="shared" si="57"/>
        <v>3</v>
      </c>
      <c r="C540" s="36">
        <f t="shared" si="60"/>
        <v>7</v>
      </c>
      <c r="D540" s="37">
        <f t="shared" si="58"/>
        <v>7</v>
      </c>
      <c r="E540" s="41"/>
      <c r="F540" s="41"/>
      <c r="G540" s="44"/>
      <c r="H540" s="47"/>
      <c r="I540" s="48"/>
      <c r="J540" s="48"/>
      <c r="K540" s="40">
        <f t="shared" si="59"/>
        <v>0</v>
      </c>
      <c r="L540" s="35">
        <f t="shared" si="61"/>
        <v>43778</v>
      </c>
      <c r="N540" s="69" t="str">
        <f t="shared" ca="1" si="62"/>
        <v>D</v>
      </c>
    </row>
    <row r="541" spans="1:14" ht="13">
      <c r="A541" s="39">
        <f t="shared" si="56"/>
        <v>43782</v>
      </c>
      <c r="B541" s="36">
        <f t="shared" si="57"/>
        <v>4</v>
      </c>
      <c r="C541" s="36">
        <f t="shared" si="60"/>
        <v>4</v>
      </c>
      <c r="D541" s="37">
        <f t="shared" si="58"/>
        <v>4</v>
      </c>
      <c r="E541" s="41"/>
      <c r="F541" s="41"/>
      <c r="G541" s="44"/>
      <c r="H541" s="47"/>
      <c r="I541" s="48"/>
      <c r="J541" s="48"/>
      <c r="K541" s="40">
        <f t="shared" si="59"/>
        <v>0</v>
      </c>
      <c r="L541" s="35">
        <f t="shared" si="61"/>
        <v>43782</v>
      </c>
      <c r="N541" s="69" t="str">
        <f t="shared" ca="1" si="62"/>
        <v>D</v>
      </c>
    </row>
    <row r="542" spans="1:14" ht="13">
      <c r="A542" s="39">
        <f t="shared" si="56"/>
        <v>43785</v>
      </c>
      <c r="B542" s="36">
        <f t="shared" si="57"/>
        <v>3</v>
      </c>
      <c r="C542" s="36">
        <f t="shared" si="60"/>
        <v>7</v>
      </c>
      <c r="D542" s="37">
        <f t="shared" si="58"/>
        <v>7</v>
      </c>
      <c r="E542" s="41"/>
      <c r="F542" s="41"/>
      <c r="G542" s="44"/>
      <c r="H542" s="47"/>
      <c r="I542" s="48"/>
      <c r="J542" s="48"/>
      <c r="K542" s="40">
        <f t="shared" si="59"/>
        <v>0</v>
      </c>
      <c r="L542" s="35">
        <f t="shared" si="61"/>
        <v>43785</v>
      </c>
      <c r="N542" s="69" t="str">
        <f t="shared" ca="1" si="62"/>
        <v>D</v>
      </c>
    </row>
    <row r="543" spans="1:14" ht="13">
      <c r="A543" s="39">
        <f t="shared" si="56"/>
        <v>43789</v>
      </c>
      <c r="B543" s="36">
        <f t="shared" si="57"/>
        <v>4</v>
      </c>
      <c r="C543" s="36">
        <f t="shared" si="60"/>
        <v>4</v>
      </c>
      <c r="D543" s="37">
        <f t="shared" si="58"/>
        <v>4</v>
      </c>
      <c r="E543" s="41"/>
      <c r="F543" s="41"/>
      <c r="G543" s="44"/>
      <c r="H543" s="47"/>
      <c r="I543" s="48"/>
      <c r="J543" s="48"/>
      <c r="K543" s="40">
        <f t="shared" si="59"/>
        <v>0</v>
      </c>
      <c r="L543" s="35">
        <f t="shared" si="61"/>
        <v>43789</v>
      </c>
      <c r="N543" s="69" t="str">
        <f t="shared" ca="1" si="62"/>
        <v>D</v>
      </c>
    </row>
    <row r="544" spans="1:14" ht="13">
      <c r="A544" s="39">
        <f t="shared" si="56"/>
        <v>43792</v>
      </c>
      <c r="B544" s="36">
        <f t="shared" si="57"/>
        <v>3</v>
      </c>
      <c r="C544" s="36">
        <f t="shared" si="60"/>
        <v>7</v>
      </c>
      <c r="D544" s="37">
        <f t="shared" si="58"/>
        <v>7</v>
      </c>
      <c r="E544" s="41"/>
      <c r="F544" s="41"/>
      <c r="G544" s="44"/>
      <c r="H544" s="47"/>
      <c r="I544" s="48"/>
      <c r="J544" s="48"/>
      <c r="K544" s="40">
        <f t="shared" si="59"/>
        <v>0</v>
      </c>
      <c r="L544" s="35">
        <f t="shared" si="61"/>
        <v>43792</v>
      </c>
      <c r="N544" s="69" t="str">
        <f t="shared" ca="1" si="62"/>
        <v>D</v>
      </c>
    </row>
    <row r="545" spans="1:14" ht="13">
      <c r="A545" s="39">
        <f t="shared" si="56"/>
        <v>43796</v>
      </c>
      <c r="B545" s="36">
        <f t="shared" si="57"/>
        <v>4</v>
      </c>
      <c r="C545" s="36">
        <f t="shared" si="60"/>
        <v>4</v>
      </c>
      <c r="D545" s="37">
        <f t="shared" si="58"/>
        <v>4</v>
      </c>
      <c r="E545" s="41"/>
      <c r="F545" s="41"/>
      <c r="G545" s="44"/>
      <c r="H545" s="47"/>
      <c r="I545" s="48"/>
      <c r="J545" s="48"/>
      <c r="K545" s="40">
        <f t="shared" si="59"/>
        <v>0</v>
      </c>
      <c r="L545" s="35">
        <f t="shared" si="61"/>
        <v>43796</v>
      </c>
      <c r="N545" s="69" t="str">
        <f t="shared" ca="1" si="62"/>
        <v>D</v>
      </c>
    </row>
    <row r="546" spans="1:14" ht="13">
      <c r="A546" s="39">
        <f t="shared" si="56"/>
        <v>43799</v>
      </c>
      <c r="B546" s="36">
        <f t="shared" si="57"/>
        <v>3</v>
      </c>
      <c r="C546" s="36">
        <f t="shared" si="60"/>
        <v>7</v>
      </c>
      <c r="D546" s="37">
        <f t="shared" si="58"/>
        <v>7</v>
      </c>
      <c r="E546" s="41"/>
      <c r="F546" s="41"/>
      <c r="G546" s="44"/>
      <c r="H546" s="47"/>
      <c r="I546" s="48"/>
      <c r="J546" s="48"/>
      <c r="K546" s="40">
        <f t="shared" si="59"/>
        <v>0</v>
      </c>
      <c r="L546" s="35">
        <f t="shared" si="61"/>
        <v>43799</v>
      </c>
      <c r="N546" s="69" t="str">
        <f t="shared" ca="1" si="62"/>
        <v>D</v>
      </c>
    </row>
    <row r="547" spans="1:14" ht="13">
      <c r="A547" s="39">
        <f t="shared" si="56"/>
        <v>43803</v>
      </c>
      <c r="B547" s="36">
        <f t="shared" si="57"/>
        <v>4</v>
      </c>
      <c r="C547" s="36">
        <f t="shared" si="60"/>
        <v>4</v>
      </c>
      <c r="D547" s="37">
        <f t="shared" si="58"/>
        <v>4</v>
      </c>
      <c r="E547" s="41"/>
      <c r="F547" s="41"/>
      <c r="G547" s="44"/>
      <c r="H547" s="47"/>
      <c r="I547" s="48"/>
      <c r="J547" s="48"/>
      <c r="K547" s="40">
        <f t="shared" si="59"/>
        <v>0</v>
      </c>
      <c r="L547" s="35">
        <f t="shared" si="61"/>
        <v>43803</v>
      </c>
      <c r="N547" s="69" t="str">
        <f t="shared" ca="1" si="62"/>
        <v>D</v>
      </c>
    </row>
    <row r="548" spans="1:14" ht="13">
      <c r="A548" s="39">
        <f t="shared" si="56"/>
        <v>43806</v>
      </c>
      <c r="B548" s="36">
        <f t="shared" si="57"/>
        <v>3</v>
      </c>
      <c r="C548" s="36">
        <f t="shared" si="60"/>
        <v>7</v>
      </c>
      <c r="D548" s="37">
        <f t="shared" si="58"/>
        <v>7</v>
      </c>
      <c r="E548" s="41"/>
      <c r="F548" s="41"/>
      <c r="G548" s="44"/>
      <c r="H548" s="47"/>
      <c r="I548" s="48"/>
      <c r="J548" s="48"/>
      <c r="K548" s="40">
        <f t="shared" si="59"/>
        <v>0</v>
      </c>
      <c r="L548" s="35">
        <f t="shared" si="61"/>
        <v>43806</v>
      </c>
      <c r="N548" s="69" t="str">
        <f t="shared" ca="1" si="62"/>
        <v>D</v>
      </c>
    </row>
    <row r="549" spans="1:14" ht="13">
      <c r="A549" s="39">
        <f t="shared" si="56"/>
        <v>43810</v>
      </c>
      <c r="B549" s="36">
        <f t="shared" si="57"/>
        <v>4</v>
      </c>
      <c r="C549" s="36">
        <f t="shared" si="60"/>
        <v>4</v>
      </c>
      <c r="D549" s="37">
        <f t="shared" si="58"/>
        <v>4</v>
      </c>
      <c r="E549" s="41"/>
      <c r="F549" s="41"/>
      <c r="G549" s="44"/>
      <c r="H549" s="47"/>
      <c r="I549" s="48"/>
      <c r="J549" s="48"/>
      <c r="K549" s="40">
        <f t="shared" si="59"/>
        <v>0</v>
      </c>
      <c r="L549" s="35">
        <f t="shared" si="61"/>
        <v>43810</v>
      </c>
      <c r="N549" s="69" t="str">
        <f t="shared" ca="1" si="62"/>
        <v>D</v>
      </c>
    </row>
    <row r="550" spans="1:14" ht="13">
      <c r="A550" s="39">
        <f t="shared" si="56"/>
        <v>43813</v>
      </c>
      <c r="B550" s="36">
        <f t="shared" si="57"/>
        <v>3</v>
      </c>
      <c r="C550" s="36">
        <f t="shared" si="60"/>
        <v>7</v>
      </c>
      <c r="D550" s="37">
        <f t="shared" si="58"/>
        <v>7</v>
      </c>
      <c r="E550" s="41"/>
      <c r="F550" s="41"/>
      <c r="G550" s="44"/>
      <c r="H550" s="47"/>
      <c r="I550" s="48"/>
      <c r="J550" s="48"/>
      <c r="K550" s="40">
        <f t="shared" si="59"/>
        <v>0</v>
      </c>
      <c r="L550" s="35">
        <f t="shared" si="61"/>
        <v>43813</v>
      </c>
      <c r="N550" s="69" t="str">
        <f t="shared" ca="1" si="62"/>
        <v>D</v>
      </c>
    </row>
    <row r="551" spans="1:14" ht="13">
      <c r="A551" s="39">
        <f t="shared" si="56"/>
        <v>43817</v>
      </c>
      <c r="B551" s="36">
        <f t="shared" si="57"/>
        <v>4</v>
      </c>
      <c r="C551" s="36">
        <f t="shared" si="60"/>
        <v>4</v>
      </c>
      <c r="D551" s="37">
        <f t="shared" si="58"/>
        <v>4</v>
      </c>
      <c r="E551" s="41"/>
      <c r="F551" s="41"/>
      <c r="G551" s="44"/>
      <c r="H551" s="47"/>
      <c r="I551" s="48"/>
      <c r="J551" s="48"/>
      <c r="K551" s="40">
        <f t="shared" si="59"/>
        <v>0</v>
      </c>
      <c r="L551" s="35">
        <f t="shared" si="61"/>
        <v>43817</v>
      </c>
      <c r="N551" s="69" t="str">
        <f t="shared" ca="1" si="62"/>
        <v>D</v>
      </c>
    </row>
    <row r="552" spans="1:14" ht="13">
      <c r="A552" s="39">
        <f t="shared" si="56"/>
        <v>43820</v>
      </c>
      <c r="B552" s="36">
        <f t="shared" si="57"/>
        <v>3</v>
      </c>
      <c r="C552" s="36">
        <f t="shared" si="60"/>
        <v>7</v>
      </c>
      <c r="D552" s="37">
        <f t="shared" si="58"/>
        <v>7</v>
      </c>
      <c r="E552" s="41"/>
      <c r="F552" s="41"/>
      <c r="G552" s="44"/>
      <c r="H552" s="47"/>
      <c r="I552" s="48"/>
      <c r="J552" s="48"/>
      <c r="K552" s="40">
        <f t="shared" si="59"/>
        <v>0</v>
      </c>
      <c r="L552" s="35">
        <f t="shared" si="61"/>
        <v>43820</v>
      </c>
      <c r="N552" s="69" t="str">
        <f t="shared" ca="1" si="62"/>
        <v>D</v>
      </c>
    </row>
    <row r="553" spans="1:14" ht="13">
      <c r="A553" s="39">
        <f t="shared" si="56"/>
        <v>43824</v>
      </c>
      <c r="B553" s="36">
        <f t="shared" si="57"/>
        <v>4</v>
      </c>
      <c r="C553" s="36">
        <f t="shared" si="60"/>
        <v>4</v>
      </c>
      <c r="D553" s="37">
        <f t="shared" si="58"/>
        <v>4</v>
      </c>
      <c r="E553" s="41"/>
      <c r="F553" s="41"/>
      <c r="G553" s="44"/>
      <c r="H553" s="47"/>
      <c r="I553" s="48"/>
      <c r="J553" s="48"/>
      <c r="K553" s="40">
        <f t="shared" si="59"/>
        <v>0</v>
      </c>
      <c r="L553" s="35">
        <f t="shared" si="61"/>
        <v>43824</v>
      </c>
      <c r="N553" s="69" t="str">
        <f t="shared" ca="1" si="62"/>
        <v>D</v>
      </c>
    </row>
    <row r="554" spans="1:14" ht="13">
      <c r="A554" s="39">
        <f t="shared" si="56"/>
        <v>43827</v>
      </c>
      <c r="B554" s="36">
        <f t="shared" si="57"/>
        <v>3</v>
      </c>
      <c r="C554" s="36">
        <f t="shared" si="60"/>
        <v>7</v>
      </c>
      <c r="D554" s="37">
        <f t="shared" si="58"/>
        <v>7</v>
      </c>
      <c r="E554" s="41"/>
      <c r="F554" s="41"/>
      <c r="G554" s="44"/>
      <c r="H554" s="47"/>
      <c r="I554" s="48"/>
      <c r="J554" s="48"/>
      <c r="K554" s="40">
        <f t="shared" si="59"/>
        <v>0</v>
      </c>
      <c r="L554" s="35">
        <f t="shared" si="61"/>
        <v>43827</v>
      </c>
      <c r="N554" s="69" t="str">
        <f t="shared" ca="1" si="62"/>
        <v>D</v>
      </c>
    </row>
    <row r="555" spans="1:14" ht="13">
      <c r="A555" s="39">
        <f t="shared" si="56"/>
        <v>43831</v>
      </c>
      <c r="B555" s="36">
        <f t="shared" si="57"/>
        <v>4</v>
      </c>
      <c r="C555" s="36">
        <f t="shared" si="60"/>
        <v>4</v>
      </c>
      <c r="D555" s="37">
        <f t="shared" si="58"/>
        <v>4</v>
      </c>
      <c r="E555" s="41"/>
      <c r="F555" s="41"/>
      <c r="G555" s="44"/>
      <c r="H555" s="47"/>
      <c r="I555" s="48"/>
      <c r="J555" s="48"/>
      <c r="K555" s="40">
        <f t="shared" si="59"/>
        <v>0</v>
      </c>
      <c r="L555" s="35">
        <f t="shared" si="61"/>
        <v>43831</v>
      </c>
      <c r="N555" s="69" t="str">
        <f t="shared" ca="1" si="62"/>
        <v>D</v>
      </c>
    </row>
    <row r="556" spans="1:14" ht="13">
      <c r="A556" s="39">
        <f t="shared" si="56"/>
        <v>43834</v>
      </c>
      <c r="B556" s="36">
        <f t="shared" si="57"/>
        <v>3</v>
      </c>
      <c r="C556" s="36">
        <f t="shared" si="60"/>
        <v>7</v>
      </c>
      <c r="D556" s="37">
        <f t="shared" si="58"/>
        <v>7</v>
      </c>
      <c r="E556" s="41"/>
      <c r="F556" s="41"/>
      <c r="G556" s="44"/>
      <c r="H556" s="47"/>
      <c r="I556" s="48"/>
      <c r="J556" s="48"/>
      <c r="K556" s="40">
        <f t="shared" si="59"/>
        <v>0</v>
      </c>
      <c r="L556" s="35">
        <f t="shared" si="61"/>
        <v>43834</v>
      </c>
      <c r="N556" s="69" t="str">
        <f t="shared" ca="1" si="62"/>
        <v>D</v>
      </c>
    </row>
    <row r="557" spans="1:14" ht="13">
      <c r="A557" s="39">
        <f t="shared" si="56"/>
        <v>43838</v>
      </c>
      <c r="B557" s="36">
        <f t="shared" si="57"/>
        <v>4</v>
      </c>
      <c r="C557" s="36">
        <f t="shared" si="60"/>
        <v>4</v>
      </c>
      <c r="D557" s="37">
        <f t="shared" si="58"/>
        <v>4</v>
      </c>
      <c r="E557" s="41"/>
      <c r="F557" s="41"/>
      <c r="G557" s="44"/>
      <c r="H557" s="47"/>
      <c r="I557" s="48"/>
      <c r="J557" s="48"/>
      <c r="K557" s="40">
        <f t="shared" si="59"/>
        <v>0</v>
      </c>
      <c r="L557" s="35">
        <f t="shared" si="61"/>
        <v>43838</v>
      </c>
      <c r="N557" s="69" t="str">
        <f t="shared" ca="1" si="62"/>
        <v>D</v>
      </c>
    </row>
    <row r="558" spans="1:14" ht="13">
      <c r="A558" s="39">
        <f t="shared" si="56"/>
        <v>43841</v>
      </c>
      <c r="B558" s="36">
        <f t="shared" si="57"/>
        <v>3</v>
      </c>
      <c r="C558" s="36">
        <f t="shared" si="60"/>
        <v>7</v>
      </c>
      <c r="D558" s="37">
        <f t="shared" si="58"/>
        <v>7</v>
      </c>
      <c r="E558" s="41"/>
      <c r="F558" s="41"/>
      <c r="G558" s="44"/>
      <c r="H558" s="47"/>
      <c r="I558" s="48"/>
      <c r="J558" s="48"/>
      <c r="K558" s="40">
        <f t="shared" si="59"/>
        <v>0</v>
      </c>
      <c r="L558" s="35">
        <f t="shared" si="61"/>
        <v>43841</v>
      </c>
      <c r="N558" s="69" t="str">
        <f t="shared" ca="1" si="62"/>
        <v>D</v>
      </c>
    </row>
    <row r="559" spans="1:14" ht="13">
      <c r="A559" s="39">
        <f t="shared" si="56"/>
        <v>43845</v>
      </c>
      <c r="B559" s="36">
        <f t="shared" si="57"/>
        <v>4</v>
      </c>
      <c r="C559" s="36">
        <f t="shared" si="60"/>
        <v>4</v>
      </c>
      <c r="D559" s="37">
        <f t="shared" si="58"/>
        <v>4</v>
      </c>
      <c r="E559" s="41"/>
      <c r="F559" s="41"/>
      <c r="G559" s="44"/>
      <c r="H559" s="47"/>
      <c r="I559" s="48"/>
      <c r="J559" s="48"/>
      <c r="K559" s="40">
        <f t="shared" si="59"/>
        <v>0</v>
      </c>
      <c r="L559" s="35">
        <f t="shared" si="61"/>
        <v>43845</v>
      </c>
      <c r="N559" s="69" t="str">
        <f t="shared" ca="1" si="62"/>
        <v>D</v>
      </c>
    </row>
    <row r="560" spans="1:14" ht="13">
      <c r="A560" s="39">
        <f t="shared" si="56"/>
        <v>43848</v>
      </c>
      <c r="B560" s="36">
        <f t="shared" si="57"/>
        <v>3</v>
      </c>
      <c r="C560" s="36">
        <f t="shared" si="60"/>
        <v>7</v>
      </c>
      <c r="D560" s="37">
        <f t="shared" si="58"/>
        <v>7</v>
      </c>
      <c r="E560" s="41"/>
      <c r="F560" s="41"/>
      <c r="G560" s="44"/>
      <c r="H560" s="47"/>
      <c r="I560" s="48"/>
      <c r="J560" s="48"/>
      <c r="K560" s="40">
        <f t="shared" si="59"/>
        <v>0</v>
      </c>
      <c r="L560" s="35">
        <f t="shared" si="61"/>
        <v>43848</v>
      </c>
      <c r="N560" s="69" t="str">
        <f t="shared" ca="1" si="62"/>
        <v>D</v>
      </c>
    </row>
    <row r="561" spans="1:14" ht="13">
      <c r="A561" s="39">
        <f t="shared" si="56"/>
        <v>43852</v>
      </c>
      <c r="B561" s="36">
        <f t="shared" si="57"/>
        <v>4</v>
      </c>
      <c r="C561" s="36">
        <f t="shared" si="60"/>
        <v>4</v>
      </c>
      <c r="D561" s="37">
        <f t="shared" si="58"/>
        <v>4</v>
      </c>
      <c r="E561" s="41"/>
      <c r="F561" s="41"/>
      <c r="G561" s="44"/>
      <c r="H561" s="47"/>
      <c r="I561" s="48"/>
      <c r="J561" s="48"/>
      <c r="K561" s="40">
        <f t="shared" si="59"/>
        <v>0</v>
      </c>
      <c r="L561" s="35">
        <f t="shared" si="61"/>
        <v>43852</v>
      </c>
      <c r="N561" s="69" t="str">
        <f t="shared" ca="1" si="62"/>
        <v>D</v>
      </c>
    </row>
    <row r="562" spans="1:14" ht="13">
      <c r="A562" s="39">
        <f t="shared" si="56"/>
        <v>43855</v>
      </c>
      <c r="B562" s="36">
        <f t="shared" si="57"/>
        <v>3</v>
      </c>
      <c r="C562" s="36">
        <f t="shared" si="60"/>
        <v>7</v>
      </c>
      <c r="D562" s="37">
        <f t="shared" si="58"/>
        <v>7</v>
      </c>
      <c r="E562" s="41"/>
      <c r="F562" s="41"/>
      <c r="G562" s="44"/>
      <c r="H562" s="47"/>
      <c r="I562" s="48"/>
      <c r="J562" s="48"/>
      <c r="K562" s="40">
        <f t="shared" si="59"/>
        <v>0</v>
      </c>
      <c r="L562" s="35">
        <f t="shared" si="61"/>
        <v>43855</v>
      </c>
      <c r="N562" s="69" t="str">
        <f t="shared" ca="1" si="62"/>
        <v>D</v>
      </c>
    </row>
    <row r="563" spans="1:14" ht="13">
      <c r="A563" s="39">
        <f t="shared" si="56"/>
        <v>43859</v>
      </c>
      <c r="B563" s="36">
        <f t="shared" si="57"/>
        <v>4</v>
      </c>
      <c r="C563" s="36">
        <f t="shared" si="60"/>
        <v>4</v>
      </c>
      <c r="D563" s="37">
        <f t="shared" si="58"/>
        <v>4</v>
      </c>
      <c r="E563" s="41"/>
      <c r="F563" s="41"/>
      <c r="G563" s="44"/>
      <c r="H563" s="47"/>
      <c r="I563" s="48"/>
      <c r="J563" s="48"/>
      <c r="K563" s="40">
        <f t="shared" si="59"/>
        <v>0</v>
      </c>
      <c r="L563" s="35">
        <f t="shared" si="61"/>
        <v>43859</v>
      </c>
      <c r="N563" s="69" t="str">
        <f t="shared" ca="1" si="62"/>
        <v>D</v>
      </c>
    </row>
    <row r="564" spans="1:14" ht="13">
      <c r="A564" s="39">
        <f t="shared" si="56"/>
        <v>43862</v>
      </c>
      <c r="B564" s="36">
        <f t="shared" si="57"/>
        <v>3</v>
      </c>
      <c r="C564" s="36">
        <f t="shared" si="60"/>
        <v>7</v>
      </c>
      <c r="D564" s="37">
        <f t="shared" si="58"/>
        <v>7</v>
      </c>
      <c r="E564" s="41"/>
      <c r="F564" s="41"/>
      <c r="G564" s="44"/>
      <c r="H564" s="47"/>
      <c r="I564" s="48"/>
      <c r="J564" s="48"/>
      <c r="K564" s="40">
        <f t="shared" si="59"/>
        <v>0</v>
      </c>
      <c r="L564" s="35">
        <f t="shared" si="61"/>
        <v>43862</v>
      </c>
      <c r="N564" s="69" t="str">
        <f t="shared" ca="1" si="62"/>
        <v>D</v>
      </c>
    </row>
    <row r="565" spans="1:14" ht="13">
      <c r="A565" s="39">
        <f t="shared" si="56"/>
        <v>43866</v>
      </c>
      <c r="B565" s="36">
        <f t="shared" si="57"/>
        <v>4</v>
      </c>
      <c r="C565" s="36">
        <f t="shared" si="60"/>
        <v>4</v>
      </c>
      <c r="D565" s="37">
        <f t="shared" si="58"/>
        <v>4</v>
      </c>
      <c r="E565" s="41"/>
      <c r="F565" s="41"/>
      <c r="G565" s="44"/>
      <c r="H565" s="47"/>
      <c r="I565" s="48"/>
      <c r="J565" s="48"/>
      <c r="K565" s="40">
        <f t="shared" si="59"/>
        <v>0</v>
      </c>
      <c r="L565" s="35">
        <f t="shared" si="61"/>
        <v>43866</v>
      </c>
      <c r="N565" s="69" t="str">
        <f t="shared" ca="1" si="62"/>
        <v>D</v>
      </c>
    </row>
    <row r="566" spans="1:14" ht="13">
      <c r="A566" s="39">
        <f t="shared" si="56"/>
        <v>43869</v>
      </c>
      <c r="B566" s="36">
        <f t="shared" si="57"/>
        <v>3</v>
      </c>
      <c r="C566" s="36">
        <f t="shared" si="60"/>
        <v>7</v>
      </c>
      <c r="D566" s="37">
        <f t="shared" si="58"/>
        <v>7</v>
      </c>
      <c r="E566" s="41"/>
      <c r="F566" s="41"/>
      <c r="G566" s="44"/>
      <c r="H566" s="47"/>
      <c r="I566" s="48"/>
      <c r="J566" s="48"/>
      <c r="K566" s="40">
        <f t="shared" si="59"/>
        <v>0</v>
      </c>
      <c r="L566" s="35">
        <f t="shared" si="61"/>
        <v>43869</v>
      </c>
      <c r="N566" s="69" t="str">
        <f t="shared" ca="1" si="62"/>
        <v>D</v>
      </c>
    </row>
    <row r="567" spans="1:14" ht="13">
      <c r="A567" s="39">
        <f t="shared" ref="A567:A630" si="63">IF(A$6=11,A566+B567,A566+7)</f>
        <v>43873</v>
      </c>
      <c r="B567" s="36">
        <f t="shared" ref="B567:B630" si="64">IF(AND(A$6=11,C566=4),3,4)</f>
        <v>4</v>
      </c>
      <c r="C567" s="36">
        <f t="shared" si="60"/>
        <v>4</v>
      </c>
      <c r="D567" s="37">
        <f t="shared" ref="D567:D630" si="65">WEEKDAY(A567)</f>
        <v>4</v>
      </c>
      <c r="E567" s="41"/>
      <c r="F567" s="41"/>
      <c r="G567" s="44"/>
      <c r="H567" s="47"/>
      <c r="I567" s="48"/>
      <c r="J567" s="48"/>
      <c r="K567" s="40">
        <f t="shared" ref="K567:K630" si="66">SUM(E567:J567)</f>
        <v>0</v>
      </c>
      <c r="L567" s="35">
        <f t="shared" si="61"/>
        <v>43873</v>
      </c>
      <c r="N567" s="69" t="str">
        <f t="shared" ca="1" si="62"/>
        <v>D</v>
      </c>
    </row>
    <row r="568" spans="1:14" ht="13">
      <c r="A568" s="39">
        <f t="shared" si="63"/>
        <v>43876</v>
      </c>
      <c r="B568" s="36">
        <f t="shared" si="64"/>
        <v>3</v>
      </c>
      <c r="C568" s="36">
        <f t="shared" si="60"/>
        <v>7</v>
      </c>
      <c r="D568" s="37">
        <f t="shared" si="65"/>
        <v>7</v>
      </c>
      <c r="E568" s="41"/>
      <c r="F568" s="41"/>
      <c r="G568" s="44"/>
      <c r="H568" s="47"/>
      <c r="I568" s="48"/>
      <c r="J568" s="48"/>
      <c r="K568" s="40">
        <f t="shared" si="66"/>
        <v>0</v>
      </c>
      <c r="L568" s="35">
        <f t="shared" si="61"/>
        <v>43876</v>
      </c>
      <c r="N568" s="69" t="str">
        <f t="shared" ca="1" si="62"/>
        <v>D</v>
      </c>
    </row>
    <row r="569" spans="1:14" ht="13">
      <c r="A569" s="39">
        <f t="shared" si="63"/>
        <v>43880</v>
      </c>
      <c r="B569" s="36">
        <f t="shared" si="64"/>
        <v>4</v>
      </c>
      <c r="C569" s="36">
        <f t="shared" si="60"/>
        <v>4</v>
      </c>
      <c r="D569" s="37">
        <f t="shared" si="65"/>
        <v>4</v>
      </c>
      <c r="E569" s="41"/>
      <c r="F569" s="41"/>
      <c r="G569" s="44"/>
      <c r="H569" s="47"/>
      <c r="I569" s="48"/>
      <c r="J569" s="48"/>
      <c r="K569" s="40">
        <f t="shared" si="66"/>
        <v>0</v>
      </c>
      <c r="L569" s="35">
        <f t="shared" si="61"/>
        <v>43880</v>
      </c>
      <c r="N569" s="69" t="str">
        <f t="shared" ca="1" si="62"/>
        <v>D</v>
      </c>
    </row>
    <row r="570" spans="1:14" ht="13">
      <c r="A570" s="39">
        <f t="shared" si="63"/>
        <v>43883</v>
      </c>
      <c r="B570" s="36">
        <f t="shared" si="64"/>
        <v>3</v>
      </c>
      <c r="C570" s="36">
        <f t="shared" si="60"/>
        <v>7</v>
      </c>
      <c r="D570" s="37">
        <f t="shared" si="65"/>
        <v>7</v>
      </c>
      <c r="E570" s="41"/>
      <c r="F570" s="41"/>
      <c r="G570" s="44"/>
      <c r="H570" s="47"/>
      <c r="I570" s="48"/>
      <c r="J570" s="48"/>
      <c r="K570" s="40">
        <f t="shared" si="66"/>
        <v>0</v>
      </c>
      <c r="L570" s="35">
        <f t="shared" si="61"/>
        <v>43883</v>
      </c>
      <c r="N570" s="69" t="str">
        <f t="shared" ca="1" si="62"/>
        <v>D</v>
      </c>
    </row>
    <row r="571" spans="1:14" ht="13">
      <c r="A571" s="39">
        <f t="shared" si="63"/>
        <v>43887</v>
      </c>
      <c r="B571" s="36">
        <f t="shared" si="64"/>
        <v>4</v>
      </c>
      <c r="C571" s="36">
        <f t="shared" si="60"/>
        <v>4</v>
      </c>
      <c r="D571" s="37">
        <f t="shared" si="65"/>
        <v>4</v>
      </c>
      <c r="E571" s="41"/>
      <c r="F571" s="41"/>
      <c r="G571" s="44"/>
      <c r="H571" s="47"/>
      <c r="I571" s="48"/>
      <c r="J571" s="48"/>
      <c r="K571" s="40">
        <f t="shared" si="66"/>
        <v>0</v>
      </c>
      <c r="L571" s="35">
        <f t="shared" si="61"/>
        <v>43887</v>
      </c>
      <c r="N571" s="69" t="str">
        <f t="shared" ca="1" si="62"/>
        <v>D</v>
      </c>
    </row>
    <row r="572" spans="1:14" ht="13">
      <c r="A572" s="39">
        <f t="shared" si="63"/>
        <v>43890</v>
      </c>
      <c r="B572" s="36">
        <f t="shared" si="64"/>
        <v>3</v>
      </c>
      <c r="C572" s="36">
        <f t="shared" si="60"/>
        <v>7</v>
      </c>
      <c r="D572" s="37">
        <f t="shared" si="65"/>
        <v>7</v>
      </c>
      <c r="E572" s="41"/>
      <c r="F572" s="41"/>
      <c r="G572" s="44"/>
      <c r="H572" s="47"/>
      <c r="I572" s="48"/>
      <c r="J572" s="48"/>
      <c r="K572" s="40">
        <f t="shared" si="66"/>
        <v>0</v>
      </c>
      <c r="L572" s="35">
        <f t="shared" si="61"/>
        <v>43890</v>
      </c>
      <c r="N572" s="69" t="str">
        <f t="shared" ca="1" si="62"/>
        <v>D</v>
      </c>
    </row>
    <row r="573" spans="1:14" ht="13">
      <c r="A573" s="39">
        <f t="shared" si="63"/>
        <v>43894</v>
      </c>
      <c r="B573" s="36">
        <f t="shared" si="64"/>
        <v>4</v>
      </c>
      <c r="C573" s="36">
        <f t="shared" si="60"/>
        <v>4</v>
      </c>
      <c r="D573" s="37">
        <f t="shared" si="65"/>
        <v>4</v>
      </c>
      <c r="E573" s="41"/>
      <c r="F573" s="41"/>
      <c r="G573" s="44"/>
      <c r="H573" s="47"/>
      <c r="I573" s="48"/>
      <c r="J573" s="48"/>
      <c r="K573" s="40">
        <f t="shared" si="66"/>
        <v>0</v>
      </c>
      <c r="L573" s="35">
        <f t="shared" si="61"/>
        <v>43894</v>
      </c>
      <c r="N573" s="69" t="str">
        <f t="shared" ca="1" si="62"/>
        <v>D</v>
      </c>
    </row>
    <row r="574" spans="1:14" ht="13">
      <c r="A574" s="39">
        <f t="shared" si="63"/>
        <v>43897</v>
      </c>
      <c r="B574" s="36">
        <f t="shared" si="64"/>
        <v>3</v>
      </c>
      <c r="C574" s="36">
        <f t="shared" si="60"/>
        <v>7</v>
      </c>
      <c r="D574" s="37">
        <f t="shared" si="65"/>
        <v>7</v>
      </c>
      <c r="E574" s="41"/>
      <c r="F574" s="41"/>
      <c r="G574" s="44"/>
      <c r="H574" s="47"/>
      <c r="I574" s="48"/>
      <c r="J574" s="48"/>
      <c r="K574" s="40">
        <f t="shared" si="66"/>
        <v>0</v>
      </c>
      <c r="L574" s="35">
        <f t="shared" si="61"/>
        <v>43897</v>
      </c>
      <c r="N574" s="69" t="str">
        <f t="shared" ca="1" si="62"/>
        <v>D</v>
      </c>
    </row>
    <row r="575" spans="1:14" ht="13">
      <c r="A575" s="39">
        <f t="shared" si="63"/>
        <v>43901</v>
      </c>
      <c r="B575" s="36">
        <f t="shared" si="64"/>
        <v>4</v>
      </c>
      <c r="C575" s="36">
        <f t="shared" si="60"/>
        <v>4</v>
      </c>
      <c r="D575" s="37">
        <f t="shared" si="65"/>
        <v>4</v>
      </c>
      <c r="E575" s="41"/>
      <c r="F575" s="41"/>
      <c r="G575" s="44"/>
      <c r="H575" s="47"/>
      <c r="I575" s="48"/>
      <c r="J575" s="48"/>
      <c r="K575" s="40">
        <f t="shared" si="66"/>
        <v>0</v>
      </c>
      <c r="L575" s="35">
        <f t="shared" si="61"/>
        <v>43901</v>
      </c>
      <c r="N575" s="69" t="str">
        <f t="shared" ca="1" si="62"/>
        <v>D</v>
      </c>
    </row>
    <row r="576" spans="1:14" ht="13">
      <c r="A576" s="39">
        <f t="shared" si="63"/>
        <v>43904</v>
      </c>
      <c r="B576" s="36">
        <f t="shared" si="64"/>
        <v>3</v>
      </c>
      <c r="C576" s="36">
        <f t="shared" si="60"/>
        <v>7</v>
      </c>
      <c r="D576" s="37">
        <f t="shared" si="65"/>
        <v>7</v>
      </c>
      <c r="E576" s="41"/>
      <c r="F576" s="41"/>
      <c r="G576" s="44"/>
      <c r="H576" s="47"/>
      <c r="I576" s="48"/>
      <c r="J576" s="48"/>
      <c r="K576" s="40">
        <f t="shared" si="66"/>
        <v>0</v>
      </c>
      <c r="L576" s="35">
        <f t="shared" si="61"/>
        <v>43904</v>
      </c>
      <c r="N576" s="69" t="str">
        <f t="shared" ca="1" si="62"/>
        <v>D</v>
      </c>
    </row>
    <row r="577" spans="1:14" ht="13">
      <c r="A577" s="39">
        <f t="shared" si="63"/>
        <v>43908</v>
      </c>
      <c r="B577" s="36">
        <f t="shared" si="64"/>
        <v>4</v>
      </c>
      <c r="C577" s="36">
        <f t="shared" si="60"/>
        <v>4</v>
      </c>
      <c r="D577" s="37">
        <f t="shared" si="65"/>
        <v>4</v>
      </c>
      <c r="E577" s="41"/>
      <c r="F577" s="41"/>
      <c r="G577" s="44"/>
      <c r="H577" s="47"/>
      <c r="I577" s="48"/>
      <c r="J577" s="48"/>
      <c r="K577" s="40">
        <f t="shared" si="66"/>
        <v>0</v>
      </c>
      <c r="L577" s="35">
        <f t="shared" si="61"/>
        <v>43908</v>
      </c>
      <c r="N577" s="69" t="str">
        <f t="shared" ca="1" si="62"/>
        <v>D</v>
      </c>
    </row>
    <row r="578" spans="1:14" ht="13">
      <c r="A578" s="39">
        <f t="shared" si="63"/>
        <v>43911</v>
      </c>
      <c r="B578" s="36">
        <f t="shared" si="64"/>
        <v>3</v>
      </c>
      <c r="C578" s="36">
        <f t="shared" si="60"/>
        <v>7</v>
      </c>
      <c r="D578" s="37">
        <f t="shared" si="65"/>
        <v>7</v>
      </c>
      <c r="E578" s="41"/>
      <c r="F578" s="41"/>
      <c r="G578" s="44"/>
      <c r="H578" s="47"/>
      <c r="I578" s="48"/>
      <c r="J578" s="48"/>
      <c r="K578" s="40">
        <f t="shared" si="66"/>
        <v>0</v>
      </c>
      <c r="L578" s="35">
        <f t="shared" si="61"/>
        <v>43911</v>
      </c>
      <c r="N578" s="69" t="str">
        <f t="shared" ca="1" si="62"/>
        <v>D</v>
      </c>
    </row>
    <row r="579" spans="1:14" ht="13">
      <c r="A579" s="39">
        <f t="shared" si="63"/>
        <v>43915</v>
      </c>
      <c r="B579" s="36">
        <f t="shared" si="64"/>
        <v>4</v>
      </c>
      <c r="C579" s="36">
        <f t="shared" si="60"/>
        <v>4</v>
      </c>
      <c r="D579" s="37">
        <f t="shared" si="65"/>
        <v>4</v>
      </c>
      <c r="E579" s="41"/>
      <c r="F579" s="41"/>
      <c r="G579" s="44"/>
      <c r="H579" s="47"/>
      <c r="I579" s="48"/>
      <c r="J579" s="48"/>
      <c r="K579" s="40">
        <f t="shared" si="66"/>
        <v>0</v>
      </c>
      <c r="L579" s="35">
        <f t="shared" si="61"/>
        <v>43915</v>
      </c>
      <c r="N579" s="69" t="str">
        <f t="shared" ca="1" si="62"/>
        <v>D</v>
      </c>
    </row>
    <row r="580" spans="1:14" ht="13">
      <c r="A580" s="39">
        <f t="shared" si="63"/>
        <v>43918</v>
      </c>
      <c r="B580" s="36">
        <f t="shared" si="64"/>
        <v>3</v>
      </c>
      <c r="C580" s="36">
        <f t="shared" si="60"/>
        <v>7</v>
      </c>
      <c r="D580" s="37">
        <f t="shared" si="65"/>
        <v>7</v>
      </c>
      <c r="E580" s="41"/>
      <c r="F580" s="41"/>
      <c r="G580" s="44"/>
      <c r="H580" s="47"/>
      <c r="I580" s="48"/>
      <c r="J580" s="48"/>
      <c r="K580" s="40">
        <f t="shared" si="66"/>
        <v>0</v>
      </c>
      <c r="L580" s="35">
        <f t="shared" si="61"/>
        <v>43918</v>
      </c>
      <c r="N580" s="69" t="str">
        <f t="shared" ca="1" si="62"/>
        <v>D</v>
      </c>
    </row>
    <row r="581" spans="1:14" ht="13">
      <c r="A581" s="39">
        <f t="shared" si="63"/>
        <v>43922</v>
      </c>
      <c r="B581" s="36">
        <f t="shared" si="64"/>
        <v>4</v>
      </c>
      <c r="C581" s="36">
        <f t="shared" si="60"/>
        <v>4</v>
      </c>
      <c r="D581" s="37">
        <f t="shared" si="65"/>
        <v>4</v>
      </c>
      <c r="E581" s="41"/>
      <c r="F581" s="41"/>
      <c r="G581" s="44"/>
      <c r="H581" s="47"/>
      <c r="I581" s="48"/>
      <c r="J581" s="48"/>
      <c r="K581" s="40">
        <f t="shared" si="66"/>
        <v>0</v>
      </c>
      <c r="L581" s="35">
        <f t="shared" si="61"/>
        <v>43922</v>
      </c>
      <c r="N581" s="69" t="str">
        <f t="shared" ca="1" si="62"/>
        <v>D</v>
      </c>
    </row>
    <row r="582" spans="1:14" ht="13">
      <c r="A582" s="39">
        <f t="shared" si="63"/>
        <v>43925</v>
      </c>
      <c r="B582" s="36">
        <f t="shared" si="64"/>
        <v>3</v>
      </c>
      <c r="C582" s="36">
        <f t="shared" si="60"/>
        <v>7</v>
      </c>
      <c r="D582" s="37">
        <f t="shared" si="65"/>
        <v>7</v>
      </c>
      <c r="E582" s="41"/>
      <c r="F582" s="41"/>
      <c r="G582" s="44"/>
      <c r="H582" s="47"/>
      <c r="I582" s="48"/>
      <c r="J582" s="48"/>
      <c r="K582" s="40">
        <f t="shared" si="66"/>
        <v>0</v>
      </c>
      <c r="L582" s="35">
        <f t="shared" si="61"/>
        <v>43925</v>
      </c>
      <c r="N582" s="69" t="str">
        <f t="shared" ca="1" si="62"/>
        <v>D</v>
      </c>
    </row>
    <row r="583" spans="1:14" ht="13">
      <c r="A583" s="39">
        <f t="shared" si="63"/>
        <v>43929</v>
      </c>
      <c r="B583" s="36">
        <f t="shared" si="64"/>
        <v>4</v>
      </c>
      <c r="C583" s="36">
        <f t="shared" si="60"/>
        <v>4</v>
      </c>
      <c r="D583" s="37">
        <f t="shared" si="65"/>
        <v>4</v>
      </c>
      <c r="E583" s="41"/>
      <c r="F583" s="41"/>
      <c r="G583" s="44"/>
      <c r="H583" s="47"/>
      <c r="I583" s="48"/>
      <c r="J583" s="48"/>
      <c r="K583" s="40">
        <f t="shared" si="66"/>
        <v>0</v>
      </c>
      <c r="L583" s="35">
        <f t="shared" si="61"/>
        <v>43929</v>
      </c>
      <c r="N583" s="69" t="str">
        <f t="shared" ca="1" si="62"/>
        <v>D</v>
      </c>
    </row>
    <row r="584" spans="1:14" ht="13">
      <c r="A584" s="39">
        <f t="shared" si="63"/>
        <v>43932</v>
      </c>
      <c r="B584" s="36">
        <f t="shared" si="64"/>
        <v>3</v>
      </c>
      <c r="C584" s="36">
        <f t="shared" ref="C584:C647" si="67">WEEKDAY(A584)</f>
        <v>7</v>
      </c>
      <c r="D584" s="37">
        <f t="shared" si="65"/>
        <v>7</v>
      </c>
      <c r="E584" s="41"/>
      <c r="F584" s="41"/>
      <c r="G584" s="44"/>
      <c r="H584" s="47"/>
      <c r="I584" s="48"/>
      <c r="J584" s="48"/>
      <c r="K584" s="40">
        <f t="shared" si="66"/>
        <v>0</v>
      </c>
      <c r="L584" s="35">
        <f t="shared" ref="L584:L647" si="68">A584</f>
        <v>43932</v>
      </c>
      <c r="N584" s="69" t="str">
        <f t="shared" ref="N584:N647" ca="1" si="69">IF(TODAY()&gt;A584+7,0,"D")</f>
        <v>D</v>
      </c>
    </row>
    <row r="585" spans="1:14" ht="13">
      <c r="A585" s="39">
        <f t="shared" si="63"/>
        <v>43936</v>
      </c>
      <c r="B585" s="36">
        <f t="shared" si="64"/>
        <v>4</v>
      </c>
      <c r="C585" s="36">
        <f t="shared" si="67"/>
        <v>4</v>
      </c>
      <c r="D585" s="37">
        <f t="shared" si="65"/>
        <v>4</v>
      </c>
      <c r="E585" s="41"/>
      <c r="F585" s="41"/>
      <c r="G585" s="44"/>
      <c r="H585" s="47"/>
      <c r="I585" s="48"/>
      <c r="J585" s="48"/>
      <c r="K585" s="40">
        <f t="shared" si="66"/>
        <v>0</v>
      </c>
      <c r="L585" s="35">
        <f t="shared" si="68"/>
        <v>43936</v>
      </c>
      <c r="N585" s="69" t="str">
        <f t="shared" ca="1" si="69"/>
        <v>D</v>
      </c>
    </row>
    <row r="586" spans="1:14" ht="13">
      <c r="A586" s="39">
        <f t="shared" si="63"/>
        <v>43939</v>
      </c>
      <c r="B586" s="36">
        <f t="shared" si="64"/>
        <v>3</v>
      </c>
      <c r="C586" s="36">
        <f t="shared" si="67"/>
        <v>7</v>
      </c>
      <c r="D586" s="37">
        <f t="shared" si="65"/>
        <v>7</v>
      </c>
      <c r="E586" s="41"/>
      <c r="F586" s="41"/>
      <c r="G586" s="44"/>
      <c r="H586" s="47"/>
      <c r="I586" s="48"/>
      <c r="J586" s="48"/>
      <c r="K586" s="40">
        <f t="shared" si="66"/>
        <v>0</v>
      </c>
      <c r="L586" s="35">
        <f t="shared" si="68"/>
        <v>43939</v>
      </c>
      <c r="N586" s="69" t="str">
        <f t="shared" ca="1" si="69"/>
        <v>D</v>
      </c>
    </row>
    <row r="587" spans="1:14" ht="13">
      <c r="A587" s="39">
        <f t="shared" si="63"/>
        <v>43943</v>
      </c>
      <c r="B587" s="36">
        <f t="shared" si="64"/>
        <v>4</v>
      </c>
      <c r="C587" s="36">
        <f t="shared" si="67"/>
        <v>4</v>
      </c>
      <c r="D587" s="37">
        <f t="shared" si="65"/>
        <v>4</v>
      </c>
      <c r="E587" s="41"/>
      <c r="F587" s="41"/>
      <c r="G587" s="44"/>
      <c r="H587" s="47"/>
      <c r="I587" s="48"/>
      <c r="J587" s="48"/>
      <c r="K587" s="40">
        <f t="shared" si="66"/>
        <v>0</v>
      </c>
      <c r="L587" s="35">
        <f t="shared" si="68"/>
        <v>43943</v>
      </c>
      <c r="N587" s="69" t="str">
        <f t="shared" ca="1" si="69"/>
        <v>D</v>
      </c>
    </row>
    <row r="588" spans="1:14" ht="13">
      <c r="A588" s="39">
        <f t="shared" si="63"/>
        <v>43946</v>
      </c>
      <c r="B588" s="36">
        <f t="shared" si="64"/>
        <v>3</v>
      </c>
      <c r="C588" s="36">
        <f t="shared" si="67"/>
        <v>7</v>
      </c>
      <c r="D588" s="37">
        <f t="shared" si="65"/>
        <v>7</v>
      </c>
      <c r="E588" s="41"/>
      <c r="F588" s="41"/>
      <c r="G588" s="44"/>
      <c r="H588" s="47"/>
      <c r="I588" s="48"/>
      <c r="J588" s="48"/>
      <c r="K588" s="40">
        <f t="shared" si="66"/>
        <v>0</v>
      </c>
      <c r="L588" s="35">
        <f t="shared" si="68"/>
        <v>43946</v>
      </c>
      <c r="N588" s="69" t="str">
        <f t="shared" ca="1" si="69"/>
        <v>D</v>
      </c>
    </row>
    <row r="589" spans="1:14" ht="13">
      <c r="A589" s="39">
        <f t="shared" si="63"/>
        <v>43950</v>
      </c>
      <c r="B589" s="36">
        <f t="shared" si="64"/>
        <v>4</v>
      </c>
      <c r="C589" s="36">
        <f t="shared" si="67"/>
        <v>4</v>
      </c>
      <c r="D589" s="37">
        <f t="shared" si="65"/>
        <v>4</v>
      </c>
      <c r="E589" s="41"/>
      <c r="F589" s="41"/>
      <c r="G589" s="44"/>
      <c r="H589" s="47"/>
      <c r="I589" s="48"/>
      <c r="J589" s="48"/>
      <c r="K589" s="40">
        <f t="shared" si="66"/>
        <v>0</v>
      </c>
      <c r="L589" s="35">
        <f t="shared" si="68"/>
        <v>43950</v>
      </c>
      <c r="N589" s="69" t="str">
        <f t="shared" ca="1" si="69"/>
        <v>D</v>
      </c>
    </row>
    <row r="590" spans="1:14" ht="13">
      <c r="A590" s="39">
        <f t="shared" si="63"/>
        <v>43953</v>
      </c>
      <c r="B590" s="36">
        <f t="shared" si="64"/>
        <v>3</v>
      </c>
      <c r="C590" s="36">
        <f t="shared" si="67"/>
        <v>7</v>
      </c>
      <c r="D590" s="37">
        <f t="shared" si="65"/>
        <v>7</v>
      </c>
      <c r="E590" s="41"/>
      <c r="F590" s="41"/>
      <c r="G590" s="44"/>
      <c r="H590" s="47"/>
      <c r="I590" s="48"/>
      <c r="J590" s="48"/>
      <c r="K590" s="40">
        <f t="shared" si="66"/>
        <v>0</v>
      </c>
      <c r="L590" s="35">
        <f t="shared" si="68"/>
        <v>43953</v>
      </c>
      <c r="N590" s="69" t="str">
        <f t="shared" ca="1" si="69"/>
        <v>D</v>
      </c>
    </row>
    <row r="591" spans="1:14" ht="13">
      <c r="A591" s="39">
        <f t="shared" si="63"/>
        <v>43957</v>
      </c>
      <c r="B591" s="36">
        <f t="shared" si="64"/>
        <v>4</v>
      </c>
      <c r="C591" s="36">
        <f t="shared" si="67"/>
        <v>4</v>
      </c>
      <c r="D591" s="37">
        <f t="shared" si="65"/>
        <v>4</v>
      </c>
      <c r="E591" s="41"/>
      <c r="F591" s="41"/>
      <c r="G591" s="44"/>
      <c r="H591" s="47"/>
      <c r="I591" s="48"/>
      <c r="J591" s="48"/>
      <c r="K591" s="40">
        <f t="shared" si="66"/>
        <v>0</v>
      </c>
      <c r="L591" s="35">
        <f t="shared" si="68"/>
        <v>43957</v>
      </c>
      <c r="N591" s="69" t="str">
        <f t="shared" ca="1" si="69"/>
        <v>D</v>
      </c>
    </row>
    <row r="592" spans="1:14" ht="13">
      <c r="A592" s="39">
        <f t="shared" si="63"/>
        <v>43960</v>
      </c>
      <c r="B592" s="36">
        <f t="shared" si="64"/>
        <v>3</v>
      </c>
      <c r="C592" s="36">
        <f t="shared" si="67"/>
        <v>7</v>
      </c>
      <c r="D592" s="37">
        <f t="shared" si="65"/>
        <v>7</v>
      </c>
      <c r="E592" s="41"/>
      <c r="F592" s="41"/>
      <c r="G592" s="44"/>
      <c r="H592" s="47"/>
      <c r="I592" s="48"/>
      <c r="J592" s="48"/>
      <c r="K592" s="40">
        <f t="shared" si="66"/>
        <v>0</v>
      </c>
      <c r="L592" s="35">
        <f t="shared" si="68"/>
        <v>43960</v>
      </c>
      <c r="N592" s="69" t="str">
        <f t="shared" ca="1" si="69"/>
        <v>D</v>
      </c>
    </row>
    <row r="593" spans="1:14" ht="13">
      <c r="A593" s="39">
        <f t="shared" si="63"/>
        <v>43964</v>
      </c>
      <c r="B593" s="36">
        <f t="shared" si="64"/>
        <v>4</v>
      </c>
      <c r="C593" s="36">
        <f t="shared" si="67"/>
        <v>4</v>
      </c>
      <c r="D593" s="37">
        <f t="shared" si="65"/>
        <v>4</v>
      </c>
      <c r="E593" s="41"/>
      <c r="F593" s="41"/>
      <c r="G593" s="44"/>
      <c r="H593" s="47"/>
      <c r="I593" s="48"/>
      <c r="J593" s="48"/>
      <c r="K593" s="40">
        <f t="shared" si="66"/>
        <v>0</v>
      </c>
      <c r="L593" s="35">
        <f t="shared" si="68"/>
        <v>43964</v>
      </c>
      <c r="N593" s="69" t="str">
        <f t="shared" ca="1" si="69"/>
        <v>D</v>
      </c>
    </row>
    <row r="594" spans="1:14" ht="13">
      <c r="A594" s="39">
        <f t="shared" si="63"/>
        <v>43967</v>
      </c>
      <c r="B594" s="36">
        <f t="shared" si="64"/>
        <v>3</v>
      </c>
      <c r="C594" s="36">
        <f t="shared" si="67"/>
        <v>7</v>
      </c>
      <c r="D594" s="37">
        <f t="shared" si="65"/>
        <v>7</v>
      </c>
      <c r="E594" s="41"/>
      <c r="F594" s="41"/>
      <c r="G594" s="44"/>
      <c r="H594" s="47"/>
      <c r="I594" s="48"/>
      <c r="J594" s="48"/>
      <c r="K594" s="40">
        <f t="shared" si="66"/>
        <v>0</v>
      </c>
      <c r="L594" s="35">
        <f t="shared" si="68"/>
        <v>43967</v>
      </c>
      <c r="N594" s="69" t="str">
        <f t="shared" ca="1" si="69"/>
        <v>D</v>
      </c>
    </row>
    <row r="595" spans="1:14" ht="13">
      <c r="A595" s="39">
        <f t="shared" si="63"/>
        <v>43971</v>
      </c>
      <c r="B595" s="36">
        <f t="shared" si="64"/>
        <v>4</v>
      </c>
      <c r="C595" s="36">
        <f t="shared" si="67"/>
        <v>4</v>
      </c>
      <c r="D595" s="37">
        <f t="shared" si="65"/>
        <v>4</v>
      </c>
      <c r="E595" s="41"/>
      <c r="F595" s="41"/>
      <c r="G595" s="44"/>
      <c r="H595" s="47"/>
      <c r="I595" s="48"/>
      <c r="J595" s="48"/>
      <c r="K595" s="40">
        <f t="shared" si="66"/>
        <v>0</v>
      </c>
      <c r="L595" s="35">
        <f t="shared" si="68"/>
        <v>43971</v>
      </c>
      <c r="N595" s="69" t="str">
        <f t="shared" ca="1" si="69"/>
        <v>D</v>
      </c>
    </row>
    <row r="596" spans="1:14" ht="13">
      <c r="A596" s="39">
        <f t="shared" si="63"/>
        <v>43974</v>
      </c>
      <c r="B596" s="36">
        <f t="shared" si="64"/>
        <v>3</v>
      </c>
      <c r="C596" s="36">
        <f t="shared" si="67"/>
        <v>7</v>
      </c>
      <c r="D596" s="37">
        <f t="shared" si="65"/>
        <v>7</v>
      </c>
      <c r="E596" s="41"/>
      <c r="F596" s="41"/>
      <c r="G596" s="44"/>
      <c r="H596" s="47"/>
      <c r="I596" s="48"/>
      <c r="J596" s="48"/>
      <c r="K596" s="40">
        <f t="shared" si="66"/>
        <v>0</v>
      </c>
      <c r="L596" s="35">
        <f t="shared" si="68"/>
        <v>43974</v>
      </c>
      <c r="N596" s="69" t="str">
        <f t="shared" ca="1" si="69"/>
        <v>D</v>
      </c>
    </row>
    <row r="597" spans="1:14" ht="13">
      <c r="A597" s="39">
        <f t="shared" si="63"/>
        <v>43978</v>
      </c>
      <c r="B597" s="36">
        <f t="shared" si="64"/>
        <v>4</v>
      </c>
      <c r="C597" s="36">
        <f t="shared" si="67"/>
        <v>4</v>
      </c>
      <c r="D597" s="37">
        <f t="shared" si="65"/>
        <v>4</v>
      </c>
      <c r="E597" s="41"/>
      <c r="F597" s="41"/>
      <c r="G597" s="44"/>
      <c r="H597" s="47"/>
      <c r="I597" s="48"/>
      <c r="J597" s="48"/>
      <c r="K597" s="40">
        <f t="shared" si="66"/>
        <v>0</v>
      </c>
      <c r="L597" s="35">
        <f t="shared" si="68"/>
        <v>43978</v>
      </c>
      <c r="N597" s="69" t="str">
        <f t="shared" ca="1" si="69"/>
        <v>D</v>
      </c>
    </row>
    <row r="598" spans="1:14" ht="13">
      <c r="A598" s="39">
        <f t="shared" si="63"/>
        <v>43981</v>
      </c>
      <c r="B598" s="36">
        <f t="shared" si="64"/>
        <v>3</v>
      </c>
      <c r="C598" s="36">
        <f t="shared" si="67"/>
        <v>7</v>
      </c>
      <c r="D598" s="37">
        <f t="shared" si="65"/>
        <v>7</v>
      </c>
      <c r="E598" s="41"/>
      <c r="F598" s="41"/>
      <c r="G598" s="44"/>
      <c r="H598" s="47"/>
      <c r="I598" s="48"/>
      <c r="J598" s="48"/>
      <c r="K598" s="40">
        <f t="shared" si="66"/>
        <v>0</v>
      </c>
      <c r="L598" s="35">
        <f t="shared" si="68"/>
        <v>43981</v>
      </c>
      <c r="N598" s="69" t="str">
        <f t="shared" ca="1" si="69"/>
        <v>D</v>
      </c>
    </row>
    <row r="599" spans="1:14" ht="13">
      <c r="A599" s="39">
        <f t="shared" si="63"/>
        <v>43985</v>
      </c>
      <c r="B599" s="36">
        <f t="shared" si="64"/>
        <v>4</v>
      </c>
      <c r="C599" s="36">
        <f t="shared" si="67"/>
        <v>4</v>
      </c>
      <c r="D599" s="37">
        <f t="shared" si="65"/>
        <v>4</v>
      </c>
      <c r="E599" s="41"/>
      <c r="F599" s="41"/>
      <c r="G599" s="44"/>
      <c r="H599" s="47"/>
      <c r="I599" s="48"/>
      <c r="J599" s="48"/>
      <c r="K599" s="40">
        <f t="shared" si="66"/>
        <v>0</v>
      </c>
      <c r="L599" s="35">
        <f t="shared" si="68"/>
        <v>43985</v>
      </c>
      <c r="N599" s="69" t="str">
        <f t="shared" ca="1" si="69"/>
        <v>D</v>
      </c>
    </row>
    <row r="600" spans="1:14" ht="13">
      <c r="A600" s="39">
        <f t="shared" si="63"/>
        <v>43988</v>
      </c>
      <c r="B600" s="36">
        <f t="shared" si="64"/>
        <v>3</v>
      </c>
      <c r="C600" s="36">
        <f t="shared" si="67"/>
        <v>7</v>
      </c>
      <c r="D600" s="37">
        <f t="shared" si="65"/>
        <v>7</v>
      </c>
      <c r="E600" s="41"/>
      <c r="F600" s="41"/>
      <c r="G600" s="44"/>
      <c r="H600" s="47"/>
      <c r="I600" s="48"/>
      <c r="J600" s="48"/>
      <c r="K600" s="40">
        <f t="shared" si="66"/>
        <v>0</v>
      </c>
      <c r="L600" s="35">
        <f t="shared" si="68"/>
        <v>43988</v>
      </c>
      <c r="N600" s="69" t="str">
        <f t="shared" ca="1" si="69"/>
        <v>D</v>
      </c>
    </row>
    <row r="601" spans="1:14" ht="13">
      <c r="A601" s="39">
        <f t="shared" si="63"/>
        <v>43992</v>
      </c>
      <c r="B601" s="36">
        <f t="shared" si="64"/>
        <v>4</v>
      </c>
      <c r="C601" s="36">
        <f t="shared" si="67"/>
        <v>4</v>
      </c>
      <c r="D601" s="37">
        <f t="shared" si="65"/>
        <v>4</v>
      </c>
      <c r="E601" s="41"/>
      <c r="F601" s="41"/>
      <c r="G601" s="44"/>
      <c r="H601" s="47"/>
      <c r="I601" s="48"/>
      <c r="J601" s="48"/>
      <c r="K601" s="40">
        <f t="shared" si="66"/>
        <v>0</v>
      </c>
      <c r="L601" s="35">
        <f t="shared" si="68"/>
        <v>43992</v>
      </c>
      <c r="N601" s="69" t="str">
        <f t="shared" ca="1" si="69"/>
        <v>D</v>
      </c>
    </row>
    <row r="602" spans="1:14" ht="13">
      <c r="A602" s="39">
        <f t="shared" si="63"/>
        <v>43995</v>
      </c>
      <c r="B602" s="36">
        <f t="shared" si="64"/>
        <v>3</v>
      </c>
      <c r="C602" s="36">
        <f t="shared" si="67"/>
        <v>7</v>
      </c>
      <c r="D602" s="37">
        <f t="shared" si="65"/>
        <v>7</v>
      </c>
      <c r="E602" s="41"/>
      <c r="F602" s="41"/>
      <c r="G602" s="44"/>
      <c r="H602" s="47"/>
      <c r="I602" s="48"/>
      <c r="J602" s="48"/>
      <c r="K602" s="40">
        <f t="shared" si="66"/>
        <v>0</v>
      </c>
      <c r="L602" s="35">
        <f t="shared" si="68"/>
        <v>43995</v>
      </c>
      <c r="N602" s="69" t="str">
        <f t="shared" ca="1" si="69"/>
        <v>D</v>
      </c>
    </row>
    <row r="603" spans="1:14" ht="13">
      <c r="A603" s="39">
        <f t="shared" si="63"/>
        <v>43999</v>
      </c>
      <c r="B603" s="36">
        <f t="shared" si="64"/>
        <v>4</v>
      </c>
      <c r="C603" s="36">
        <f t="shared" si="67"/>
        <v>4</v>
      </c>
      <c r="D603" s="37">
        <f t="shared" si="65"/>
        <v>4</v>
      </c>
      <c r="E603" s="41"/>
      <c r="F603" s="41"/>
      <c r="G603" s="44"/>
      <c r="H603" s="47"/>
      <c r="I603" s="48"/>
      <c r="J603" s="48"/>
      <c r="K603" s="40">
        <f t="shared" si="66"/>
        <v>0</v>
      </c>
      <c r="L603" s="35">
        <f t="shared" si="68"/>
        <v>43999</v>
      </c>
      <c r="N603" s="69" t="str">
        <f t="shared" ca="1" si="69"/>
        <v>D</v>
      </c>
    </row>
    <row r="604" spans="1:14" ht="13">
      <c r="A604" s="39">
        <f t="shared" si="63"/>
        <v>44002</v>
      </c>
      <c r="B604" s="36">
        <f t="shared" si="64"/>
        <v>3</v>
      </c>
      <c r="C604" s="36">
        <f t="shared" si="67"/>
        <v>7</v>
      </c>
      <c r="D604" s="37">
        <f t="shared" si="65"/>
        <v>7</v>
      </c>
      <c r="E604" s="41"/>
      <c r="F604" s="41"/>
      <c r="G604" s="44"/>
      <c r="H604" s="47"/>
      <c r="I604" s="48"/>
      <c r="J604" s="48"/>
      <c r="K604" s="40">
        <f t="shared" si="66"/>
        <v>0</v>
      </c>
      <c r="L604" s="35">
        <f t="shared" si="68"/>
        <v>44002</v>
      </c>
      <c r="N604" s="69" t="str">
        <f t="shared" ca="1" si="69"/>
        <v>D</v>
      </c>
    </row>
    <row r="605" spans="1:14" ht="13">
      <c r="A605" s="39">
        <f t="shared" si="63"/>
        <v>44006</v>
      </c>
      <c r="B605" s="36">
        <f t="shared" si="64"/>
        <v>4</v>
      </c>
      <c r="C605" s="36">
        <f t="shared" si="67"/>
        <v>4</v>
      </c>
      <c r="D605" s="37">
        <f t="shared" si="65"/>
        <v>4</v>
      </c>
      <c r="E605" s="41"/>
      <c r="F605" s="41"/>
      <c r="G605" s="44"/>
      <c r="H605" s="47"/>
      <c r="I605" s="48"/>
      <c r="J605" s="48"/>
      <c r="K605" s="40">
        <f t="shared" si="66"/>
        <v>0</v>
      </c>
      <c r="L605" s="35">
        <f t="shared" si="68"/>
        <v>44006</v>
      </c>
      <c r="N605" s="69" t="str">
        <f t="shared" ca="1" si="69"/>
        <v>D</v>
      </c>
    </row>
    <row r="606" spans="1:14" ht="13">
      <c r="A606" s="39">
        <f t="shared" si="63"/>
        <v>44009</v>
      </c>
      <c r="B606" s="36">
        <f t="shared" si="64"/>
        <v>3</v>
      </c>
      <c r="C606" s="36">
        <f t="shared" si="67"/>
        <v>7</v>
      </c>
      <c r="D606" s="37">
        <f t="shared" si="65"/>
        <v>7</v>
      </c>
      <c r="E606" s="41"/>
      <c r="F606" s="41"/>
      <c r="G606" s="44"/>
      <c r="H606" s="47"/>
      <c r="I606" s="48"/>
      <c r="J606" s="48"/>
      <c r="K606" s="40">
        <f t="shared" si="66"/>
        <v>0</v>
      </c>
      <c r="L606" s="35">
        <f t="shared" si="68"/>
        <v>44009</v>
      </c>
      <c r="N606" s="69" t="str">
        <f t="shared" ca="1" si="69"/>
        <v>D</v>
      </c>
    </row>
    <row r="607" spans="1:14" ht="13">
      <c r="A607" s="39">
        <f t="shared" si="63"/>
        <v>44013</v>
      </c>
      <c r="B607" s="36">
        <f t="shared" si="64"/>
        <v>4</v>
      </c>
      <c r="C607" s="36">
        <f t="shared" si="67"/>
        <v>4</v>
      </c>
      <c r="D607" s="37">
        <f t="shared" si="65"/>
        <v>4</v>
      </c>
      <c r="E607" s="41"/>
      <c r="F607" s="41"/>
      <c r="G607" s="44"/>
      <c r="H607" s="47"/>
      <c r="I607" s="48"/>
      <c r="J607" s="48"/>
      <c r="K607" s="40">
        <f t="shared" si="66"/>
        <v>0</v>
      </c>
      <c r="L607" s="35">
        <f t="shared" si="68"/>
        <v>44013</v>
      </c>
      <c r="N607" s="69" t="str">
        <f t="shared" ca="1" si="69"/>
        <v>D</v>
      </c>
    </row>
    <row r="608" spans="1:14" ht="13">
      <c r="A608" s="39">
        <f t="shared" si="63"/>
        <v>44016</v>
      </c>
      <c r="B608" s="36">
        <f t="shared" si="64"/>
        <v>3</v>
      </c>
      <c r="C608" s="36">
        <f t="shared" si="67"/>
        <v>7</v>
      </c>
      <c r="D608" s="37">
        <f t="shared" si="65"/>
        <v>7</v>
      </c>
      <c r="E608" s="41"/>
      <c r="F608" s="41"/>
      <c r="G608" s="44"/>
      <c r="H608" s="47"/>
      <c r="I608" s="48"/>
      <c r="J608" s="48"/>
      <c r="K608" s="40">
        <f t="shared" si="66"/>
        <v>0</v>
      </c>
      <c r="L608" s="35">
        <f t="shared" si="68"/>
        <v>44016</v>
      </c>
      <c r="N608" s="69" t="str">
        <f t="shared" ca="1" si="69"/>
        <v>D</v>
      </c>
    </row>
    <row r="609" spans="1:14" ht="13">
      <c r="A609" s="39">
        <f t="shared" si="63"/>
        <v>44020</v>
      </c>
      <c r="B609" s="36">
        <f t="shared" si="64"/>
        <v>4</v>
      </c>
      <c r="C609" s="36">
        <f t="shared" si="67"/>
        <v>4</v>
      </c>
      <c r="D609" s="37">
        <f t="shared" si="65"/>
        <v>4</v>
      </c>
      <c r="E609" s="41"/>
      <c r="F609" s="41"/>
      <c r="G609" s="44"/>
      <c r="H609" s="47"/>
      <c r="I609" s="48"/>
      <c r="J609" s="48"/>
      <c r="K609" s="40">
        <f t="shared" si="66"/>
        <v>0</v>
      </c>
      <c r="L609" s="35">
        <f t="shared" si="68"/>
        <v>44020</v>
      </c>
      <c r="N609" s="69" t="str">
        <f t="shared" ca="1" si="69"/>
        <v>D</v>
      </c>
    </row>
    <row r="610" spans="1:14" ht="13">
      <c r="A610" s="39">
        <f t="shared" si="63"/>
        <v>44023</v>
      </c>
      <c r="B610" s="36">
        <f t="shared" si="64"/>
        <v>3</v>
      </c>
      <c r="C610" s="36">
        <f t="shared" si="67"/>
        <v>7</v>
      </c>
      <c r="D610" s="37">
        <f t="shared" si="65"/>
        <v>7</v>
      </c>
      <c r="E610" s="41"/>
      <c r="F610" s="41"/>
      <c r="G610" s="44"/>
      <c r="H610" s="47"/>
      <c r="I610" s="48"/>
      <c r="J610" s="48"/>
      <c r="K610" s="40">
        <f t="shared" si="66"/>
        <v>0</v>
      </c>
      <c r="L610" s="35">
        <f t="shared" si="68"/>
        <v>44023</v>
      </c>
      <c r="N610" s="69" t="str">
        <f t="shared" ca="1" si="69"/>
        <v>D</v>
      </c>
    </row>
    <row r="611" spans="1:14" ht="13">
      <c r="A611" s="39">
        <f t="shared" si="63"/>
        <v>44027</v>
      </c>
      <c r="B611" s="36">
        <f t="shared" si="64"/>
        <v>4</v>
      </c>
      <c r="C611" s="36">
        <f t="shared" si="67"/>
        <v>4</v>
      </c>
      <c r="D611" s="37">
        <f t="shared" si="65"/>
        <v>4</v>
      </c>
      <c r="E611" s="41"/>
      <c r="F611" s="41"/>
      <c r="G611" s="44"/>
      <c r="H611" s="47"/>
      <c r="I611" s="48"/>
      <c r="J611" s="48"/>
      <c r="K611" s="40">
        <f t="shared" si="66"/>
        <v>0</v>
      </c>
      <c r="L611" s="35">
        <f t="shared" si="68"/>
        <v>44027</v>
      </c>
      <c r="N611" s="69" t="str">
        <f t="shared" ca="1" si="69"/>
        <v>D</v>
      </c>
    </row>
    <row r="612" spans="1:14" ht="13">
      <c r="A612" s="39">
        <f t="shared" si="63"/>
        <v>44030</v>
      </c>
      <c r="B612" s="36">
        <f t="shared" si="64"/>
        <v>3</v>
      </c>
      <c r="C612" s="36">
        <f t="shared" si="67"/>
        <v>7</v>
      </c>
      <c r="D612" s="37">
        <f t="shared" si="65"/>
        <v>7</v>
      </c>
      <c r="E612" s="41"/>
      <c r="F612" s="41"/>
      <c r="G612" s="44"/>
      <c r="H612" s="47"/>
      <c r="I612" s="48"/>
      <c r="J612" s="48"/>
      <c r="K612" s="40">
        <f t="shared" si="66"/>
        <v>0</v>
      </c>
      <c r="L612" s="35">
        <f t="shared" si="68"/>
        <v>44030</v>
      </c>
      <c r="N612" s="69" t="str">
        <f t="shared" ca="1" si="69"/>
        <v>D</v>
      </c>
    </row>
    <row r="613" spans="1:14" ht="13">
      <c r="A613" s="39">
        <f t="shared" si="63"/>
        <v>44034</v>
      </c>
      <c r="B613" s="36">
        <f t="shared" si="64"/>
        <v>4</v>
      </c>
      <c r="C613" s="36">
        <f t="shared" si="67"/>
        <v>4</v>
      </c>
      <c r="D613" s="37">
        <f t="shared" si="65"/>
        <v>4</v>
      </c>
      <c r="E613" s="41"/>
      <c r="F613" s="41"/>
      <c r="G613" s="44"/>
      <c r="H613" s="47"/>
      <c r="I613" s="48"/>
      <c r="J613" s="48"/>
      <c r="K613" s="40">
        <f t="shared" si="66"/>
        <v>0</v>
      </c>
      <c r="L613" s="35">
        <f t="shared" si="68"/>
        <v>44034</v>
      </c>
      <c r="N613" s="69" t="str">
        <f t="shared" ca="1" si="69"/>
        <v>D</v>
      </c>
    </row>
    <row r="614" spans="1:14" ht="13">
      <c r="A614" s="39">
        <f t="shared" si="63"/>
        <v>44037</v>
      </c>
      <c r="B614" s="36">
        <f t="shared" si="64"/>
        <v>3</v>
      </c>
      <c r="C614" s="36">
        <f t="shared" si="67"/>
        <v>7</v>
      </c>
      <c r="D614" s="37">
        <f t="shared" si="65"/>
        <v>7</v>
      </c>
      <c r="E614" s="41"/>
      <c r="F614" s="41"/>
      <c r="G614" s="44"/>
      <c r="H614" s="47"/>
      <c r="I614" s="48"/>
      <c r="J614" s="48"/>
      <c r="K614" s="40">
        <f t="shared" si="66"/>
        <v>0</v>
      </c>
      <c r="L614" s="35">
        <f t="shared" si="68"/>
        <v>44037</v>
      </c>
      <c r="N614" s="69" t="str">
        <f t="shared" ca="1" si="69"/>
        <v>D</v>
      </c>
    </row>
    <row r="615" spans="1:14" ht="13">
      <c r="A615" s="39">
        <f t="shared" si="63"/>
        <v>44041</v>
      </c>
      <c r="B615" s="36">
        <f t="shared" si="64"/>
        <v>4</v>
      </c>
      <c r="C615" s="36">
        <f t="shared" si="67"/>
        <v>4</v>
      </c>
      <c r="D615" s="37">
        <f t="shared" si="65"/>
        <v>4</v>
      </c>
      <c r="E615" s="41"/>
      <c r="F615" s="41"/>
      <c r="G615" s="44"/>
      <c r="H615" s="47"/>
      <c r="I615" s="48"/>
      <c r="J615" s="48"/>
      <c r="K615" s="40">
        <f t="shared" si="66"/>
        <v>0</v>
      </c>
      <c r="L615" s="35">
        <f t="shared" si="68"/>
        <v>44041</v>
      </c>
      <c r="N615" s="69" t="str">
        <f t="shared" ca="1" si="69"/>
        <v>D</v>
      </c>
    </row>
    <row r="616" spans="1:14" ht="13">
      <c r="A616" s="39">
        <f t="shared" si="63"/>
        <v>44044</v>
      </c>
      <c r="B616" s="36">
        <f t="shared" si="64"/>
        <v>3</v>
      </c>
      <c r="C616" s="36">
        <f t="shared" si="67"/>
        <v>7</v>
      </c>
      <c r="D616" s="37">
        <f t="shared" si="65"/>
        <v>7</v>
      </c>
      <c r="E616" s="41"/>
      <c r="F616" s="41"/>
      <c r="G616" s="44"/>
      <c r="H616" s="47"/>
      <c r="I616" s="48"/>
      <c r="J616" s="48"/>
      <c r="K616" s="40">
        <f t="shared" si="66"/>
        <v>0</v>
      </c>
      <c r="L616" s="35">
        <f t="shared" si="68"/>
        <v>44044</v>
      </c>
      <c r="N616" s="69" t="str">
        <f t="shared" ca="1" si="69"/>
        <v>D</v>
      </c>
    </row>
    <row r="617" spans="1:14" ht="13">
      <c r="A617" s="39">
        <f t="shared" si="63"/>
        <v>44048</v>
      </c>
      <c r="B617" s="36">
        <f t="shared" si="64"/>
        <v>4</v>
      </c>
      <c r="C617" s="36">
        <f t="shared" si="67"/>
        <v>4</v>
      </c>
      <c r="D617" s="37">
        <f t="shared" si="65"/>
        <v>4</v>
      </c>
      <c r="E617" s="41"/>
      <c r="F617" s="41"/>
      <c r="G617" s="44"/>
      <c r="H617" s="47"/>
      <c r="I617" s="48"/>
      <c r="J617" s="48"/>
      <c r="K617" s="40">
        <f t="shared" si="66"/>
        <v>0</v>
      </c>
      <c r="L617" s="35">
        <f t="shared" si="68"/>
        <v>44048</v>
      </c>
      <c r="N617" s="69" t="str">
        <f t="shared" ca="1" si="69"/>
        <v>D</v>
      </c>
    </row>
    <row r="618" spans="1:14" ht="13">
      <c r="A618" s="39">
        <f t="shared" si="63"/>
        <v>44051</v>
      </c>
      <c r="B618" s="36">
        <f t="shared" si="64"/>
        <v>3</v>
      </c>
      <c r="C618" s="36">
        <f t="shared" si="67"/>
        <v>7</v>
      </c>
      <c r="D618" s="37">
        <f t="shared" si="65"/>
        <v>7</v>
      </c>
      <c r="E618" s="41"/>
      <c r="F618" s="41"/>
      <c r="G618" s="44"/>
      <c r="H618" s="47"/>
      <c r="I618" s="48"/>
      <c r="J618" s="48"/>
      <c r="K618" s="40">
        <f t="shared" si="66"/>
        <v>0</v>
      </c>
      <c r="L618" s="35">
        <f t="shared" si="68"/>
        <v>44051</v>
      </c>
      <c r="N618" s="69" t="str">
        <f t="shared" ca="1" si="69"/>
        <v>D</v>
      </c>
    </row>
    <row r="619" spans="1:14" ht="13">
      <c r="A619" s="39">
        <f t="shared" si="63"/>
        <v>44055</v>
      </c>
      <c r="B619" s="36">
        <f t="shared" si="64"/>
        <v>4</v>
      </c>
      <c r="C619" s="36">
        <f t="shared" si="67"/>
        <v>4</v>
      </c>
      <c r="D619" s="37">
        <f t="shared" si="65"/>
        <v>4</v>
      </c>
      <c r="E619" s="41"/>
      <c r="F619" s="41"/>
      <c r="G619" s="44"/>
      <c r="H619" s="47"/>
      <c r="I619" s="48"/>
      <c r="J619" s="48"/>
      <c r="K619" s="40">
        <f t="shared" si="66"/>
        <v>0</v>
      </c>
      <c r="L619" s="35">
        <f t="shared" si="68"/>
        <v>44055</v>
      </c>
      <c r="N619" s="69" t="str">
        <f t="shared" ca="1" si="69"/>
        <v>D</v>
      </c>
    </row>
    <row r="620" spans="1:14" ht="13">
      <c r="A620" s="39">
        <f t="shared" si="63"/>
        <v>44058</v>
      </c>
      <c r="B620" s="36">
        <f t="shared" si="64"/>
        <v>3</v>
      </c>
      <c r="C620" s="36">
        <f t="shared" si="67"/>
        <v>7</v>
      </c>
      <c r="D620" s="37">
        <f t="shared" si="65"/>
        <v>7</v>
      </c>
      <c r="E620" s="41"/>
      <c r="F620" s="41"/>
      <c r="G620" s="44"/>
      <c r="H620" s="47"/>
      <c r="I620" s="48"/>
      <c r="J620" s="48"/>
      <c r="K620" s="40">
        <f t="shared" si="66"/>
        <v>0</v>
      </c>
      <c r="L620" s="35">
        <f t="shared" si="68"/>
        <v>44058</v>
      </c>
      <c r="N620" s="69" t="str">
        <f t="shared" ca="1" si="69"/>
        <v>D</v>
      </c>
    </row>
    <row r="621" spans="1:14" ht="13">
      <c r="A621" s="39">
        <f t="shared" si="63"/>
        <v>44062</v>
      </c>
      <c r="B621" s="36">
        <f t="shared" si="64"/>
        <v>4</v>
      </c>
      <c r="C621" s="36">
        <f t="shared" si="67"/>
        <v>4</v>
      </c>
      <c r="D621" s="37">
        <f t="shared" si="65"/>
        <v>4</v>
      </c>
      <c r="E621" s="41"/>
      <c r="F621" s="41"/>
      <c r="G621" s="44"/>
      <c r="H621" s="47"/>
      <c r="I621" s="48"/>
      <c r="J621" s="48"/>
      <c r="K621" s="40">
        <f t="shared" si="66"/>
        <v>0</v>
      </c>
      <c r="L621" s="35">
        <f t="shared" si="68"/>
        <v>44062</v>
      </c>
      <c r="N621" s="69" t="str">
        <f t="shared" ca="1" si="69"/>
        <v>D</v>
      </c>
    </row>
    <row r="622" spans="1:14" ht="13">
      <c r="A622" s="39">
        <f t="shared" si="63"/>
        <v>44065</v>
      </c>
      <c r="B622" s="36">
        <f t="shared" si="64"/>
        <v>3</v>
      </c>
      <c r="C622" s="36">
        <f t="shared" si="67"/>
        <v>7</v>
      </c>
      <c r="D622" s="37">
        <f t="shared" si="65"/>
        <v>7</v>
      </c>
      <c r="E622" s="41"/>
      <c r="F622" s="41"/>
      <c r="G622" s="44"/>
      <c r="H622" s="47"/>
      <c r="I622" s="48"/>
      <c r="J622" s="48"/>
      <c r="K622" s="40">
        <f t="shared" si="66"/>
        <v>0</v>
      </c>
      <c r="L622" s="35">
        <f t="shared" si="68"/>
        <v>44065</v>
      </c>
      <c r="N622" s="69" t="str">
        <f t="shared" ca="1" si="69"/>
        <v>D</v>
      </c>
    </row>
    <row r="623" spans="1:14" ht="13">
      <c r="A623" s="39">
        <f t="shared" si="63"/>
        <v>44069</v>
      </c>
      <c r="B623" s="36">
        <f t="shared" si="64"/>
        <v>4</v>
      </c>
      <c r="C623" s="36">
        <f t="shared" si="67"/>
        <v>4</v>
      </c>
      <c r="D623" s="37">
        <f t="shared" si="65"/>
        <v>4</v>
      </c>
      <c r="E623" s="41"/>
      <c r="F623" s="41"/>
      <c r="G623" s="44"/>
      <c r="H623" s="47"/>
      <c r="I623" s="48"/>
      <c r="J623" s="48"/>
      <c r="K623" s="40">
        <f t="shared" si="66"/>
        <v>0</v>
      </c>
      <c r="L623" s="35">
        <f t="shared" si="68"/>
        <v>44069</v>
      </c>
      <c r="N623" s="69" t="str">
        <f t="shared" ca="1" si="69"/>
        <v>D</v>
      </c>
    </row>
    <row r="624" spans="1:14" ht="13">
      <c r="A624" s="39">
        <f t="shared" si="63"/>
        <v>44072</v>
      </c>
      <c r="B624" s="36">
        <f t="shared" si="64"/>
        <v>3</v>
      </c>
      <c r="C624" s="36">
        <f t="shared" si="67"/>
        <v>7</v>
      </c>
      <c r="D624" s="37">
        <f t="shared" si="65"/>
        <v>7</v>
      </c>
      <c r="E624" s="41"/>
      <c r="F624" s="41"/>
      <c r="G624" s="44"/>
      <c r="H624" s="47"/>
      <c r="I624" s="48"/>
      <c r="J624" s="48"/>
      <c r="K624" s="40">
        <f t="shared" si="66"/>
        <v>0</v>
      </c>
      <c r="L624" s="35">
        <f t="shared" si="68"/>
        <v>44072</v>
      </c>
      <c r="N624" s="69" t="str">
        <f t="shared" ca="1" si="69"/>
        <v>D</v>
      </c>
    </row>
    <row r="625" spans="1:14" ht="13">
      <c r="A625" s="39">
        <f t="shared" si="63"/>
        <v>44076</v>
      </c>
      <c r="B625" s="36">
        <f t="shared" si="64"/>
        <v>4</v>
      </c>
      <c r="C625" s="36">
        <f t="shared" si="67"/>
        <v>4</v>
      </c>
      <c r="D625" s="37">
        <f t="shared" si="65"/>
        <v>4</v>
      </c>
      <c r="E625" s="41"/>
      <c r="F625" s="41"/>
      <c r="G625" s="44"/>
      <c r="H625" s="47"/>
      <c r="I625" s="48"/>
      <c r="J625" s="48"/>
      <c r="K625" s="40">
        <f t="shared" si="66"/>
        <v>0</v>
      </c>
      <c r="L625" s="35">
        <f t="shared" si="68"/>
        <v>44076</v>
      </c>
      <c r="N625" s="69" t="str">
        <f t="shared" ca="1" si="69"/>
        <v>D</v>
      </c>
    </row>
    <row r="626" spans="1:14" ht="13">
      <c r="A626" s="39">
        <f t="shared" si="63"/>
        <v>44079</v>
      </c>
      <c r="B626" s="36">
        <f t="shared" si="64"/>
        <v>3</v>
      </c>
      <c r="C626" s="36">
        <f t="shared" si="67"/>
        <v>7</v>
      </c>
      <c r="D626" s="37">
        <f t="shared" si="65"/>
        <v>7</v>
      </c>
      <c r="E626" s="41"/>
      <c r="F626" s="41"/>
      <c r="G626" s="44"/>
      <c r="H626" s="47"/>
      <c r="I626" s="48"/>
      <c r="J626" s="48"/>
      <c r="K626" s="40">
        <f t="shared" si="66"/>
        <v>0</v>
      </c>
      <c r="L626" s="35">
        <f t="shared" si="68"/>
        <v>44079</v>
      </c>
      <c r="N626" s="69" t="str">
        <f t="shared" ca="1" si="69"/>
        <v>D</v>
      </c>
    </row>
    <row r="627" spans="1:14" ht="13">
      <c r="A627" s="39">
        <f t="shared" si="63"/>
        <v>44083</v>
      </c>
      <c r="B627" s="36">
        <f t="shared" si="64"/>
        <v>4</v>
      </c>
      <c r="C627" s="36">
        <f t="shared" si="67"/>
        <v>4</v>
      </c>
      <c r="D627" s="37">
        <f t="shared" si="65"/>
        <v>4</v>
      </c>
      <c r="E627" s="41"/>
      <c r="F627" s="41"/>
      <c r="G627" s="44"/>
      <c r="H627" s="47"/>
      <c r="I627" s="48"/>
      <c r="J627" s="48"/>
      <c r="K627" s="40">
        <f t="shared" si="66"/>
        <v>0</v>
      </c>
      <c r="L627" s="35">
        <f t="shared" si="68"/>
        <v>44083</v>
      </c>
      <c r="N627" s="69" t="str">
        <f t="shared" ca="1" si="69"/>
        <v>D</v>
      </c>
    </row>
    <row r="628" spans="1:14" ht="13">
      <c r="A628" s="39">
        <f t="shared" si="63"/>
        <v>44086</v>
      </c>
      <c r="B628" s="36">
        <f t="shared" si="64"/>
        <v>3</v>
      </c>
      <c r="C628" s="36">
        <f t="shared" si="67"/>
        <v>7</v>
      </c>
      <c r="D628" s="37">
        <f t="shared" si="65"/>
        <v>7</v>
      </c>
      <c r="E628" s="41"/>
      <c r="F628" s="41"/>
      <c r="G628" s="44"/>
      <c r="H628" s="47"/>
      <c r="I628" s="48"/>
      <c r="J628" s="48"/>
      <c r="K628" s="40">
        <f t="shared" si="66"/>
        <v>0</v>
      </c>
      <c r="L628" s="35">
        <f t="shared" si="68"/>
        <v>44086</v>
      </c>
      <c r="N628" s="69" t="str">
        <f t="shared" ca="1" si="69"/>
        <v>D</v>
      </c>
    </row>
    <row r="629" spans="1:14" ht="13">
      <c r="A629" s="39">
        <f t="shared" si="63"/>
        <v>44090</v>
      </c>
      <c r="B629" s="36">
        <f t="shared" si="64"/>
        <v>4</v>
      </c>
      <c r="C629" s="36">
        <f t="shared" si="67"/>
        <v>4</v>
      </c>
      <c r="D629" s="37">
        <f t="shared" si="65"/>
        <v>4</v>
      </c>
      <c r="E629" s="41"/>
      <c r="F629" s="41"/>
      <c r="G629" s="44"/>
      <c r="H629" s="47"/>
      <c r="I629" s="48"/>
      <c r="J629" s="48"/>
      <c r="K629" s="40">
        <f t="shared" si="66"/>
        <v>0</v>
      </c>
      <c r="L629" s="35">
        <f t="shared" si="68"/>
        <v>44090</v>
      </c>
      <c r="N629" s="69" t="str">
        <f t="shared" ca="1" si="69"/>
        <v>D</v>
      </c>
    </row>
    <row r="630" spans="1:14" ht="13">
      <c r="A630" s="39">
        <f t="shared" si="63"/>
        <v>44093</v>
      </c>
      <c r="B630" s="36">
        <f t="shared" si="64"/>
        <v>3</v>
      </c>
      <c r="C630" s="36">
        <f t="shared" si="67"/>
        <v>7</v>
      </c>
      <c r="D630" s="37">
        <f t="shared" si="65"/>
        <v>7</v>
      </c>
      <c r="E630" s="41"/>
      <c r="F630" s="41"/>
      <c r="G630" s="44"/>
      <c r="H630" s="47"/>
      <c r="I630" s="48"/>
      <c r="J630" s="48"/>
      <c r="K630" s="40">
        <f t="shared" si="66"/>
        <v>0</v>
      </c>
      <c r="L630" s="35">
        <f t="shared" si="68"/>
        <v>44093</v>
      </c>
      <c r="N630" s="69" t="str">
        <f t="shared" ca="1" si="69"/>
        <v>D</v>
      </c>
    </row>
    <row r="631" spans="1:14" ht="13">
      <c r="A631" s="39">
        <f t="shared" ref="A631:A694" si="70">IF(A$6=11,A630+B631,A630+7)</f>
        <v>44097</v>
      </c>
      <c r="B631" s="36">
        <f t="shared" ref="B631:B694" si="71">IF(AND(A$6=11,C630=4),3,4)</f>
        <v>4</v>
      </c>
      <c r="C631" s="36">
        <f t="shared" si="67"/>
        <v>4</v>
      </c>
      <c r="D631" s="37">
        <f t="shared" ref="D631:D694" si="72">WEEKDAY(A631)</f>
        <v>4</v>
      </c>
      <c r="E631" s="41"/>
      <c r="F631" s="41"/>
      <c r="G631" s="44"/>
      <c r="H631" s="47"/>
      <c r="I631" s="48"/>
      <c r="J631" s="48"/>
      <c r="K631" s="40">
        <f t="shared" ref="K631:K694" si="73">SUM(E631:J631)</f>
        <v>0</v>
      </c>
      <c r="L631" s="35">
        <f t="shared" si="68"/>
        <v>44097</v>
      </c>
      <c r="N631" s="69" t="str">
        <f t="shared" ca="1" si="69"/>
        <v>D</v>
      </c>
    </row>
    <row r="632" spans="1:14" ht="13">
      <c r="A632" s="39">
        <f t="shared" si="70"/>
        <v>44100</v>
      </c>
      <c r="B632" s="36">
        <f t="shared" si="71"/>
        <v>3</v>
      </c>
      <c r="C632" s="36">
        <f t="shared" si="67"/>
        <v>7</v>
      </c>
      <c r="D632" s="37">
        <f t="shared" si="72"/>
        <v>7</v>
      </c>
      <c r="E632" s="41"/>
      <c r="F632" s="41"/>
      <c r="G632" s="44"/>
      <c r="H632" s="47"/>
      <c r="I632" s="48"/>
      <c r="J632" s="48"/>
      <c r="K632" s="40">
        <f t="shared" si="73"/>
        <v>0</v>
      </c>
      <c r="L632" s="35">
        <f t="shared" si="68"/>
        <v>44100</v>
      </c>
      <c r="N632" s="69" t="str">
        <f t="shared" ca="1" si="69"/>
        <v>D</v>
      </c>
    </row>
    <row r="633" spans="1:14" ht="13">
      <c r="A633" s="39">
        <f t="shared" si="70"/>
        <v>44104</v>
      </c>
      <c r="B633" s="36">
        <f t="shared" si="71"/>
        <v>4</v>
      </c>
      <c r="C633" s="36">
        <f t="shared" si="67"/>
        <v>4</v>
      </c>
      <c r="D633" s="37">
        <f t="shared" si="72"/>
        <v>4</v>
      </c>
      <c r="E633" s="41"/>
      <c r="F633" s="41"/>
      <c r="G633" s="44"/>
      <c r="H633" s="47"/>
      <c r="I633" s="48"/>
      <c r="J633" s="48"/>
      <c r="K633" s="40">
        <f t="shared" si="73"/>
        <v>0</v>
      </c>
      <c r="L633" s="35">
        <f t="shared" si="68"/>
        <v>44104</v>
      </c>
      <c r="N633" s="69" t="str">
        <f t="shared" ca="1" si="69"/>
        <v>D</v>
      </c>
    </row>
    <row r="634" spans="1:14" ht="13">
      <c r="A634" s="39">
        <f t="shared" si="70"/>
        <v>44107</v>
      </c>
      <c r="B634" s="36">
        <f t="shared" si="71"/>
        <v>3</v>
      </c>
      <c r="C634" s="36">
        <f t="shared" si="67"/>
        <v>7</v>
      </c>
      <c r="D634" s="37">
        <f t="shared" si="72"/>
        <v>7</v>
      </c>
      <c r="E634" s="41"/>
      <c r="F634" s="41"/>
      <c r="G634" s="44"/>
      <c r="H634" s="47"/>
      <c r="I634" s="48"/>
      <c r="J634" s="48"/>
      <c r="K634" s="40">
        <f t="shared" si="73"/>
        <v>0</v>
      </c>
      <c r="L634" s="35">
        <f t="shared" si="68"/>
        <v>44107</v>
      </c>
      <c r="N634" s="69" t="str">
        <f t="shared" ca="1" si="69"/>
        <v>D</v>
      </c>
    </row>
    <row r="635" spans="1:14" ht="13">
      <c r="A635" s="39">
        <f t="shared" si="70"/>
        <v>44111</v>
      </c>
      <c r="B635" s="36">
        <f t="shared" si="71"/>
        <v>4</v>
      </c>
      <c r="C635" s="36">
        <f t="shared" si="67"/>
        <v>4</v>
      </c>
      <c r="D635" s="37">
        <f t="shared" si="72"/>
        <v>4</v>
      </c>
      <c r="E635" s="41"/>
      <c r="F635" s="41"/>
      <c r="G635" s="44"/>
      <c r="H635" s="47"/>
      <c r="I635" s="48"/>
      <c r="J635" s="48"/>
      <c r="K635" s="40">
        <f t="shared" si="73"/>
        <v>0</v>
      </c>
      <c r="L635" s="35">
        <f t="shared" si="68"/>
        <v>44111</v>
      </c>
      <c r="N635" s="69" t="str">
        <f t="shared" ca="1" si="69"/>
        <v>D</v>
      </c>
    </row>
    <row r="636" spans="1:14" ht="13">
      <c r="A636" s="39">
        <f t="shared" si="70"/>
        <v>44114</v>
      </c>
      <c r="B636" s="36">
        <f t="shared" si="71"/>
        <v>3</v>
      </c>
      <c r="C636" s="36">
        <f t="shared" si="67"/>
        <v>7</v>
      </c>
      <c r="D636" s="37">
        <f t="shared" si="72"/>
        <v>7</v>
      </c>
      <c r="E636" s="41"/>
      <c r="F636" s="41"/>
      <c r="G636" s="44"/>
      <c r="H636" s="47"/>
      <c r="I636" s="48"/>
      <c r="J636" s="48"/>
      <c r="K636" s="40">
        <f t="shared" si="73"/>
        <v>0</v>
      </c>
      <c r="L636" s="35">
        <f t="shared" si="68"/>
        <v>44114</v>
      </c>
      <c r="N636" s="69" t="str">
        <f t="shared" ca="1" si="69"/>
        <v>D</v>
      </c>
    </row>
    <row r="637" spans="1:14" ht="13">
      <c r="A637" s="39">
        <f t="shared" si="70"/>
        <v>44118</v>
      </c>
      <c r="B637" s="36">
        <f t="shared" si="71"/>
        <v>4</v>
      </c>
      <c r="C637" s="36">
        <f t="shared" si="67"/>
        <v>4</v>
      </c>
      <c r="D637" s="37">
        <f t="shared" si="72"/>
        <v>4</v>
      </c>
      <c r="E637" s="41"/>
      <c r="F637" s="41"/>
      <c r="G637" s="44"/>
      <c r="H637" s="47"/>
      <c r="I637" s="48"/>
      <c r="J637" s="48"/>
      <c r="K637" s="40">
        <f t="shared" si="73"/>
        <v>0</v>
      </c>
      <c r="L637" s="35">
        <f t="shared" si="68"/>
        <v>44118</v>
      </c>
      <c r="N637" s="69" t="str">
        <f t="shared" ca="1" si="69"/>
        <v>D</v>
      </c>
    </row>
    <row r="638" spans="1:14" ht="13">
      <c r="A638" s="39">
        <f t="shared" si="70"/>
        <v>44121</v>
      </c>
      <c r="B638" s="36">
        <f t="shared" si="71"/>
        <v>3</v>
      </c>
      <c r="C638" s="36">
        <f t="shared" si="67"/>
        <v>7</v>
      </c>
      <c r="D638" s="37">
        <f t="shared" si="72"/>
        <v>7</v>
      </c>
      <c r="E638" s="41"/>
      <c r="F638" s="41"/>
      <c r="G638" s="44"/>
      <c r="H638" s="47"/>
      <c r="I638" s="48"/>
      <c r="J638" s="48"/>
      <c r="K638" s="40">
        <f t="shared" si="73"/>
        <v>0</v>
      </c>
      <c r="L638" s="35">
        <f t="shared" si="68"/>
        <v>44121</v>
      </c>
      <c r="N638" s="69" t="str">
        <f t="shared" ca="1" si="69"/>
        <v>D</v>
      </c>
    </row>
    <row r="639" spans="1:14" ht="13">
      <c r="A639" s="39">
        <f t="shared" si="70"/>
        <v>44125</v>
      </c>
      <c r="B639" s="36">
        <f t="shared" si="71"/>
        <v>4</v>
      </c>
      <c r="C639" s="36">
        <f t="shared" si="67"/>
        <v>4</v>
      </c>
      <c r="D639" s="37">
        <f t="shared" si="72"/>
        <v>4</v>
      </c>
      <c r="E639" s="41"/>
      <c r="F639" s="41"/>
      <c r="G639" s="44"/>
      <c r="H639" s="47"/>
      <c r="I639" s="48"/>
      <c r="J639" s="48"/>
      <c r="K639" s="40">
        <f t="shared" si="73"/>
        <v>0</v>
      </c>
      <c r="L639" s="35">
        <f t="shared" si="68"/>
        <v>44125</v>
      </c>
      <c r="N639" s="69" t="str">
        <f t="shared" ca="1" si="69"/>
        <v>D</v>
      </c>
    </row>
    <row r="640" spans="1:14" ht="13">
      <c r="A640" s="39">
        <f t="shared" si="70"/>
        <v>44128</v>
      </c>
      <c r="B640" s="36">
        <f t="shared" si="71"/>
        <v>3</v>
      </c>
      <c r="C640" s="36">
        <f t="shared" si="67"/>
        <v>7</v>
      </c>
      <c r="D640" s="37">
        <f t="shared" si="72"/>
        <v>7</v>
      </c>
      <c r="E640" s="41"/>
      <c r="F640" s="41"/>
      <c r="G640" s="44"/>
      <c r="H640" s="47"/>
      <c r="I640" s="48"/>
      <c r="J640" s="48"/>
      <c r="K640" s="40">
        <f t="shared" si="73"/>
        <v>0</v>
      </c>
      <c r="L640" s="35">
        <f t="shared" si="68"/>
        <v>44128</v>
      </c>
      <c r="N640" s="69" t="str">
        <f t="shared" ca="1" si="69"/>
        <v>D</v>
      </c>
    </row>
    <row r="641" spans="1:14" ht="13">
      <c r="A641" s="39">
        <f t="shared" si="70"/>
        <v>44132</v>
      </c>
      <c r="B641" s="36">
        <f t="shared" si="71"/>
        <v>4</v>
      </c>
      <c r="C641" s="36">
        <f t="shared" si="67"/>
        <v>4</v>
      </c>
      <c r="D641" s="37">
        <f t="shared" si="72"/>
        <v>4</v>
      </c>
      <c r="E641" s="41"/>
      <c r="F641" s="41"/>
      <c r="G641" s="44"/>
      <c r="H641" s="47"/>
      <c r="I641" s="48"/>
      <c r="J641" s="48"/>
      <c r="K641" s="40">
        <f t="shared" si="73"/>
        <v>0</v>
      </c>
      <c r="L641" s="35">
        <f t="shared" si="68"/>
        <v>44132</v>
      </c>
      <c r="N641" s="69" t="str">
        <f t="shared" ca="1" si="69"/>
        <v>D</v>
      </c>
    </row>
    <row r="642" spans="1:14" ht="13">
      <c r="A642" s="39">
        <f t="shared" si="70"/>
        <v>44135</v>
      </c>
      <c r="B642" s="36">
        <f t="shared" si="71"/>
        <v>3</v>
      </c>
      <c r="C642" s="36">
        <f t="shared" si="67"/>
        <v>7</v>
      </c>
      <c r="D642" s="37">
        <f t="shared" si="72"/>
        <v>7</v>
      </c>
      <c r="E642" s="41"/>
      <c r="F642" s="41"/>
      <c r="G642" s="44"/>
      <c r="H642" s="47"/>
      <c r="I642" s="48"/>
      <c r="J642" s="48"/>
      <c r="K642" s="40">
        <f t="shared" si="73"/>
        <v>0</v>
      </c>
      <c r="L642" s="35">
        <f t="shared" si="68"/>
        <v>44135</v>
      </c>
      <c r="N642" s="69" t="str">
        <f t="shared" ca="1" si="69"/>
        <v>D</v>
      </c>
    </row>
    <row r="643" spans="1:14" ht="13">
      <c r="A643" s="39">
        <f t="shared" si="70"/>
        <v>44139</v>
      </c>
      <c r="B643" s="36">
        <f t="shared" si="71"/>
        <v>4</v>
      </c>
      <c r="C643" s="36">
        <f t="shared" si="67"/>
        <v>4</v>
      </c>
      <c r="D643" s="37">
        <f t="shared" si="72"/>
        <v>4</v>
      </c>
      <c r="E643" s="41"/>
      <c r="F643" s="41"/>
      <c r="G643" s="44"/>
      <c r="H643" s="47"/>
      <c r="I643" s="48"/>
      <c r="J643" s="48"/>
      <c r="K643" s="40">
        <f t="shared" si="73"/>
        <v>0</v>
      </c>
      <c r="L643" s="35">
        <f t="shared" si="68"/>
        <v>44139</v>
      </c>
      <c r="N643" s="69" t="str">
        <f t="shared" ca="1" si="69"/>
        <v>D</v>
      </c>
    </row>
    <row r="644" spans="1:14" ht="13">
      <c r="A644" s="39">
        <f t="shared" si="70"/>
        <v>44142</v>
      </c>
      <c r="B644" s="36">
        <f t="shared" si="71"/>
        <v>3</v>
      </c>
      <c r="C644" s="36">
        <f t="shared" si="67"/>
        <v>7</v>
      </c>
      <c r="D644" s="37">
        <f t="shared" si="72"/>
        <v>7</v>
      </c>
      <c r="E644" s="41"/>
      <c r="F644" s="41"/>
      <c r="G644" s="44"/>
      <c r="H644" s="47"/>
      <c r="I644" s="48"/>
      <c r="J644" s="48"/>
      <c r="K644" s="40">
        <f t="shared" si="73"/>
        <v>0</v>
      </c>
      <c r="L644" s="35">
        <f t="shared" si="68"/>
        <v>44142</v>
      </c>
      <c r="N644" s="69" t="str">
        <f t="shared" ca="1" si="69"/>
        <v>D</v>
      </c>
    </row>
    <row r="645" spans="1:14" ht="13">
      <c r="A645" s="39">
        <f t="shared" si="70"/>
        <v>44146</v>
      </c>
      <c r="B645" s="36">
        <f t="shared" si="71"/>
        <v>4</v>
      </c>
      <c r="C645" s="36">
        <f t="shared" si="67"/>
        <v>4</v>
      </c>
      <c r="D645" s="37">
        <f t="shared" si="72"/>
        <v>4</v>
      </c>
      <c r="E645" s="41"/>
      <c r="F645" s="41"/>
      <c r="G645" s="44"/>
      <c r="H645" s="47"/>
      <c r="I645" s="48"/>
      <c r="J645" s="48"/>
      <c r="K645" s="40">
        <f t="shared" si="73"/>
        <v>0</v>
      </c>
      <c r="L645" s="35">
        <f t="shared" si="68"/>
        <v>44146</v>
      </c>
      <c r="N645" s="69" t="str">
        <f t="shared" ca="1" si="69"/>
        <v>D</v>
      </c>
    </row>
    <row r="646" spans="1:14" ht="13">
      <c r="A646" s="39">
        <f t="shared" si="70"/>
        <v>44149</v>
      </c>
      <c r="B646" s="36">
        <f t="shared" si="71"/>
        <v>3</v>
      </c>
      <c r="C646" s="36">
        <f t="shared" si="67"/>
        <v>7</v>
      </c>
      <c r="D646" s="37">
        <f t="shared" si="72"/>
        <v>7</v>
      </c>
      <c r="E646" s="41"/>
      <c r="F646" s="41"/>
      <c r="G646" s="44"/>
      <c r="H646" s="47"/>
      <c r="I646" s="48"/>
      <c r="J646" s="48"/>
      <c r="K646" s="40">
        <f t="shared" si="73"/>
        <v>0</v>
      </c>
      <c r="L646" s="35">
        <f t="shared" si="68"/>
        <v>44149</v>
      </c>
      <c r="N646" s="69" t="str">
        <f t="shared" ca="1" si="69"/>
        <v>D</v>
      </c>
    </row>
    <row r="647" spans="1:14" ht="13">
      <c r="A647" s="39">
        <f t="shared" si="70"/>
        <v>44153</v>
      </c>
      <c r="B647" s="36">
        <f t="shared" si="71"/>
        <v>4</v>
      </c>
      <c r="C647" s="36">
        <f t="shared" si="67"/>
        <v>4</v>
      </c>
      <c r="D647" s="37">
        <f t="shared" si="72"/>
        <v>4</v>
      </c>
      <c r="E647" s="41"/>
      <c r="F647" s="41"/>
      <c r="G647" s="44"/>
      <c r="H647" s="47"/>
      <c r="I647" s="48"/>
      <c r="J647" s="48"/>
      <c r="K647" s="40">
        <f t="shared" si="73"/>
        <v>0</v>
      </c>
      <c r="L647" s="35">
        <f t="shared" si="68"/>
        <v>44153</v>
      </c>
      <c r="N647" s="69" t="str">
        <f t="shared" ca="1" si="69"/>
        <v>D</v>
      </c>
    </row>
    <row r="648" spans="1:14" ht="13">
      <c r="A648" s="39">
        <f t="shared" si="70"/>
        <v>44156</v>
      </c>
      <c r="B648" s="36">
        <f t="shared" si="71"/>
        <v>3</v>
      </c>
      <c r="C648" s="36">
        <f t="shared" ref="C648:C711" si="74">WEEKDAY(A648)</f>
        <v>7</v>
      </c>
      <c r="D648" s="37">
        <f t="shared" si="72"/>
        <v>7</v>
      </c>
      <c r="E648" s="41"/>
      <c r="F648" s="41"/>
      <c r="G648" s="44"/>
      <c r="H648" s="47"/>
      <c r="I648" s="48"/>
      <c r="J648" s="48"/>
      <c r="K648" s="40">
        <f t="shared" si="73"/>
        <v>0</v>
      </c>
      <c r="L648" s="35">
        <f t="shared" ref="L648:L711" si="75">A648</f>
        <v>44156</v>
      </c>
      <c r="N648" s="69" t="str">
        <f t="shared" ref="N648:N711" ca="1" si="76">IF(TODAY()&gt;A648+7,0,"D")</f>
        <v>D</v>
      </c>
    </row>
    <row r="649" spans="1:14" ht="13">
      <c r="A649" s="39">
        <f t="shared" si="70"/>
        <v>44160</v>
      </c>
      <c r="B649" s="36">
        <f t="shared" si="71"/>
        <v>4</v>
      </c>
      <c r="C649" s="36">
        <f t="shared" si="74"/>
        <v>4</v>
      </c>
      <c r="D649" s="37">
        <f t="shared" si="72"/>
        <v>4</v>
      </c>
      <c r="E649" s="41"/>
      <c r="F649" s="41"/>
      <c r="G649" s="44"/>
      <c r="H649" s="47"/>
      <c r="I649" s="48"/>
      <c r="J649" s="48"/>
      <c r="K649" s="40">
        <f t="shared" si="73"/>
        <v>0</v>
      </c>
      <c r="L649" s="35">
        <f t="shared" si="75"/>
        <v>44160</v>
      </c>
      <c r="N649" s="69" t="str">
        <f t="shared" ca="1" si="76"/>
        <v>D</v>
      </c>
    </row>
    <row r="650" spans="1:14" ht="13">
      <c r="A650" s="39">
        <f t="shared" si="70"/>
        <v>44163</v>
      </c>
      <c r="B650" s="36">
        <f t="shared" si="71"/>
        <v>3</v>
      </c>
      <c r="C650" s="36">
        <f t="shared" si="74"/>
        <v>7</v>
      </c>
      <c r="D650" s="37">
        <f t="shared" si="72"/>
        <v>7</v>
      </c>
      <c r="E650" s="41"/>
      <c r="F650" s="41"/>
      <c r="G650" s="44"/>
      <c r="H650" s="47"/>
      <c r="I650" s="48"/>
      <c r="J650" s="48"/>
      <c r="K650" s="40">
        <f t="shared" si="73"/>
        <v>0</v>
      </c>
      <c r="L650" s="35">
        <f t="shared" si="75"/>
        <v>44163</v>
      </c>
      <c r="N650" s="69" t="str">
        <f t="shared" ca="1" si="76"/>
        <v>D</v>
      </c>
    </row>
    <row r="651" spans="1:14" ht="13">
      <c r="A651" s="39">
        <f t="shared" si="70"/>
        <v>44167</v>
      </c>
      <c r="B651" s="36">
        <f t="shared" si="71"/>
        <v>4</v>
      </c>
      <c r="C651" s="36">
        <f t="shared" si="74"/>
        <v>4</v>
      </c>
      <c r="D651" s="37">
        <f t="shared" si="72"/>
        <v>4</v>
      </c>
      <c r="E651" s="41"/>
      <c r="F651" s="41"/>
      <c r="G651" s="44"/>
      <c r="H651" s="47"/>
      <c r="I651" s="48"/>
      <c r="J651" s="48"/>
      <c r="K651" s="40">
        <f t="shared" si="73"/>
        <v>0</v>
      </c>
      <c r="L651" s="35">
        <f t="shared" si="75"/>
        <v>44167</v>
      </c>
      <c r="N651" s="69" t="str">
        <f t="shared" ca="1" si="76"/>
        <v>D</v>
      </c>
    </row>
    <row r="652" spans="1:14" ht="13">
      <c r="A652" s="39">
        <f t="shared" si="70"/>
        <v>44170</v>
      </c>
      <c r="B652" s="36">
        <f t="shared" si="71"/>
        <v>3</v>
      </c>
      <c r="C652" s="36">
        <f t="shared" si="74"/>
        <v>7</v>
      </c>
      <c r="D652" s="37">
        <f t="shared" si="72"/>
        <v>7</v>
      </c>
      <c r="E652" s="41"/>
      <c r="F652" s="41"/>
      <c r="G652" s="44"/>
      <c r="H652" s="47"/>
      <c r="I652" s="48"/>
      <c r="J652" s="48"/>
      <c r="K652" s="40">
        <f t="shared" si="73"/>
        <v>0</v>
      </c>
      <c r="L652" s="35">
        <f t="shared" si="75"/>
        <v>44170</v>
      </c>
      <c r="N652" s="69" t="str">
        <f t="shared" ca="1" si="76"/>
        <v>D</v>
      </c>
    </row>
    <row r="653" spans="1:14" ht="13">
      <c r="A653" s="39">
        <f t="shared" si="70"/>
        <v>44174</v>
      </c>
      <c r="B653" s="36">
        <f t="shared" si="71"/>
        <v>4</v>
      </c>
      <c r="C653" s="36">
        <f t="shared" si="74"/>
        <v>4</v>
      </c>
      <c r="D653" s="37">
        <f t="shared" si="72"/>
        <v>4</v>
      </c>
      <c r="E653" s="41"/>
      <c r="F653" s="41"/>
      <c r="G653" s="44"/>
      <c r="H653" s="47"/>
      <c r="I653" s="48"/>
      <c r="J653" s="48"/>
      <c r="K653" s="40">
        <f t="shared" si="73"/>
        <v>0</v>
      </c>
      <c r="L653" s="35">
        <f t="shared" si="75"/>
        <v>44174</v>
      </c>
      <c r="N653" s="69" t="str">
        <f t="shared" ca="1" si="76"/>
        <v>D</v>
      </c>
    </row>
    <row r="654" spans="1:14" ht="13">
      <c r="A654" s="39">
        <f t="shared" si="70"/>
        <v>44177</v>
      </c>
      <c r="B654" s="36">
        <f t="shared" si="71"/>
        <v>3</v>
      </c>
      <c r="C654" s="36">
        <f t="shared" si="74"/>
        <v>7</v>
      </c>
      <c r="D654" s="37">
        <f t="shared" si="72"/>
        <v>7</v>
      </c>
      <c r="E654" s="41"/>
      <c r="F654" s="41"/>
      <c r="G654" s="44"/>
      <c r="H654" s="47"/>
      <c r="I654" s="48"/>
      <c r="J654" s="48"/>
      <c r="K654" s="40">
        <f t="shared" si="73"/>
        <v>0</v>
      </c>
      <c r="L654" s="35">
        <f t="shared" si="75"/>
        <v>44177</v>
      </c>
      <c r="N654" s="69" t="str">
        <f t="shared" ca="1" si="76"/>
        <v>D</v>
      </c>
    </row>
    <row r="655" spans="1:14" ht="13">
      <c r="A655" s="39">
        <f t="shared" si="70"/>
        <v>44181</v>
      </c>
      <c r="B655" s="36">
        <f t="shared" si="71"/>
        <v>4</v>
      </c>
      <c r="C655" s="36">
        <f t="shared" si="74"/>
        <v>4</v>
      </c>
      <c r="D655" s="37">
        <f t="shared" si="72"/>
        <v>4</v>
      </c>
      <c r="E655" s="41"/>
      <c r="F655" s="41"/>
      <c r="G655" s="44"/>
      <c r="H655" s="47"/>
      <c r="I655" s="48"/>
      <c r="J655" s="48"/>
      <c r="K655" s="40">
        <f t="shared" si="73"/>
        <v>0</v>
      </c>
      <c r="L655" s="35">
        <f t="shared" si="75"/>
        <v>44181</v>
      </c>
      <c r="N655" s="69" t="str">
        <f t="shared" ca="1" si="76"/>
        <v>D</v>
      </c>
    </row>
    <row r="656" spans="1:14" ht="13">
      <c r="A656" s="39">
        <f t="shared" si="70"/>
        <v>44184</v>
      </c>
      <c r="B656" s="36">
        <f t="shared" si="71"/>
        <v>3</v>
      </c>
      <c r="C656" s="36">
        <f t="shared" si="74"/>
        <v>7</v>
      </c>
      <c r="D656" s="37">
        <f t="shared" si="72"/>
        <v>7</v>
      </c>
      <c r="E656" s="41"/>
      <c r="F656" s="41"/>
      <c r="G656" s="44"/>
      <c r="H656" s="47"/>
      <c r="I656" s="48"/>
      <c r="J656" s="48"/>
      <c r="K656" s="40">
        <f t="shared" si="73"/>
        <v>0</v>
      </c>
      <c r="L656" s="35">
        <f t="shared" si="75"/>
        <v>44184</v>
      </c>
      <c r="N656" s="69" t="str">
        <f t="shared" ca="1" si="76"/>
        <v>D</v>
      </c>
    </row>
    <row r="657" spans="1:14" ht="13">
      <c r="A657" s="39">
        <f t="shared" si="70"/>
        <v>44188</v>
      </c>
      <c r="B657" s="36">
        <f t="shared" si="71"/>
        <v>4</v>
      </c>
      <c r="C657" s="36">
        <f t="shared" si="74"/>
        <v>4</v>
      </c>
      <c r="D657" s="37">
        <f t="shared" si="72"/>
        <v>4</v>
      </c>
      <c r="E657" s="41"/>
      <c r="F657" s="41"/>
      <c r="G657" s="44"/>
      <c r="H657" s="47"/>
      <c r="I657" s="48"/>
      <c r="J657" s="48"/>
      <c r="K657" s="40">
        <f t="shared" si="73"/>
        <v>0</v>
      </c>
      <c r="L657" s="35">
        <f t="shared" si="75"/>
        <v>44188</v>
      </c>
      <c r="N657" s="69" t="str">
        <f t="shared" ca="1" si="76"/>
        <v>D</v>
      </c>
    </row>
    <row r="658" spans="1:14" ht="13">
      <c r="A658" s="39">
        <f t="shared" si="70"/>
        <v>44191</v>
      </c>
      <c r="B658" s="36">
        <f t="shared" si="71"/>
        <v>3</v>
      </c>
      <c r="C658" s="36">
        <f t="shared" si="74"/>
        <v>7</v>
      </c>
      <c r="D658" s="37">
        <f t="shared" si="72"/>
        <v>7</v>
      </c>
      <c r="E658" s="41"/>
      <c r="F658" s="41"/>
      <c r="G658" s="44"/>
      <c r="H658" s="47"/>
      <c r="I658" s="48"/>
      <c r="J658" s="48"/>
      <c r="K658" s="40">
        <f t="shared" si="73"/>
        <v>0</v>
      </c>
      <c r="L658" s="35">
        <f t="shared" si="75"/>
        <v>44191</v>
      </c>
      <c r="N658" s="69" t="str">
        <f t="shared" ca="1" si="76"/>
        <v>D</v>
      </c>
    </row>
    <row r="659" spans="1:14" ht="13">
      <c r="A659" s="39">
        <f t="shared" si="70"/>
        <v>44195</v>
      </c>
      <c r="B659" s="36">
        <f t="shared" si="71"/>
        <v>4</v>
      </c>
      <c r="C659" s="36">
        <f t="shared" si="74"/>
        <v>4</v>
      </c>
      <c r="D659" s="37">
        <f t="shared" si="72"/>
        <v>4</v>
      </c>
      <c r="E659" s="41"/>
      <c r="F659" s="41"/>
      <c r="G659" s="44"/>
      <c r="H659" s="47"/>
      <c r="I659" s="48"/>
      <c r="J659" s="48"/>
      <c r="K659" s="40">
        <f t="shared" si="73"/>
        <v>0</v>
      </c>
      <c r="L659" s="35">
        <f t="shared" si="75"/>
        <v>44195</v>
      </c>
      <c r="N659" s="69" t="str">
        <f t="shared" ca="1" si="76"/>
        <v>D</v>
      </c>
    </row>
    <row r="660" spans="1:14" ht="13">
      <c r="A660" s="39">
        <f t="shared" si="70"/>
        <v>44198</v>
      </c>
      <c r="B660" s="36">
        <f t="shared" si="71"/>
        <v>3</v>
      </c>
      <c r="C660" s="36">
        <f t="shared" si="74"/>
        <v>7</v>
      </c>
      <c r="D660" s="37">
        <f t="shared" si="72"/>
        <v>7</v>
      </c>
      <c r="E660" s="41"/>
      <c r="F660" s="41"/>
      <c r="G660" s="44"/>
      <c r="H660" s="47"/>
      <c r="I660" s="48"/>
      <c r="J660" s="48"/>
      <c r="K660" s="40">
        <f t="shared" si="73"/>
        <v>0</v>
      </c>
      <c r="L660" s="35">
        <f t="shared" si="75"/>
        <v>44198</v>
      </c>
      <c r="N660" s="69" t="str">
        <f t="shared" ca="1" si="76"/>
        <v>D</v>
      </c>
    </row>
    <row r="661" spans="1:14" ht="13">
      <c r="A661" s="39">
        <f t="shared" si="70"/>
        <v>44202</v>
      </c>
      <c r="B661" s="36">
        <f t="shared" si="71"/>
        <v>4</v>
      </c>
      <c r="C661" s="36">
        <f t="shared" si="74"/>
        <v>4</v>
      </c>
      <c r="D661" s="37">
        <f t="shared" si="72"/>
        <v>4</v>
      </c>
      <c r="E661" s="41"/>
      <c r="F661" s="41"/>
      <c r="G661" s="44"/>
      <c r="H661" s="47"/>
      <c r="I661" s="48"/>
      <c r="J661" s="48"/>
      <c r="K661" s="40">
        <f t="shared" si="73"/>
        <v>0</v>
      </c>
      <c r="L661" s="35">
        <f t="shared" si="75"/>
        <v>44202</v>
      </c>
      <c r="N661" s="69" t="str">
        <f t="shared" ca="1" si="76"/>
        <v>D</v>
      </c>
    </row>
    <row r="662" spans="1:14" ht="13">
      <c r="A662" s="39">
        <f t="shared" si="70"/>
        <v>44205</v>
      </c>
      <c r="B662" s="36">
        <f t="shared" si="71"/>
        <v>3</v>
      </c>
      <c r="C662" s="36">
        <f t="shared" si="74"/>
        <v>7</v>
      </c>
      <c r="D662" s="37">
        <f t="shared" si="72"/>
        <v>7</v>
      </c>
      <c r="E662" s="41"/>
      <c r="F662" s="41"/>
      <c r="G662" s="44"/>
      <c r="H662" s="47"/>
      <c r="I662" s="48"/>
      <c r="J662" s="48"/>
      <c r="K662" s="40">
        <f t="shared" si="73"/>
        <v>0</v>
      </c>
      <c r="L662" s="35">
        <f t="shared" si="75"/>
        <v>44205</v>
      </c>
      <c r="N662" s="69" t="str">
        <f t="shared" ca="1" si="76"/>
        <v>D</v>
      </c>
    </row>
    <row r="663" spans="1:14" ht="13">
      <c r="A663" s="39">
        <f t="shared" si="70"/>
        <v>44209</v>
      </c>
      <c r="B663" s="36">
        <f t="shared" si="71"/>
        <v>4</v>
      </c>
      <c r="C663" s="36">
        <f t="shared" si="74"/>
        <v>4</v>
      </c>
      <c r="D663" s="37">
        <f t="shared" si="72"/>
        <v>4</v>
      </c>
      <c r="E663" s="41"/>
      <c r="F663" s="41"/>
      <c r="G663" s="44"/>
      <c r="H663" s="47"/>
      <c r="I663" s="48"/>
      <c r="J663" s="48"/>
      <c r="K663" s="40">
        <f t="shared" si="73"/>
        <v>0</v>
      </c>
      <c r="L663" s="35">
        <f t="shared" si="75"/>
        <v>44209</v>
      </c>
      <c r="N663" s="69" t="str">
        <f t="shared" ca="1" si="76"/>
        <v>D</v>
      </c>
    </row>
    <row r="664" spans="1:14" ht="13">
      <c r="A664" s="39">
        <f t="shared" si="70"/>
        <v>44212</v>
      </c>
      <c r="B664" s="36">
        <f t="shared" si="71"/>
        <v>3</v>
      </c>
      <c r="C664" s="36">
        <f t="shared" si="74"/>
        <v>7</v>
      </c>
      <c r="D664" s="37">
        <f t="shared" si="72"/>
        <v>7</v>
      </c>
      <c r="E664" s="41"/>
      <c r="F664" s="41"/>
      <c r="G664" s="44"/>
      <c r="H664" s="47"/>
      <c r="I664" s="48"/>
      <c r="J664" s="48"/>
      <c r="K664" s="40">
        <f t="shared" si="73"/>
        <v>0</v>
      </c>
      <c r="L664" s="35">
        <f t="shared" si="75"/>
        <v>44212</v>
      </c>
      <c r="N664" s="69" t="str">
        <f t="shared" ca="1" si="76"/>
        <v>D</v>
      </c>
    </row>
    <row r="665" spans="1:14" ht="13">
      <c r="A665" s="39">
        <f t="shared" si="70"/>
        <v>44216</v>
      </c>
      <c r="B665" s="36">
        <f t="shared" si="71"/>
        <v>4</v>
      </c>
      <c r="C665" s="36">
        <f t="shared" si="74"/>
        <v>4</v>
      </c>
      <c r="D665" s="37">
        <f t="shared" si="72"/>
        <v>4</v>
      </c>
      <c r="E665" s="41"/>
      <c r="F665" s="41"/>
      <c r="G665" s="44"/>
      <c r="H665" s="47"/>
      <c r="I665" s="48"/>
      <c r="J665" s="48"/>
      <c r="K665" s="40">
        <f t="shared" si="73"/>
        <v>0</v>
      </c>
      <c r="L665" s="35">
        <f t="shared" si="75"/>
        <v>44216</v>
      </c>
      <c r="N665" s="69" t="str">
        <f t="shared" ca="1" si="76"/>
        <v>D</v>
      </c>
    </row>
    <row r="666" spans="1:14" ht="13">
      <c r="A666" s="39">
        <f t="shared" si="70"/>
        <v>44219</v>
      </c>
      <c r="B666" s="36">
        <f t="shared" si="71"/>
        <v>3</v>
      </c>
      <c r="C666" s="36">
        <f t="shared" si="74"/>
        <v>7</v>
      </c>
      <c r="D666" s="37">
        <f t="shared" si="72"/>
        <v>7</v>
      </c>
      <c r="E666" s="41"/>
      <c r="F666" s="41"/>
      <c r="G666" s="44"/>
      <c r="H666" s="47"/>
      <c r="I666" s="48"/>
      <c r="J666" s="48"/>
      <c r="K666" s="40">
        <f t="shared" si="73"/>
        <v>0</v>
      </c>
      <c r="L666" s="35">
        <f t="shared" si="75"/>
        <v>44219</v>
      </c>
      <c r="N666" s="69" t="str">
        <f t="shared" ca="1" si="76"/>
        <v>D</v>
      </c>
    </row>
    <row r="667" spans="1:14" ht="13">
      <c r="A667" s="39">
        <f t="shared" si="70"/>
        <v>44223</v>
      </c>
      <c r="B667" s="36">
        <f t="shared" si="71"/>
        <v>4</v>
      </c>
      <c r="C667" s="36">
        <f t="shared" si="74"/>
        <v>4</v>
      </c>
      <c r="D667" s="37">
        <f t="shared" si="72"/>
        <v>4</v>
      </c>
      <c r="E667" s="41"/>
      <c r="F667" s="41"/>
      <c r="G667" s="44"/>
      <c r="H667" s="47"/>
      <c r="I667" s="48"/>
      <c r="J667" s="48"/>
      <c r="K667" s="40">
        <f t="shared" si="73"/>
        <v>0</v>
      </c>
      <c r="L667" s="35">
        <f t="shared" si="75"/>
        <v>44223</v>
      </c>
      <c r="N667" s="69" t="str">
        <f t="shared" ca="1" si="76"/>
        <v>D</v>
      </c>
    </row>
    <row r="668" spans="1:14" ht="13">
      <c r="A668" s="39">
        <f t="shared" si="70"/>
        <v>44226</v>
      </c>
      <c r="B668" s="36">
        <f t="shared" si="71"/>
        <v>3</v>
      </c>
      <c r="C668" s="36">
        <f t="shared" si="74"/>
        <v>7</v>
      </c>
      <c r="D668" s="37">
        <f t="shared" si="72"/>
        <v>7</v>
      </c>
      <c r="E668" s="41"/>
      <c r="F668" s="41"/>
      <c r="G668" s="44"/>
      <c r="H668" s="47"/>
      <c r="I668" s="48"/>
      <c r="J668" s="48"/>
      <c r="K668" s="40">
        <f t="shared" si="73"/>
        <v>0</v>
      </c>
      <c r="L668" s="35">
        <f t="shared" si="75"/>
        <v>44226</v>
      </c>
      <c r="N668" s="69" t="str">
        <f t="shared" ca="1" si="76"/>
        <v>D</v>
      </c>
    </row>
    <row r="669" spans="1:14" ht="13">
      <c r="A669" s="39">
        <f t="shared" si="70"/>
        <v>44230</v>
      </c>
      <c r="B669" s="36">
        <f t="shared" si="71"/>
        <v>4</v>
      </c>
      <c r="C669" s="36">
        <f t="shared" si="74"/>
        <v>4</v>
      </c>
      <c r="D669" s="37">
        <f t="shared" si="72"/>
        <v>4</v>
      </c>
      <c r="E669" s="41"/>
      <c r="F669" s="41"/>
      <c r="G669" s="44"/>
      <c r="H669" s="47"/>
      <c r="I669" s="48"/>
      <c r="J669" s="48"/>
      <c r="K669" s="40">
        <f t="shared" si="73"/>
        <v>0</v>
      </c>
      <c r="L669" s="35">
        <f t="shared" si="75"/>
        <v>44230</v>
      </c>
      <c r="N669" s="69" t="str">
        <f t="shared" ca="1" si="76"/>
        <v>D</v>
      </c>
    </row>
    <row r="670" spans="1:14" ht="13">
      <c r="A670" s="39">
        <f t="shared" si="70"/>
        <v>44233</v>
      </c>
      <c r="B670" s="36">
        <f t="shared" si="71"/>
        <v>3</v>
      </c>
      <c r="C670" s="36">
        <f t="shared" si="74"/>
        <v>7</v>
      </c>
      <c r="D670" s="37">
        <f t="shared" si="72"/>
        <v>7</v>
      </c>
      <c r="E670" s="41"/>
      <c r="F670" s="41"/>
      <c r="G670" s="44"/>
      <c r="H670" s="47"/>
      <c r="I670" s="48"/>
      <c r="J670" s="48"/>
      <c r="K670" s="40">
        <f t="shared" si="73"/>
        <v>0</v>
      </c>
      <c r="L670" s="35">
        <f t="shared" si="75"/>
        <v>44233</v>
      </c>
      <c r="N670" s="69" t="str">
        <f t="shared" ca="1" si="76"/>
        <v>D</v>
      </c>
    </row>
    <row r="671" spans="1:14" ht="13">
      <c r="A671" s="39">
        <f t="shared" si="70"/>
        <v>44237</v>
      </c>
      <c r="B671" s="36">
        <f t="shared" si="71"/>
        <v>4</v>
      </c>
      <c r="C671" s="36">
        <f t="shared" si="74"/>
        <v>4</v>
      </c>
      <c r="D671" s="37">
        <f t="shared" si="72"/>
        <v>4</v>
      </c>
      <c r="E671" s="41"/>
      <c r="F671" s="41"/>
      <c r="G671" s="44"/>
      <c r="H671" s="47"/>
      <c r="I671" s="48"/>
      <c r="J671" s="48"/>
      <c r="K671" s="40">
        <f t="shared" si="73"/>
        <v>0</v>
      </c>
      <c r="L671" s="35">
        <f t="shared" si="75"/>
        <v>44237</v>
      </c>
      <c r="N671" s="69" t="str">
        <f t="shared" ca="1" si="76"/>
        <v>D</v>
      </c>
    </row>
    <row r="672" spans="1:14" ht="13">
      <c r="A672" s="39">
        <f t="shared" si="70"/>
        <v>44240</v>
      </c>
      <c r="B672" s="36">
        <f t="shared" si="71"/>
        <v>3</v>
      </c>
      <c r="C672" s="36">
        <f t="shared" si="74"/>
        <v>7</v>
      </c>
      <c r="D672" s="37">
        <f t="shared" si="72"/>
        <v>7</v>
      </c>
      <c r="E672" s="41"/>
      <c r="F672" s="41"/>
      <c r="G672" s="44"/>
      <c r="H672" s="47"/>
      <c r="I672" s="48"/>
      <c r="J672" s="48"/>
      <c r="K672" s="40">
        <f t="shared" si="73"/>
        <v>0</v>
      </c>
      <c r="L672" s="35">
        <f t="shared" si="75"/>
        <v>44240</v>
      </c>
      <c r="N672" s="69" t="str">
        <f t="shared" ca="1" si="76"/>
        <v>D</v>
      </c>
    </row>
    <row r="673" spans="1:14" ht="13">
      <c r="A673" s="39">
        <f t="shared" si="70"/>
        <v>44244</v>
      </c>
      <c r="B673" s="36">
        <f t="shared" si="71"/>
        <v>4</v>
      </c>
      <c r="C673" s="36">
        <f t="shared" si="74"/>
        <v>4</v>
      </c>
      <c r="D673" s="37">
        <f t="shared" si="72"/>
        <v>4</v>
      </c>
      <c r="E673" s="41"/>
      <c r="F673" s="41"/>
      <c r="G673" s="44"/>
      <c r="H673" s="47"/>
      <c r="I673" s="48"/>
      <c r="J673" s="48"/>
      <c r="K673" s="40">
        <f t="shared" si="73"/>
        <v>0</v>
      </c>
      <c r="L673" s="35">
        <f t="shared" si="75"/>
        <v>44244</v>
      </c>
      <c r="N673" s="69" t="str">
        <f t="shared" ca="1" si="76"/>
        <v>D</v>
      </c>
    </row>
    <row r="674" spans="1:14" ht="13">
      <c r="A674" s="39">
        <f t="shared" si="70"/>
        <v>44247</v>
      </c>
      <c r="B674" s="36">
        <f t="shared" si="71"/>
        <v>3</v>
      </c>
      <c r="C674" s="36">
        <f t="shared" si="74"/>
        <v>7</v>
      </c>
      <c r="D674" s="37">
        <f t="shared" si="72"/>
        <v>7</v>
      </c>
      <c r="E674" s="41"/>
      <c r="F674" s="41"/>
      <c r="G674" s="44"/>
      <c r="H674" s="47"/>
      <c r="I674" s="48"/>
      <c r="J674" s="48"/>
      <c r="K674" s="40">
        <f t="shared" si="73"/>
        <v>0</v>
      </c>
      <c r="L674" s="35">
        <f t="shared" si="75"/>
        <v>44247</v>
      </c>
      <c r="N674" s="69" t="str">
        <f t="shared" ca="1" si="76"/>
        <v>D</v>
      </c>
    </row>
    <row r="675" spans="1:14" ht="13">
      <c r="A675" s="39">
        <f t="shared" si="70"/>
        <v>44251</v>
      </c>
      <c r="B675" s="36">
        <f t="shared" si="71"/>
        <v>4</v>
      </c>
      <c r="C675" s="36">
        <f t="shared" si="74"/>
        <v>4</v>
      </c>
      <c r="D675" s="37">
        <f t="shared" si="72"/>
        <v>4</v>
      </c>
      <c r="E675" s="41"/>
      <c r="F675" s="41"/>
      <c r="G675" s="44"/>
      <c r="H675" s="47"/>
      <c r="I675" s="48"/>
      <c r="J675" s="48"/>
      <c r="K675" s="40">
        <f t="shared" si="73"/>
        <v>0</v>
      </c>
      <c r="L675" s="35">
        <f t="shared" si="75"/>
        <v>44251</v>
      </c>
      <c r="N675" s="69" t="str">
        <f t="shared" ca="1" si="76"/>
        <v>D</v>
      </c>
    </row>
    <row r="676" spans="1:14" ht="13">
      <c r="A676" s="39">
        <f t="shared" si="70"/>
        <v>44254</v>
      </c>
      <c r="B676" s="36">
        <f t="shared" si="71"/>
        <v>3</v>
      </c>
      <c r="C676" s="36">
        <f t="shared" si="74"/>
        <v>7</v>
      </c>
      <c r="D676" s="37">
        <f t="shared" si="72"/>
        <v>7</v>
      </c>
      <c r="E676" s="41"/>
      <c r="F676" s="41"/>
      <c r="G676" s="44"/>
      <c r="H676" s="47"/>
      <c r="I676" s="48"/>
      <c r="J676" s="48"/>
      <c r="K676" s="40">
        <f t="shared" si="73"/>
        <v>0</v>
      </c>
      <c r="L676" s="35">
        <f t="shared" si="75"/>
        <v>44254</v>
      </c>
      <c r="N676" s="69" t="str">
        <f t="shared" ca="1" si="76"/>
        <v>D</v>
      </c>
    </row>
    <row r="677" spans="1:14" ht="13">
      <c r="A677" s="39">
        <f t="shared" si="70"/>
        <v>44258</v>
      </c>
      <c r="B677" s="36">
        <f t="shared" si="71"/>
        <v>4</v>
      </c>
      <c r="C677" s="36">
        <f t="shared" si="74"/>
        <v>4</v>
      </c>
      <c r="D677" s="37">
        <f t="shared" si="72"/>
        <v>4</v>
      </c>
      <c r="E677" s="41"/>
      <c r="F677" s="41"/>
      <c r="G677" s="44"/>
      <c r="H677" s="47"/>
      <c r="I677" s="48"/>
      <c r="J677" s="48"/>
      <c r="K677" s="40">
        <f t="shared" si="73"/>
        <v>0</v>
      </c>
      <c r="L677" s="35">
        <f t="shared" si="75"/>
        <v>44258</v>
      </c>
      <c r="N677" s="69" t="str">
        <f t="shared" ca="1" si="76"/>
        <v>D</v>
      </c>
    </row>
    <row r="678" spans="1:14" ht="13">
      <c r="A678" s="39">
        <f t="shared" si="70"/>
        <v>44261</v>
      </c>
      <c r="B678" s="36">
        <f t="shared" si="71"/>
        <v>3</v>
      </c>
      <c r="C678" s="36">
        <f t="shared" si="74"/>
        <v>7</v>
      </c>
      <c r="D678" s="37">
        <f t="shared" si="72"/>
        <v>7</v>
      </c>
      <c r="E678" s="41"/>
      <c r="F678" s="41"/>
      <c r="G678" s="44"/>
      <c r="H678" s="47"/>
      <c r="I678" s="48"/>
      <c r="J678" s="48"/>
      <c r="K678" s="40">
        <f t="shared" si="73"/>
        <v>0</v>
      </c>
      <c r="L678" s="35">
        <f t="shared" si="75"/>
        <v>44261</v>
      </c>
      <c r="N678" s="69" t="str">
        <f t="shared" ca="1" si="76"/>
        <v>D</v>
      </c>
    </row>
    <row r="679" spans="1:14" ht="13">
      <c r="A679" s="39">
        <f t="shared" si="70"/>
        <v>44265</v>
      </c>
      <c r="B679" s="36">
        <f t="shared" si="71"/>
        <v>4</v>
      </c>
      <c r="C679" s="36">
        <f t="shared" si="74"/>
        <v>4</v>
      </c>
      <c r="D679" s="37">
        <f t="shared" si="72"/>
        <v>4</v>
      </c>
      <c r="E679" s="41"/>
      <c r="F679" s="41"/>
      <c r="G679" s="44"/>
      <c r="H679" s="47"/>
      <c r="I679" s="48"/>
      <c r="J679" s="48"/>
      <c r="K679" s="40">
        <f t="shared" si="73"/>
        <v>0</v>
      </c>
      <c r="L679" s="35">
        <f t="shared" si="75"/>
        <v>44265</v>
      </c>
      <c r="N679" s="69" t="str">
        <f t="shared" ca="1" si="76"/>
        <v>D</v>
      </c>
    </row>
    <row r="680" spans="1:14" ht="13">
      <c r="A680" s="39">
        <f t="shared" si="70"/>
        <v>44268</v>
      </c>
      <c r="B680" s="36">
        <f t="shared" si="71"/>
        <v>3</v>
      </c>
      <c r="C680" s="36">
        <f t="shared" si="74"/>
        <v>7</v>
      </c>
      <c r="D680" s="37">
        <f t="shared" si="72"/>
        <v>7</v>
      </c>
      <c r="E680" s="41"/>
      <c r="F680" s="41"/>
      <c r="G680" s="44"/>
      <c r="H680" s="47"/>
      <c r="I680" s="48"/>
      <c r="J680" s="48"/>
      <c r="K680" s="40">
        <f t="shared" si="73"/>
        <v>0</v>
      </c>
      <c r="L680" s="35">
        <f t="shared" si="75"/>
        <v>44268</v>
      </c>
      <c r="N680" s="69" t="str">
        <f t="shared" ca="1" si="76"/>
        <v>D</v>
      </c>
    </row>
    <row r="681" spans="1:14" ht="13">
      <c r="A681" s="39">
        <f t="shared" si="70"/>
        <v>44272</v>
      </c>
      <c r="B681" s="36">
        <f t="shared" si="71"/>
        <v>4</v>
      </c>
      <c r="C681" s="36">
        <f t="shared" si="74"/>
        <v>4</v>
      </c>
      <c r="D681" s="37">
        <f t="shared" si="72"/>
        <v>4</v>
      </c>
      <c r="E681" s="41"/>
      <c r="F681" s="41"/>
      <c r="G681" s="44"/>
      <c r="H681" s="47"/>
      <c r="I681" s="48"/>
      <c r="J681" s="48"/>
      <c r="K681" s="40">
        <f t="shared" si="73"/>
        <v>0</v>
      </c>
      <c r="L681" s="35">
        <f t="shared" si="75"/>
        <v>44272</v>
      </c>
      <c r="N681" s="69" t="str">
        <f t="shared" ca="1" si="76"/>
        <v>D</v>
      </c>
    </row>
    <row r="682" spans="1:14" ht="13">
      <c r="A682" s="39">
        <f t="shared" si="70"/>
        <v>44275</v>
      </c>
      <c r="B682" s="36">
        <f t="shared" si="71"/>
        <v>3</v>
      </c>
      <c r="C682" s="36">
        <f t="shared" si="74"/>
        <v>7</v>
      </c>
      <c r="D682" s="37">
        <f t="shared" si="72"/>
        <v>7</v>
      </c>
      <c r="E682" s="41"/>
      <c r="F682" s="41"/>
      <c r="G682" s="44"/>
      <c r="H682" s="47"/>
      <c r="I682" s="48"/>
      <c r="J682" s="48"/>
      <c r="K682" s="40">
        <f t="shared" si="73"/>
        <v>0</v>
      </c>
      <c r="L682" s="35">
        <f t="shared" si="75"/>
        <v>44275</v>
      </c>
      <c r="N682" s="69" t="str">
        <f t="shared" ca="1" si="76"/>
        <v>D</v>
      </c>
    </row>
    <row r="683" spans="1:14" ht="13">
      <c r="A683" s="39">
        <f t="shared" si="70"/>
        <v>44279</v>
      </c>
      <c r="B683" s="36">
        <f t="shared" si="71"/>
        <v>4</v>
      </c>
      <c r="C683" s="36">
        <f t="shared" si="74"/>
        <v>4</v>
      </c>
      <c r="D683" s="37">
        <f t="shared" si="72"/>
        <v>4</v>
      </c>
      <c r="E683" s="41"/>
      <c r="F683" s="41"/>
      <c r="G683" s="44"/>
      <c r="H683" s="47"/>
      <c r="I683" s="48"/>
      <c r="J683" s="48"/>
      <c r="K683" s="40">
        <f t="shared" si="73"/>
        <v>0</v>
      </c>
      <c r="L683" s="35">
        <f t="shared" si="75"/>
        <v>44279</v>
      </c>
      <c r="N683" s="69" t="str">
        <f t="shared" ca="1" si="76"/>
        <v>D</v>
      </c>
    </row>
    <row r="684" spans="1:14" ht="13">
      <c r="A684" s="39">
        <f t="shared" si="70"/>
        <v>44282</v>
      </c>
      <c r="B684" s="36">
        <f t="shared" si="71"/>
        <v>3</v>
      </c>
      <c r="C684" s="36">
        <f t="shared" si="74"/>
        <v>7</v>
      </c>
      <c r="D684" s="37">
        <f t="shared" si="72"/>
        <v>7</v>
      </c>
      <c r="E684" s="41"/>
      <c r="F684" s="41"/>
      <c r="G684" s="44"/>
      <c r="H684" s="47"/>
      <c r="I684" s="48"/>
      <c r="J684" s="48"/>
      <c r="K684" s="40">
        <f t="shared" si="73"/>
        <v>0</v>
      </c>
      <c r="L684" s="35">
        <f t="shared" si="75"/>
        <v>44282</v>
      </c>
      <c r="N684" s="69" t="str">
        <f t="shared" ca="1" si="76"/>
        <v>D</v>
      </c>
    </row>
    <row r="685" spans="1:14" ht="13">
      <c r="A685" s="39">
        <f t="shared" si="70"/>
        <v>44286</v>
      </c>
      <c r="B685" s="36">
        <f t="shared" si="71"/>
        <v>4</v>
      </c>
      <c r="C685" s="36">
        <f t="shared" si="74"/>
        <v>4</v>
      </c>
      <c r="D685" s="37">
        <f t="shared" si="72"/>
        <v>4</v>
      </c>
      <c r="E685" s="41"/>
      <c r="F685" s="41"/>
      <c r="G685" s="44"/>
      <c r="H685" s="47"/>
      <c r="I685" s="48"/>
      <c r="J685" s="48"/>
      <c r="K685" s="40">
        <f t="shared" si="73"/>
        <v>0</v>
      </c>
      <c r="L685" s="35">
        <f t="shared" si="75"/>
        <v>44286</v>
      </c>
      <c r="N685" s="69" t="str">
        <f t="shared" ca="1" si="76"/>
        <v>D</v>
      </c>
    </row>
    <row r="686" spans="1:14" ht="13">
      <c r="A686" s="39">
        <f t="shared" si="70"/>
        <v>44289</v>
      </c>
      <c r="B686" s="36">
        <f t="shared" si="71"/>
        <v>3</v>
      </c>
      <c r="C686" s="36">
        <f t="shared" si="74"/>
        <v>7</v>
      </c>
      <c r="D686" s="37">
        <f t="shared" si="72"/>
        <v>7</v>
      </c>
      <c r="E686" s="41"/>
      <c r="F686" s="41"/>
      <c r="G686" s="44"/>
      <c r="H686" s="47"/>
      <c r="I686" s="48"/>
      <c r="J686" s="48"/>
      <c r="K686" s="40">
        <f t="shared" si="73"/>
        <v>0</v>
      </c>
      <c r="L686" s="35">
        <f t="shared" si="75"/>
        <v>44289</v>
      </c>
      <c r="N686" s="69" t="str">
        <f t="shared" ca="1" si="76"/>
        <v>D</v>
      </c>
    </row>
    <row r="687" spans="1:14" ht="13">
      <c r="A687" s="39">
        <f t="shared" si="70"/>
        <v>44293</v>
      </c>
      <c r="B687" s="36">
        <f t="shared" si="71"/>
        <v>4</v>
      </c>
      <c r="C687" s="36">
        <f t="shared" si="74"/>
        <v>4</v>
      </c>
      <c r="D687" s="37">
        <f t="shared" si="72"/>
        <v>4</v>
      </c>
      <c r="E687" s="41"/>
      <c r="F687" s="41"/>
      <c r="G687" s="44"/>
      <c r="H687" s="47"/>
      <c r="I687" s="48"/>
      <c r="J687" s="48"/>
      <c r="K687" s="40">
        <f t="shared" si="73"/>
        <v>0</v>
      </c>
      <c r="L687" s="35">
        <f t="shared" si="75"/>
        <v>44293</v>
      </c>
      <c r="N687" s="69" t="str">
        <f t="shared" ca="1" si="76"/>
        <v>D</v>
      </c>
    </row>
    <row r="688" spans="1:14" ht="13">
      <c r="A688" s="39">
        <f t="shared" si="70"/>
        <v>44296</v>
      </c>
      <c r="B688" s="36">
        <f t="shared" si="71"/>
        <v>3</v>
      </c>
      <c r="C688" s="36">
        <f t="shared" si="74"/>
        <v>7</v>
      </c>
      <c r="D688" s="37">
        <f t="shared" si="72"/>
        <v>7</v>
      </c>
      <c r="E688" s="41"/>
      <c r="F688" s="41"/>
      <c r="G688" s="44"/>
      <c r="H688" s="47"/>
      <c r="I688" s="48"/>
      <c r="J688" s="48"/>
      <c r="K688" s="40">
        <f t="shared" si="73"/>
        <v>0</v>
      </c>
      <c r="L688" s="35">
        <f t="shared" si="75"/>
        <v>44296</v>
      </c>
      <c r="N688" s="69" t="str">
        <f t="shared" ca="1" si="76"/>
        <v>D</v>
      </c>
    </row>
    <row r="689" spans="1:14" ht="13">
      <c r="A689" s="39">
        <f t="shared" si="70"/>
        <v>44300</v>
      </c>
      <c r="B689" s="36">
        <f t="shared" si="71"/>
        <v>4</v>
      </c>
      <c r="C689" s="36">
        <f t="shared" si="74"/>
        <v>4</v>
      </c>
      <c r="D689" s="37">
        <f t="shared" si="72"/>
        <v>4</v>
      </c>
      <c r="E689" s="41"/>
      <c r="F689" s="41"/>
      <c r="G689" s="44"/>
      <c r="H689" s="47"/>
      <c r="I689" s="48"/>
      <c r="J689" s="48"/>
      <c r="K689" s="40">
        <f t="shared" si="73"/>
        <v>0</v>
      </c>
      <c r="L689" s="35">
        <f t="shared" si="75"/>
        <v>44300</v>
      </c>
      <c r="N689" s="69" t="str">
        <f t="shared" ca="1" si="76"/>
        <v>D</v>
      </c>
    </row>
    <row r="690" spans="1:14" ht="13">
      <c r="A690" s="39">
        <f t="shared" si="70"/>
        <v>44303</v>
      </c>
      <c r="B690" s="36">
        <f t="shared" si="71"/>
        <v>3</v>
      </c>
      <c r="C690" s="36">
        <f t="shared" si="74"/>
        <v>7</v>
      </c>
      <c r="D690" s="37">
        <f t="shared" si="72"/>
        <v>7</v>
      </c>
      <c r="E690" s="41"/>
      <c r="F690" s="41"/>
      <c r="G690" s="44"/>
      <c r="H690" s="47"/>
      <c r="I690" s="48"/>
      <c r="J690" s="48"/>
      <c r="K690" s="40">
        <f t="shared" si="73"/>
        <v>0</v>
      </c>
      <c r="L690" s="35">
        <f t="shared" si="75"/>
        <v>44303</v>
      </c>
      <c r="N690" s="69" t="str">
        <f t="shared" ca="1" si="76"/>
        <v>D</v>
      </c>
    </row>
    <row r="691" spans="1:14" ht="13">
      <c r="A691" s="39">
        <f t="shared" si="70"/>
        <v>44307</v>
      </c>
      <c r="B691" s="36">
        <f t="shared" si="71"/>
        <v>4</v>
      </c>
      <c r="C691" s="36">
        <f t="shared" si="74"/>
        <v>4</v>
      </c>
      <c r="D691" s="37">
        <f t="shared" si="72"/>
        <v>4</v>
      </c>
      <c r="E691" s="41"/>
      <c r="F691" s="41"/>
      <c r="G691" s="44"/>
      <c r="H691" s="47"/>
      <c r="I691" s="48"/>
      <c r="J691" s="48"/>
      <c r="K691" s="40">
        <f t="shared" si="73"/>
        <v>0</v>
      </c>
      <c r="L691" s="35">
        <f t="shared" si="75"/>
        <v>44307</v>
      </c>
      <c r="N691" s="69" t="str">
        <f t="shared" ca="1" si="76"/>
        <v>D</v>
      </c>
    </row>
    <row r="692" spans="1:14" ht="13">
      <c r="A692" s="39">
        <f t="shared" si="70"/>
        <v>44310</v>
      </c>
      <c r="B692" s="36">
        <f t="shared" si="71"/>
        <v>3</v>
      </c>
      <c r="C692" s="36">
        <f t="shared" si="74"/>
        <v>7</v>
      </c>
      <c r="D692" s="37">
        <f t="shared" si="72"/>
        <v>7</v>
      </c>
      <c r="E692" s="41"/>
      <c r="F692" s="41"/>
      <c r="G692" s="44"/>
      <c r="H692" s="47"/>
      <c r="I692" s="48"/>
      <c r="J692" s="48"/>
      <c r="K692" s="40">
        <f t="shared" si="73"/>
        <v>0</v>
      </c>
      <c r="L692" s="35">
        <f t="shared" si="75"/>
        <v>44310</v>
      </c>
      <c r="N692" s="69" t="str">
        <f t="shared" ca="1" si="76"/>
        <v>D</v>
      </c>
    </row>
    <row r="693" spans="1:14" ht="13">
      <c r="A693" s="39">
        <f t="shared" si="70"/>
        <v>44314</v>
      </c>
      <c r="B693" s="36">
        <f t="shared" si="71"/>
        <v>4</v>
      </c>
      <c r="C693" s="36">
        <f t="shared" si="74"/>
        <v>4</v>
      </c>
      <c r="D693" s="37">
        <f t="shared" si="72"/>
        <v>4</v>
      </c>
      <c r="E693" s="41"/>
      <c r="F693" s="41"/>
      <c r="G693" s="44"/>
      <c r="H693" s="47"/>
      <c r="I693" s="48"/>
      <c r="J693" s="48"/>
      <c r="K693" s="40">
        <f t="shared" si="73"/>
        <v>0</v>
      </c>
      <c r="L693" s="35">
        <f t="shared" si="75"/>
        <v>44314</v>
      </c>
      <c r="N693" s="69" t="str">
        <f t="shared" ca="1" si="76"/>
        <v>D</v>
      </c>
    </row>
    <row r="694" spans="1:14" ht="13">
      <c r="A694" s="39">
        <f t="shared" si="70"/>
        <v>44317</v>
      </c>
      <c r="B694" s="36">
        <f t="shared" si="71"/>
        <v>3</v>
      </c>
      <c r="C694" s="36">
        <f t="shared" si="74"/>
        <v>7</v>
      </c>
      <c r="D694" s="37">
        <f t="shared" si="72"/>
        <v>7</v>
      </c>
      <c r="E694" s="41"/>
      <c r="F694" s="41"/>
      <c r="G694" s="44"/>
      <c r="H694" s="47"/>
      <c r="I694" s="48"/>
      <c r="J694" s="48"/>
      <c r="K694" s="40">
        <f t="shared" si="73"/>
        <v>0</v>
      </c>
      <c r="L694" s="35">
        <f t="shared" si="75"/>
        <v>44317</v>
      </c>
      <c r="N694" s="69" t="str">
        <f t="shared" ca="1" si="76"/>
        <v>D</v>
      </c>
    </row>
    <row r="695" spans="1:14" ht="13">
      <c r="A695" s="39">
        <f t="shared" ref="A695:A758" si="77">IF(A$6=11,A694+B695,A694+7)</f>
        <v>44321</v>
      </c>
      <c r="B695" s="36">
        <f t="shared" ref="B695:B758" si="78">IF(AND(A$6=11,C694=4),3,4)</f>
        <v>4</v>
      </c>
      <c r="C695" s="36">
        <f t="shared" si="74"/>
        <v>4</v>
      </c>
      <c r="D695" s="37">
        <f t="shared" ref="D695:D758" si="79">WEEKDAY(A695)</f>
        <v>4</v>
      </c>
      <c r="E695" s="41"/>
      <c r="F695" s="41"/>
      <c r="G695" s="44"/>
      <c r="H695" s="47"/>
      <c r="I695" s="48"/>
      <c r="J695" s="48"/>
      <c r="K695" s="40">
        <f t="shared" ref="K695:K758" si="80">SUM(E695:J695)</f>
        <v>0</v>
      </c>
      <c r="L695" s="35">
        <f t="shared" si="75"/>
        <v>44321</v>
      </c>
      <c r="N695" s="69" t="str">
        <f t="shared" ca="1" si="76"/>
        <v>D</v>
      </c>
    </row>
    <row r="696" spans="1:14" ht="13">
      <c r="A696" s="39">
        <f t="shared" si="77"/>
        <v>44324</v>
      </c>
      <c r="B696" s="36">
        <f t="shared" si="78"/>
        <v>3</v>
      </c>
      <c r="C696" s="36">
        <f t="shared" si="74"/>
        <v>7</v>
      </c>
      <c r="D696" s="37">
        <f t="shared" si="79"/>
        <v>7</v>
      </c>
      <c r="E696" s="41"/>
      <c r="F696" s="41"/>
      <c r="G696" s="44"/>
      <c r="H696" s="47"/>
      <c r="I696" s="48"/>
      <c r="J696" s="48"/>
      <c r="K696" s="40">
        <f t="shared" si="80"/>
        <v>0</v>
      </c>
      <c r="L696" s="35">
        <f t="shared" si="75"/>
        <v>44324</v>
      </c>
      <c r="N696" s="69" t="str">
        <f t="shared" ca="1" si="76"/>
        <v>D</v>
      </c>
    </row>
    <row r="697" spans="1:14" ht="13">
      <c r="A697" s="39">
        <f t="shared" si="77"/>
        <v>44328</v>
      </c>
      <c r="B697" s="36">
        <f t="shared" si="78"/>
        <v>4</v>
      </c>
      <c r="C697" s="36">
        <f t="shared" si="74"/>
        <v>4</v>
      </c>
      <c r="D697" s="37">
        <f t="shared" si="79"/>
        <v>4</v>
      </c>
      <c r="E697" s="41"/>
      <c r="F697" s="41"/>
      <c r="G697" s="44"/>
      <c r="H697" s="47"/>
      <c r="I697" s="48"/>
      <c r="J697" s="48"/>
      <c r="K697" s="40">
        <f t="shared" si="80"/>
        <v>0</v>
      </c>
      <c r="L697" s="35">
        <f t="shared" si="75"/>
        <v>44328</v>
      </c>
      <c r="N697" s="69" t="str">
        <f t="shared" ca="1" si="76"/>
        <v>D</v>
      </c>
    </row>
    <row r="698" spans="1:14" ht="13">
      <c r="A698" s="39">
        <f t="shared" si="77"/>
        <v>44331</v>
      </c>
      <c r="B698" s="36">
        <f t="shared" si="78"/>
        <v>3</v>
      </c>
      <c r="C698" s="36">
        <f t="shared" si="74"/>
        <v>7</v>
      </c>
      <c r="D698" s="37">
        <f t="shared" si="79"/>
        <v>7</v>
      </c>
      <c r="E698" s="41"/>
      <c r="F698" s="41"/>
      <c r="G698" s="44"/>
      <c r="H698" s="47"/>
      <c r="I698" s="48"/>
      <c r="J698" s="48"/>
      <c r="K698" s="40">
        <f t="shared" si="80"/>
        <v>0</v>
      </c>
      <c r="L698" s="35">
        <f t="shared" si="75"/>
        <v>44331</v>
      </c>
      <c r="N698" s="69" t="str">
        <f t="shared" ca="1" si="76"/>
        <v>D</v>
      </c>
    </row>
    <row r="699" spans="1:14" ht="13">
      <c r="A699" s="39">
        <f t="shared" si="77"/>
        <v>44335</v>
      </c>
      <c r="B699" s="36">
        <f t="shared" si="78"/>
        <v>4</v>
      </c>
      <c r="C699" s="36">
        <f t="shared" si="74"/>
        <v>4</v>
      </c>
      <c r="D699" s="37">
        <f t="shared" si="79"/>
        <v>4</v>
      </c>
      <c r="E699" s="41"/>
      <c r="F699" s="41"/>
      <c r="G699" s="44"/>
      <c r="H699" s="47"/>
      <c r="I699" s="48"/>
      <c r="J699" s="48"/>
      <c r="K699" s="40">
        <f t="shared" si="80"/>
        <v>0</v>
      </c>
      <c r="L699" s="35">
        <f t="shared" si="75"/>
        <v>44335</v>
      </c>
      <c r="N699" s="69" t="str">
        <f t="shared" ca="1" si="76"/>
        <v>D</v>
      </c>
    </row>
    <row r="700" spans="1:14" ht="13">
      <c r="A700" s="39">
        <f t="shared" si="77"/>
        <v>44338</v>
      </c>
      <c r="B700" s="36">
        <f t="shared" si="78"/>
        <v>3</v>
      </c>
      <c r="C700" s="36">
        <f t="shared" si="74"/>
        <v>7</v>
      </c>
      <c r="D700" s="37">
        <f t="shared" si="79"/>
        <v>7</v>
      </c>
      <c r="E700" s="41"/>
      <c r="F700" s="41"/>
      <c r="G700" s="44"/>
      <c r="H700" s="47"/>
      <c r="I700" s="48"/>
      <c r="J700" s="48"/>
      <c r="K700" s="40">
        <f t="shared" si="80"/>
        <v>0</v>
      </c>
      <c r="L700" s="35">
        <f t="shared" si="75"/>
        <v>44338</v>
      </c>
      <c r="N700" s="69" t="str">
        <f t="shared" ca="1" si="76"/>
        <v>D</v>
      </c>
    </row>
    <row r="701" spans="1:14" ht="13">
      <c r="A701" s="39">
        <f t="shared" si="77"/>
        <v>44342</v>
      </c>
      <c r="B701" s="36">
        <f t="shared" si="78"/>
        <v>4</v>
      </c>
      <c r="C701" s="36">
        <f t="shared" si="74"/>
        <v>4</v>
      </c>
      <c r="D701" s="37">
        <f t="shared" si="79"/>
        <v>4</v>
      </c>
      <c r="E701" s="41"/>
      <c r="F701" s="41"/>
      <c r="G701" s="44"/>
      <c r="H701" s="47"/>
      <c r="I701" s="48"/>
      <c r="J701" s="48"/>
      <c r="K701" s="40">
        <f t="shared" si="80"/>
        <v>0</v>
      </c>
      <c r="L701" s="35">
        <f t="shared" si="75"/>
        <v>44342</v>
      </c>
      <c r="N701" s="69" t="str">
        <f t="shared" ca="1" si="76"/>
        <v>D</v>
      </c>
    </row>
    <row r="702" spans="1:14" ht="13">
      <c r="A702" s="39">
        <f t="shared" si="77"/>
        <v>44345</v>
      </c>
      <c r="B702" s="36">
        <f t="shared" si="78"/>
        <v>3</v>
      </c>
      <c r="C702" s="36">
        <f t="shared" si="74"/>
        <v>7</v>
      </c>
      <c r="D702" s="37">
        <f t="shared" si="79"/>
        <v>7</v>
      </c>
      <c r="E702" s="41"/>
      <c r="F702" s="41"/>
      <c r="G702" s="44"/>
      <c r="H702" s="47"/>
      <c r="I702" s="48"/>
      <c r="J702" s="48"/>
      <c r="K702" s="40">
        <f t="shared" si="80"/>
        <v>0</v>
      </c>
      <c r="L702" s="35">
        <f t="shared" si="75"/>
        <v>44345</v>
      </c>
      <c r="N702" s="69" t="str">
        <f t="shared" ca="1" si="76"/>
        <v>D</v>
      </c>
    </row>
    <row r="703" spans="1:14" ht="13">
      <c r="A703" s="39">
        <f t="shared" si="77"/>
        <v>44349</v>
      </c>
      <c r="B703" s="36">
        <f t="shared" si="78"/>
        <v>4</v>
      </c>
      <c r="C703" s="36">
        <f t="shared" si="74"/>
        <v>4</v>
      </c>
      <c r="D703" s="37">
        <f t="shared" si="79"/>
        <v>4</v>
      </c>
      <c r="E703" s="41"/>
      <c r="F703" s="41"/>
      <c r="G703" s="44"/>
      <c r="H703" s="47"/>
      <c r="I703" s="48"/>
      <c r="J703" s="48"/>
      <c r="K703" s="40">
        <f t="shared" si="80"/>
        <v>0</v>
      </c>
      <c r="L703" s="35">
        <f t="shared" si="75"/>
        <v>44349</v>
      </c>
      <c r="N703" s="69" t="str">
        <f t="shared" ca="1" si="76"/>
        <v>D</v>
      </c>
    </row>
    <row r="704" spans="1:14" ht="13">
      <c r="A704" s="39">
        <f t="shared" si="77"/>
        <v>44352</v>
      </c>
      <c r="B704" s="36">
        <f t="shared" si="78"/>
        <v>3</v>
      </c>
      <c r="C704" s="36">
        <f t="shared" si="74"/>
        <v>7</v>
      </c>
      <c r="D704" s="37">
        <f t="shared" si="79"/>
        <v>7</v>
      </c>
      <c r="E704" s="41"/>
      <c r="F704" s="41"/>
      <c r="G704" s="44"/>
      <c r="H704" s="47"/>
      <c r="I704" s="48"/>
      <c r="J704" s="48"/>
      <c r="K704" s="40">
        <f t="shared" si="80"/>
        <v>0</v>
      </c>
      <c r="L704" s="35">
        <f t="shared" si="75"/>
        <v>44352</v>
      </c>
      <c r="N704" s="69" t="str">
        <f t="shared" ca="1" si="76"/>
        <v>D</v>
      </c>
    </row>
    <row r="705" spans="1:14" ht="13">
      <c r="A705" s="39">
        <f t="shared" si="77"/>
        <v>44356</v>
      </c>
      <c r="B705" s="36">
        <f t="shared" si="78"/>
        <v>4</v>
      </c>
      <c r="C705" s="36">
        <f t="shared" si="74"/>
        <v>4</v>
      </c>
      <c r="D705" s="37">
        <f t="shared" si="79"/>
        <v>4</v>
      </c>
      <c r="E705" s="41"/>
      <c r="F705" s="41"/>
      <c r="G705" s="44"/>
      <c r="H705" s="47"/>
      <c r="I705" s="48"/>
      <c r="J705" s="48"/>
      <c r="K705" s="40">
        <f t="shared" si="80"/>
        <v>0</v>
      </c>
      <c r="L705" s="35">
        <f t="shared" si="75"/>
        <v>44356</v>
      </c>
      <c r="N705" s="69" t="str">
        <f t="shared" ca="1" si="76"/>
        <v>D</v>
      </c>
    </row>
    <row r="706" spans="1:14" ht="13">
      <c r="A706" s="39">
        <f t="shared" si="77"/>
        <v>44359</v>
      </c>
      <c r="B706" s="36">
        <f t="shared" si="78"/>
        <v>3</v>
      </c>
      <c r="C706" s="36">
        <f t="shared" si="74"/>
        <v>7</v>
      </c>
      <c r="D706" s="37">
        <f t="shared" si="79"/>
        <v>7</v>
      </c>
      <c r="E706" s="41"/>
      <c r="F706" s="41"/>
      <c r="G706" s="44"/>
      <c r="H706" s="47"/>
      <c r="I706" s="48"/>
      <c r="J706" s="48"/>
      <c r="K706" s="40">
        <f t="shared" si="80"/>
        <v>0</v>
      </c>
      <c r="L706" s="35">
        <f t="shared" si="75"/>
        <v>44359</v>
      </c>
      <c r="N706" s="69" t="str">
        <f t="shared" ca="1" si="76"/>
        <v>D</v>
      </c>
    </row>
    <row r="707" spans="1:14" ht="13">
      <c r="A707" s="39">
        <f t="shared" si="77"/>
        <v>44363</v>
      </c>
      <c r="B707" s="36">
        <f t="shared" si="78"/>
        <v>4</v>
      </c>
      <c r="C707" s="36">
        <f t="shared" si="74"/>
        <v>4</v>
      </c>
      <c r="D707" s="37">
        <f t="shared" si="79"/>
        <v>4</v>
      </c>
      <c r="E707" s="41"/>
      <c r="F707" s="41"/>
      <c r="G707" s="44"/>
      <c r="H707" s="47"/>
      <c r="I707" s="48"/>
      <c r="J707" s="48"/>
      <c r="K707" s="40">
        <f t="shared" si="80"/>
        <v>0</v>
      </c>
      <c r="L707" s="35">
        <f t="shared" si="75"/>
        <v>44363</v>
      </c>
      <c r="N707" s="69" t="str">
        <f t="shared" ca="1" si="76"/>
        <v>D</v>
      </c>
    </row>
    <row r="708" spans="1:14" ht="13">
      <c r="A708" s="39">
        <f t="shared" si="77"/>
        <v>44366</v>
      </c>
      <c r="B708" s="36">
        <f t="shared" si="78"/>
        <v>3</v>
      </c>
      <c r="C708" s="36">
        <f t="shared" si="74"/>
        <v>7</v>
      </c>
      <c r="D708" s="37">
        <f t="shared" si="79"/>
        <v>7</v>
      </c>
      <c r="E708" s="41"/>
      <c r="F708" s="41"/>
      <c r="G708" s="44"/>
      <c r="H708" s="47"/>
      <c r="I708" s="48"/>
      <c r="J708" s="48"/>
      <c r="K708" s="40">
        <f t="shared" si="80"/>
        <v>0</v>
      </c>
      <c r="L708" s="35">
        <f t="shared" si="75"/>
        <v>44366</v>
      </c>
      <c r="N708" s="69" t="str">
        <f t="shared" ca="1" si="76"/>
        <v>D</v>
      </c>
    </row>
    <row r="709" spans="1:14" ht="13">
      <c r="A709" s="39">
        <f t="shared" si="77"/>
        <v>44370</v>
      </c>
      <c r="B709" s="36">
        <f t="shared" si="78"/>
        <v>4</v>
      </c>
      <c r="C709" s="36">
        <f t="shared" si="74"/>
        <v>4</v>
      </c>
      <c r="D709" s="37">
        <f t="shared" si="79"/>
        <v>4</v>
      </c>
      <c r="E709" s="41"/>
      <c r="F709" s="41"/>
      <c r="G709" s="44"/>
      <c r="H709" s="47"/>
      <c r="I709" s="48"/>
      <c r="J709" s="48"/>
      <c r="K709" s="40">
        <f t="shared" si="80"/>
        <v>0</v>
      </c>
      <c r="L709" s="35">
        <f t="shared" si="75"/>
        <v>44370</v>
      </c>
      <c r="N709" s="69" t="str">
        <f t="shared" ca="1" si="76"/>
        <v>D</v>
      </c>
    </row>
    <row r="710" spans="1:14" ht="13">
      <c r="A710" s="39">
        <f t="shared" si="77"/>
        <v>44373</v>
      </c>
      <c r="B710" s="36">
        <f t="shared" si="78"/>
        <v>3</v>
      </c>
      <c r="C710" s="36">
        <f t="shared" si="74"/>
        <v>7</v>
      </c>
      <c r="D710" s="37">
        <f t="shared" si="79"/>
        <v>7</v>
      </c>
      <c r="E710" s="41"/>
      <c r="F710" s="41"/>
      <c r="G710" s="44"/>
      <c r="H710" s="47"/>
      <c r="I710" s="48"/>
      <c r="J710" s="48"/>
      <c r="K710" s="40">
        <f t="shared" si="80"/>
        <v>0</v>
      </c>
      <c r="L710" s="35">
        <f t="shared" si="75"/>
        <v>44373</v>
      </c>
      <c r="N710" s="69" t="str">
        <f t="shared" ca="1" si="76"/>
        <v>D</v>
      </c>
    </row>
    <row r="711" spans="1:14" ht="13">
      <c r="A711" s="39">
        <f t="shared" si="77"/>
        <v>44377</v>
      </c>
      <c r="B711" s="36">
        <f t="shared" si="78"/>
        <v>4</v>
      </c>
      <c r="C711" s="36">
        <f t="shared" si="74"/>
        <v>4</v>
      </c>
      <c r="D711" s="37">
        <f t="shared" si="79"/>
        <v>4</v>
      </c>
      <c r="E711" s="41"/>
      <c r="F711" s="41"/>
      <c r="G711" s="44"/>
      <c r="H711" s="47"/>
      <c r="I711" s="48"/>
      <c r="J711" s="48"/>
      <c r="K711" s="40">
        <f t="shared" si="80"/>
        <v>0</v>
      </c>
      <c r="L711" s="35">
        <f t="shared" si="75"/>
        <v>44377</v>
      </c>
      <c r="N711" s="69" t="str">
        <f t="shared" ca="1" si="76"/>
        <v>D</v>
      </c>
    </row>
    <row r="712" spans="1:14" ht="13">
      <c r="A712" s="39">
        <f t="shared" si="77"/>
        <v>44380</v>
      </c>
      <c r="B712" s="36">
        <f t="shared" si="78"/>
        <v>3</v>
      </c>
      <c r="C712" s="36">
        <f t="shared" ref="C712:C775" si="81">WEEKDAY(A712)</f>
        <v>7</v>
      </c>
      <c r="D712" s="37">
        <f t="shared" si="79"/>
        <v>7</v>
      </c>
      <c r="E712" s="41"/>
      <c r="F712" s="41"/>
      <c r="G712" s="44"/>
      <c r="H712" s="47"/>
      <c r="I712" s="48"/>
      <c r="J712" s="48"/>
      <c r="K712" s="40">
        <f t="shared" si="80"/>
        <v>0</v>
      </c>
      <c r="L712" s="35">
        <f t="shared" ref="L712:L775" si="82">A712</f>
        <v>44380</v>
      </c>
      <c r="N712" s="69" t="str">
        <f t="shared" ref="N712:N775" ca="1" si="83">IF(TODAY()&gt;A712+7,0,"D")</f>
        <v>D</v>
      </c>
    </row>
    <row r="713" spans="1:14" ht="13">
      <c r="A713" s="39">
        <f t="shared" si="77"/>
        <v>44384</v>
      </c>
      <c r="B713" s="36">
        <f t="shared" si="78"/>
        <v>4</v>
      </c>
      <c r="C713" s="36">
        <f t="shared" si="81"/>
        <v>4</v>
      </c>
      <c r="D713" s="37">
        <f t="shared" si="79"/>
        <v>4</v>
      </c>
      <c r="E713" s="41"/>
      <c r="F713" s="41"/>
      <c r="G713" s="44"/>
      <c r="H713" s="47"/>
      <c r="I713" s="48"/>
      <c r="J713" s="48"/>
      <c r="K713" s="40">
        <f t="shared" si="80"/>
        <v>0</v>
      </c>
      <c r="L713" s="35">
        <f t="shared" si="82"/>
        <v>44384</v>
      </c>
      <c r="N713" s="69" t="str">
        <f t="shared" ca="1" si="83"/>
        <v>D</v>
      </c>
    </row>
    <row r="714" spans="1:14" ht="13">
      <c r="A714" s="39">
        <f t="shared" si="77"/>
        <v>44387</v>
      </c>
      <c r="B714" s="36">
        <f t="shared" si="78"/>
        <v>3</v>
      </c>
      <c r="C714" s="36">
        <f t="shared" si="81"/>
        <v>7</v>
      </c>
      <c r="D714" s="37">
        <f t="shared" si="79"/>
        <v>7</v>
      </c>
      <c r="E714" s="41"/>
      <c r="F714" s="41"/>
      <c r="G714" s="44"/>
      <c r="H714" s="47"/>
      <c r="I714" s="48"/>
      <c r="J714" s="48"/>
      <c r="K714" s="40">
        <f t="shared" si="80"/>
        <v>0</v>
      </c>
      <c r="L714" s="35">
        <f t="shared" si="82"/>
        <v>44387</v>
      </c>
      <c r="N714" s="69" t="str">
        <f t="shared" ca="1" si="83"/>
        <v>D</v>
      </c>
    </row>
    <row r="715" spans="1:14" ht="13">
      <c r="A715" s="39">
        <f t="shared" si="77"/>
        <v>44391</v>
      </c>
      <c r="B715" s="36">
        <f t="shared" si="78"/>
        <v>4</v>
      </c>
      <c r="C715" s="36">
        <f t="shared" si="81"/>
        <v>4</v>
      </c>
      <c r="D715" s="37">
        <f t="shared" si="79"/>
        <v>4</v>
      </c>
      <c r="E715" s="41"/>
      <c r="F715" s="41"/>
      <c r="G715" s="44"/>
      <c r="H715" s="47"/>
      <c r="I715" s="48"/>
      <c r="J715" s="48"/>
      <c r="K715" s="40">
        <f t="shared" si="80"/>
        <v>0</v>
      </c>
      <c r="L715" s="35">
        <f t="shared" si="82"/>
        <v>44391</v>
      </c>
      <c r="N715" s="69" t="str">
        <f t="shared" ca="1" si="83"/>
        <v>D</v>
      </c>
    </row>
    <row r="716" spans="1:14" ht="13">
      <c r="A716" s="39">
        <f t="shared" si="77"/>
        <v>44394</v>
      </c>
      <c r="B716" s="36">
        <f t="shared" si="78"/>
        <v>3</v>
      </c>
      <c r="C716" s="36">
        <f t="shared" si="81"/>
        <v>7</v>
      </c>
      <c r="D716" s="37">
        <f t="shared" si="79"/>
        <v>7</v>
      </c>
      <c r="E716" s="41"/>
      <c r="F716" s="41"/>
      <c r="G716" s="44"/>
      <c r="H716" s="47"/>
      <c r="I716" s="48"/>
      <c r="J716" s="48"/>
      <c r="K716" s="40">
        <f t="shared" si="80"/>
        <v>0</v>
      </c>
      <c r="L716" s="35">
        <f t="shared" si="82"/>
        <v>44394</v>
      </c>
      <c r="N716" s="69" t="str">
        <f t="shared" ca="1" si="83"/>
        <v>D</v>
      </c>
    </row>
    <row r="717" spans="1:14" ht="13">
      <c r="A717" s="39">
        <f t="shared" si="77"/>
        <v>44398</v>
      </c>
      <c r="B717" s="36">
        <f t="shared" si="78"/>
        <v>4</v>
      </c>
      <c r="C717" s="36">
        <f t="shared" si="81"/>
        <v>4</v>
      </c>
      <c r="D717" s="37">
        <f t="shared" si="79"/>
        <v>4</v>
      </c>
      <c r="E717" s="41"/>
      <c r="F717" s="41"/>
      <c r="G717" s="44"/>
      <c r="H717" s="47"/>
      <c r="I717" s="48"/>
      <c r="J717" s="48"/>
      <c r="K717" s="40">
        <f t="shared" si="80"/>
        <v>0</v>
      </c>
      <c r="L717" s="35">
        <f t="shared" si="82"/>
        <v>44398</v>
      </c>
      <c r="N717" s="69" t="str">
        <f t="shared" ca="1" si="83"/>
        <v>D</v>
      </c>
    </row>
    <row r="718" spans="1:14" ht="13">
      <c r="A718" s="39">
        <f t="shared" si="77"/>
        <v>44401</v>
      </c>
      <c r="B718" s="36">
        <f t="shared" si="78"/>
        <v>3</v>
      </c>
      <c r="C718" s="36">
        <f t="shared" si="81"/>
        <v>7</v>
      </c>
      <c r="D718" s="37">
        <f t="shared" si="79"/>
        <v>7</v>
      </c>
      <c r="E718" s="41"/>
      <c r="F718" s="41"/>
      <c r="G718" s="44"/>
      <c r="H718" s="47"/>
      <c r="I718" s="48"/>
      <c r="J718" s="48"/>
      <c r="K718" s="40">
        <f t="shared" si="80"/>
        <v>0</v>
      </c>
      <c r="L718" s="35">
        <f t="shared" si="82"/>
        <v>44401</v>
      </c>
      <c r="N718" s="69" t="str">
        <f t="shared" ca="1" si="83"/>
        <v>D</v>
      </c>
    </row>
    <row r="719" spans="1:14" ht="13">
      <c r="A719" s="39">
        <f t="shared" si="77"/>
        <v>44405</v>
      </c>
      <c r="B719" s="36">
        <f t="shared" si="78"/>
        <v>4</v>
      </c>
      <c r="C719" s="36">
        <f t="shared" si="81"/>
        <v>4</v>
      </c>
      <c r="D719" s="37">
        <f t="shared" si="79"/>
        <v>4</v>
      </c>
      <c r="E719" s="41"/>
      <c r="F719" s="41"/>
      <c r="G719" s="44"/>
      <c r="H719" s="47"/>
      <c r="I719" s="48"/>
      <c r="J719" s="48"/>
      <c r="K719" s="40">
        <f t="shared" si="80"/>
        <v>0</v>
      </c>
      <c r="L719" s="35">
        <f t="shared" si="82"/>
        <v>44405</v>
      </c>
      <c r="N719" s="69" t="str">
        <f t="shared" ca="1" si="83"/>
        <v>D</v>
      </c>
    </row>
    <row r="720" spans="1:14" ht="13">
      <c r="A720" s="39">
        <f t="shared" si="77"/>
        <v>44408</v>
      </c>
      <c r="B720" s="36">
        <f t="shared" si="78"/>
        <v>3</v>
      </c>
      <c r="C720" s="36">
        <f t="shared" si="81"/>
        <v>7</v>
      </c>
      <c r="D720" s="37">
        <f t="shared" si="79"/>
        <v>7</v>
      </c>
      <c r="E720" s="41"/>
      <c r="F720" s="41"/>
      <c r="G720" s="44"/>
      <c r="H720" s="47"/>
      <c r="I720" s="48"/>
      <c r="J720" s="48"/>
      <c r="K720" s="40">
        <f t="shared" si="80"/>
        <v>0</v>
      </c>
      <c r="L720" s="35">
        <f t="shared" si="82"/>
        <v>44408</v>
      </c>
      <c r="N720" s="69" t="str">
        <f t="shared" ca="1" si="83"/>
        <v>D</v>
      </c>
    </row>
    <row r="721" spans="1:14" ht="13">
      <c r="A721" s="39">
        <f t="shared" si="77"/>
        <v>44412</v>
      </c>
      <c r="B721" s="36">
        <f t="shared" si="78"/>
        <v>4</v>
      </c>
      <c r="C721" s="36">
        <f t="shared" si="81"/>
        <v>4</v>
      </c>
      <c r="D721" s="37">
        <f t="shared" si="79"/>
        <v>4</v>
      </c>
      <c r="E721" s="41"/>
      <c r="F721" s="41"/>
      <c r="G721" s="44"/>
      <c r="H721" s="47"/>
      <c r="I721" s="48"/>
      <c r="J721" s="48"/>
      <c r="K721" s="40">
        <f t="shared" si="80"/>
        <v>0</v>
      </c>
      <c r="L721" s="35">
        <f t="shared" si="82"/>
        <v>44412</v>
      </c>
      <c r="N721" s="69" t="str">
        <f t="shared" ca="1" si="83"/>
        <v>D</v>
      </c>
    </row>
    <row r="722" spans="1:14" ht="13">
      <c r="A722" s="39">
        <f t="shared" si="77"/>
        <v>44415</v>
      </c>
      <c r="B722" s="36">
        <f t="shared" si="78"/>
        <v>3</v>
      </c>
      <c r="C722" s="36">
        <f t="shared" si="81"/>
        <v>7</v>
      </c>
      <c r="D722" s="37">
        <f t="shared" si="79"/>
        <v>7</v>
      </c>
      <c r="E722" s="41"/>
      <c r="F722" s="41"/>
      <c r="G722" s="44"/>
      <c r="H722" s="47"/>
      <c r="I722" s="48"/>
      <c r="J722" s="48"/>
      <c r="K722" s="40">
        <f t="shared" si="80"/>
        <v>0</v>
      </c>
      <c r="L722" s="35">
        <f t="shared" si="82"/>
        <v>44415</v>
      </c>
      <c r="N722" s="69" t="str">
        <f t="shared" ca="1" si="83"/>
        <v>D</v>
      </c>
    </row>
    <row r="723" spans="1:14" ht="13">
      <c r="A723" s="39">
        <f t="shared" si="77"/>
        <v>44419</v>
      </c>
      <c r="B723" s="36">
        <f t="shared" si="78"/>
        <v>4</v>
      </c>
      <c r="C723" s="36">
        <f t="shared" si="81"/>
        <v>4</v>
      </c>
      <c r="D723" s="37">
        <f t="shared" si="79"/>
        <v>4</v>
      </c>
      <c r="E723" s="41"/>
      <c r="F723" s="41"/>
      <c r="G723" s="44"/>
      <c r="H723" s="47"/>
      <c r="I723" s="48"/>
      <c r="J723" s="48"/>
      <c r="K723" s="40">
        <f t="shared" si="80"/>
        <v>0</v>
      </c>
      <c r="L723" s="35">
        <f t="shared" si="82"/>
        <v>44419</v>
      </c>
      <c r="N723" s="69" t="str">
        <f t="shared" ca="1" si="83"/>
        <v>D</v>
      </c>
    </row>
    <row r="724" spans="1:14" ht="13">
      <c r="A724" s="39">
        <f t="shared" si="77"/>
        <v>44422</v>
      </c>
      <c r="B724" s="36">
        <f t="shared" si="78"/>
        <v>3</v>
      </c>
      <c r="C724" s="36">
        <f t="shared" si="81"/>
        <v>7</v>
      </c>
      <c r="D724" s="37">
        <f t="shared" si="79"/>
        <v>7</v>
      </c>
      <c r="E724" s="41"/>
      <c r="F724" s="41"/>
      <c r="G724" s="44"/>
      <c r="H724" s="47"/>
      <c r="I724" s="48"/>
      <c r="J724" s="48"/>
      <c r="K724" s="40">
        <f t="shared" si="80"/>
        <v>0</v>
      </c>
      <c r="L724" s="35">
        <f t="shared" si="82"/>
        <v>44422</v>
      </c>
      <c r="N724" s="69" t="str">
        <f t="shared" ca="1" si="83"/>
        <v>D</v>
      </c>
    </row>
    <row r="725" spans="1:14" ht="13">
      <c r="A725" s="39">
        <f t="shared" si="77"/>
        <v>44426</v>
      </c>
      <c r="B725" s="36">
        <f t="shared" si="78"/>
        <v>4</v>
      </c>
      <c r="C725" s="36">
        <f t="shared" si="81"/>
        <v>4</v>
      </c>
      <c r="D725" s="37">
        <f t="shared" si="79"/>
        <v>4</v>
      </c>
      <c r="E725" s="41"/>
      <c r="F725" s="41"/>
      <c r="G725" s="44"/>
      <c r="H725" s="47"/>
      <c r="I725" s="48"/>
      <c r="J725" s="48"/>
      <c r="K725" s="40">
        <f t="shared" si="80"/>
        <v>0</v>
      </c>
      <c r="L725" s="35">
        <f t="shared" si="82"/>
        <v>44426</v>
      </c>
      <c r="N725" s="69" t="str">
        <f t="shared" ca="1" si="83"/>
        <v>D</v>
      </c>
    </row>
    <row r="726" spans="1:14" ht="13">
      <c r="A726" s="39">
        <f t="shared" si="77"/>
        <v>44429</v>
      </c>
      <c r="B726" s="36">
        <f t="shared" si="78"/>
        <v>3</v>
      </c>
      <c r="C726" s="36">
        <f t="shared" si="81"/>
        <v>7</v>
      </c>
      <c r="D726" s="37">
        <f t="shared" si="79"/>
        <v>7</v>
      </c>
      <c r="E726" s="41"/>
      <c r="F726" s="41"/>
      <c r="G726" s="44"/>
      <c r="H726" s="47"/>
      <c r="I726" s="48"/>
      <c r="J726" s="48"/>
      <c r="K726" s="40">
        <f t="shared" si="80"/>
        <v>0</v>
      </c>
      <c r="L726" s="35">
        <f t="shared" si="82"/>
        <v>44429</v>
      </c>
      <c r="N726" s="69" t="str">
        <f t="shared" ca="1" si="83"/>
        <v>D</v>
      </c>
    </row>
    <row r="727" spans="1:14" ht="13">
      <c r="A727" s="39">
        <f t="shared" si="77"/>
        <v>44433</v>
      </c>
      <c r="B727" s="36">
        <f t="shared" si="78"/>
        <v>4</v>
      </c>
      <c r="C727" s="36">
        <f t="shared" si="81"/>
        <v>4</v>
      </c>
      <c r="D727" s="37">
        <f t="shared" si="79"/>
        <v>4</v>
      </c>
      <c r="E727" s="41"/>
      <c r="F727" s="41"/>
      <c r="G727" s="44"/>
      <c r="H727" s="47"/>
      <c r="I727" s="48"/>
      <c r="J727" s="48"/>
      <c r="K727" s="40">
        <f t="shared" si="80"/>
        <v>0</v>
      </c>
      <c r="L727" s="35">
        <f t="shared" si="82"/>
        <v>44433</v>
      </c>
      <c r="N727" s="69" t="str">
        <f t="shared" ca="1" si="83"/>
        <v>D</v>
      </c>
    </row>
    <row r="728" spans="1:14" ht="13">
      <c r="A728" s="39">
        <f t="shared" si="77"/>
        <v>44436</v>
      </c>
      <c r="B728" s="36">
        <f t="shared" si="78"/>
        <v>3</v>
      </c>
      <c r="C728" s="36">
        <f t="shared" si="81"/>
        <v>7</v>
      </c>
      <c r="D728" s="37">
        <f t="shared" si="79"/>
        <v>7</v>
      </c>
      <c r="E728" s="41"/>
      <c r="F728" s="41"/>
      <c r="G728" s="44"/>
      <c r="H728" s="47"/>
      <c r="I728" s="48"/>
      <c r="J728" s="48"/>
      <c r="K728" s="40">
        <f t="shared" si="80"/>
        <v>0</v>
      </c>
      <c r="L728" s="35">
        <f t="shared" si="82"/>
        <v>44436</v>
      </c>
      <c r="N728" s="69" t="str">
        <f t="shared" ca="1" si="83"/>
        <v>D</v>
      </c>
    </row>
    <row r="729" spans="1:14" ht="13">
      <c r="A729" s="39">
        <f t="shared" si="77"/>
        <v>44440</v>
      </c>
      <c r="B729" s="36">
        <f t="shared" si="78"/>
        <v>4</v>
      </c>
      <c r="C729" s="36">
        <f t="shared" si="81"/>
        <v>4</v>
      </c>
      <c r="D729" s="37">
        <f t="shared" si="79"/>
        <v>4</v>
      </c>
      <c r="E729" s="41"/>
      <c r="F729" s="41"/>
      <c r="G729" s="44"/>
      <c r="H729" s="47"/>
      <c r="I729" s="48"/>
      <c r="J729" s="48"/>
      <c r="K729" s="40">
        <f t="shared" si="80"/>
        <v>0</v>
      </c>
      <c r="L729" s="35">
        <f t="shared" si="82"/>
        <v>44440</v>
      </c>
      <c r="N729" s="69" t="str">
        <f t="shared" ca="1" si="83"/>
        <v>D</v>
      </c>
    </row>
    <row r="730" spans="1:14" ht="13">
      <c r="A730" s="39">
        <f t="shared" si="77"/>
        <v>44443</v>
      </c>
      <c r="B730" s="36">
        <f t="shared" si="78"/>
        <v>3</v>
      </c>
      <c r="C730" s="36">
        <f t="shared" si="81"/>
        <v>7</v>
      </c>
      <c r="D730" s="37">
        <f t="shared" si="79"/>
        <v>7</v>
      </c>
      <c r="E730" s="41"/>
      <c r="F730" s="41"/>
      <c r="G730" s="44"/>
      <c r="H730" s="47"/>
      <c r="I730" s="48"/>
      <c r="J730" s="48"/>
      <c r="K730" s="40">
        <f t="shared" si="80"/>
        <v>0</v>
      </c>
      <c r="L730" s="35">
        <f t="shared" si="82"/>
        <v>44443</v>
      </c>
      <c r="N730" s="69" t="str">
        <f t="shared" ca="1" si="83"/>
        <v>D</v>
      </c>
    </row>
    <row r="731" spans="1:14" ht="13">
      <c r="A731" s="39">
        <f t="shared" si="77"/>
        <v>44447</v>
      </c>
      <c r="B731" s="36">
        <f t="shared" si="78"/>
        <v>4</v>
      </c>
      <c r="C731" s="36">
        <f t="shared" si="81"/>
        <v>4</v>
      </c>
      <c r="D731" s="37">
        <f t="shared" si="79"/>
        <v>4</v>
      </c>
      <c r="E731" s="41"/>
      <c r="F731" s="41"/>
      <c r="G731" s="44"/>
      <c r="H731" s="47"/>
      <c r="I731" s="48"/>
      <c r="J731" s="48"/>
      <c r="K731" s="40">
        <f t="shared" si="80"/>
        <v>0</v>
      </c>
      <c r="L731" s="35">
        <f t="shared" si="82"/>
        <v>44447</v>
      </c>
      <c r="N731" s="69" t="str">
        <f t="shared" ca="1" si="83"/>
        <v>D</v>
      </c>
    </row>
    <row r="732" spans="1:14" ht="13">
      <c r="A732" s="39">
        <f t="shared" si="77"/>
        <v>44450</v>
      </c>
      <c r="B732" s="36">
        <f t="shared" si="78"/>
        <v>3</v>
      </c>
      <c r="C732" s="36">
        <f t="shared" si="81"/>
        <v>7</v>
      </c>
      <c r="D732" s="37">
        <f t="shared" si="79"/>
        <v>7</v>
      </c>
      <c r="E732" s="41"/>
      <c r="F732" s="41"/>
      <c r="G732" s="44"/>
      <c r="H732" s="47"/>
      <c r="I732" s="48"/>
      <c r="J732" s="48"/>
      <c r="K732" s="40">
        <f t="shared" si="80"/>
        <v>0</v>
      </c>
      <c r="L732" s="35">
        <f t="shared" si="82"/>
        <v>44450</v>
      </c>
      <c r="N732" s="69" t="str">
        <f t="shared" ca="1" si="83"/>
        <v>D</v>
      </c>
    </row>
    <row r="733" spans="1:14" ht="13">
      <c r="A733" s="39">
        <f t="shared" si="77"/>
        <v>44454</v>
      </c>
      <c r="B733" s="36">
        <f t="shared" si="78"/>
        <v>4</v>
      </c>
      <c r="C733" s="36">
        <f t="shared" si="81"/>
        <v>4</v>
      </c>
      <c r="D733" s="37">
        <f t="shared" si="79"/>
        <v>4</v>
      </c>
      <c r="E733" s="41"/>
      <c r="F733" s="41"/>
      <c r="G733" s="44"/>
      <c r="H733" s="47"/>
      <c r="I733" s="48"/>
      <c r="J733" s="48"/>
      <c r="K733" s="40">
        <f t="shared" si="80"/>
        <v>0</v>
      </c>
      <c r="L733" s="35">
        <f t="shared" si="82"/>
        <v>44454</v>
      </c>
      <c r="N733" s="69" t="str">
        <f t="shared" ca="1" si="83"/>
        <v>D</v>
      </c>
    </row>
    <row r="734" spans="1:14" ht="13">
      <c r="A734" s="39">
        <f t="shared" si="77"/>
        <v>44457</v>
      </c>
      <c r="B734" s="36">
        <f t="shared" si="78"/>
        <v>3</v>
      </c>
      <c r="C734" s="36">
        <f t="shared" si="81"/>
        <v>7</v>
      </c>
      <c r="D734" s="37">
        <f t="shared" si="79"/>
        <v>7</v>
      </c>
      <c r="E734" s="41"/>
      <c r="F734" s="41"/>
      <c r="G734" s="44"/>
      <c r="H734" s="47"/>
      <c r="I734" s="48"/>
      <c r="J734" s="48"/>
      <c r="K734" s="40">
        <f t="shared" si="80"/>
        <v>0</v>
      </c>
      <c r="L734" s="35">
        <f t="shared" si="82"/>
        <v>44457</v>
      </c>
      <c r="N734" s="69" t="str">
        <f t="shared" ca="1" si="83"/>
        <v>D</v>
      </c>
    </row>
    <row r="735" spans="1:14" ht="13">
      <c r="A735" s="39">
        <f t="shared" si="77"/>
        <v>44461</v>
      </c>
      <c r="B735" s="36">
        <f t="shared" si="78"/>
        <v>4</v>
      </c>
      <c r="C735" s="36">
        <f t="shared" si="81"/>
        <v>4</v>
      </c>
      <c r="D735" s="37">
        <f t="shared" si="79"/>
        <v>4</v>
      </c>
      <c r="E735" s="41"/>
      <c r="F735" s="41"/>
      <c r="G735" s="44"/>
      <c r="H735" s="47"/>
      <c r="I735" s="48"/>
      <c r="J735" s="48"/>
      <c r="K735" s="40">
        <f t="shared" si="80"/>
        <v>0</v>
      </c>
      <c r="L735" s="35">
        <f t="shared" si="82"/>
        <v>44461</v>
      </c>
      <c r="N735" s="69" t="str">
        <f t="shared" ca="1" si="83"/>
        <v>D</v>
      </c>
    </row>
    <row r="736" spans="1:14" ht="13">
      <c r="A736" s="39">
        <f t="shared" si="77"/>
        <v>44464</v>
      </c>
      <c r="B736" s="36">
        <f t="shared" si="78"/>
        <v>3</v>
      </c>
      <c r="C736" s="36">
        <f t="shared" si="81"/>
        <v>7</v>
      </c>
      <c r="D736" s="37">
        <f t="shared" si="79"/>
        <v>7</v>
      </c>
      <c r="E736" s="41"/>
      <c r="F736" s="41"/>
      <c r="G736" s="44"/>
      <c r="H736" s="47"/>
      <c r="I736" s="48"/>
      <c r="J736" s="48"/>
      <c r="K736" s="40">
        <f t="shared" si="80"/>
        <v>0</v>
      </c>
      <c r="L736" s="35">
        <f t="shared" si="82"/>
        <v>44464</v>
      </c>
      <c r="N736" s="69" t="str">
        <f t="shared" ca="1" si="83"/>
        <v>D</v>
      </c>
    </row>
    <row r="737" spans="1:14" ht="13">
      <c r="A737" s="39">
        <f t="shared" si="77"/>
        <v>44468</v>
      </c>
      <c r="B737" s="36">
        <f t="shared" si="78"/>
        <v>4</v>
      </c>
      <c r="C737" s="36">
        <f t="shared" si="81"/>
        <v>4</v>
      </c>
      <c r="D737" s="37">
        <f t="shared" si="79"/>
        <v>4</v>
      </c>
      <c r="E737" s="41"/>
      <c r="F737" s="41"/>
      <c r="G737" s="44"/>
      <c r="H737" s="47"/>
      <c r="I737" s="48"/>
      <c r="J737" s="48"/>
      <c r="K737" s="40">
        <f t="shared" si="80"/>
        <v>0</v>
      </c>
      <c r="L737" s="35">
        <f t="shared" si="82"/>
        <v>44468</v>
      </c>
      <c r="N737" s="69" t="str">
        <f t="shared" ca="1" si="83"/>
        <v>D</v>
      </c>
    </row>
    <row r="738" spans="1:14" ht="13">
      <c r="A738" s="39">
        <f t="shared" si="77"/>
        <v>44471</v>
      </c>
      <c r="B738" s="36">
        <f t="shared" si="78"/>
        <v>3</v>
      </c>
      <c r="C738" s="36">
        <f t="shared" si="81"/>
        <v>7</v>
      </c>
      <c r="D738" s="37">
        <f t="shared" si="79"/>
        <v>7</v>
      </c>
      <c r="E738" s="41"/>
      <c r="F738" s="41"/>
      <c r="G738" s="44"/>
      <c r="H738" s="47"/>
      <c r="I738" s="48"/>
      <c r="J738" s="48"/>
      <c r="K738" s="40">
        <f t="shared" si="80"/>
        <v>0</v>
      </c>
      <c r="L738" s="35">
        <f t="shared" si="82"/>
        <v>44471</v>
      </c>
      <c r="N738" s="69" t="str">
        <f t="shared" ca="1" si="83"/>
        <v>D</v>
      </c>
    </row>
    <row r="739" spans="1:14" ht="13">
      <c r="A739" s="39">
        <f t="shared" si="77"/>
        <v>44475</v>
      </c>
      <c r="B739" s="36">
        <f t="shared" si="78"/>
        <v>4</v>
      </c>
      <c r="C739" s="36">
        <f t="shared" si="81"/>
        <v>4</v>
      </c>
      <c r="D739" s="37">
        <f t="shared" si="79"/>
        <v>4</v>
      </c>
      <c r="E739" s="41"/>
      <c r="F739" s="41"/>
      <c r="G739" s="44"/>
      <c r="H739" s="47"/>
      <c r="I739" s="48"/>
      <c r="J739" s="48"/>
      <c r="K739" s="40">
        <f t="shared" si="80"/>
        <v>0</v>
      </c>
      <c r="L739" s="35">
        <f t="shared" si="82"/>
        <v>44475</v>
      </c>
      <c r="N739" s="69" t="str">
        <f t="shared" ca="1" si="83"/>
        <v>D</v>
      </c>
    </row>
    <row r="740" spans="1:14" ht="13">
      <c r="A740" s="39">
        <f t="shared" si="77"/>
        <v>44478</v>
      </c>
      <c r="B740" s="36">
        <f t="shared" si="78"/>
        <v>3</v>
      </c>
      <c r="C740" s="36">
        <f t="shared" si="81"/>
        <v>7</v>
      </c>
      <c r="D740" s="37">
        <f t="shared" si="79"/>
        <v>7</v>
      </c>
      <c r="E740" s="41"/>
      <c r="F740" s="41"/>
      <c r="G740" s="44"/>
      <c r="H740" s="47"/>
      <c r="I740" s="48"/>
      <c r="J740" s="48"/>
      <c r="K740" s="40">
        <f t="shared" si="80"/>
        <v>0</v>
      </c>
      <c r="L740" s="35">
        <f t="shared" si="82"/>
        <v>44478</v>
      </c>
      <c r="N740" s="69" t="str">
        <f t="shared" ca="1" si="83"/>
        <v>D</v>
      </c>
    </row>
    <row r="741" spans="1:14" ht="13">
      <c r="A741" s="39">
        <f t="shared" si="77"/>
        <v>44482</v>
      </c>
      <c r="B741" s="36">
        <f t="shared" si="78"/>
        <v>4</v>
      </c>
      <c r="C741" s="36">
        <f t="shared" si="81"/>
        <v>4</v>
      </c>
      <c r="D741" s="37">
        <f t="shared" si="79"/>
        <v>4</v>
      </c>
      <c r="E741" s="41"/>
      <c r="F741" s="41"/>
      <c r="G741" s="44"/>
      <c r="H741" s="47"/>
      <c r="I741" s="48"/>
      <c r="J741" s="48"/>
      <c r="K741" s="40">
        <f t="shared" si="80"/>
        <v>0</v>
      </c>
      <c r="L741" s="35">
        <f t="shared" si="82"/>
        <v>44482</v>
      </c>
      <c r="N741" s="69" t="str">
        <f t="shared" ca="1" si="83"/>
        <v>D</v>
      </c>
    </row>
    <row r="742" spans="1:14" ht="13">
      <c r="A742" s="39">
        <f t="shared" si="77"/>
        <v>44485</v>
      </c>
      <c r="B742" s="36">
        <f t="shared" si="78"/>
        <v>3</v>
      </c>
      <c r="C742" s="36">
        <f t="shared" si="81"/>
        <v>7</v>
      </c>
      <c r="D742" s="37">
        <f t="shared" si="79"/>
        <v>7</v>
      </c>
      <c r="E742" s="41"/>
      <c r="F742" s="41"/>
      <c r="G742" s="44"/>
      <c r="H742" s="47"/>
      <c r="I742" s="48"/>
      <c r="J742" s="48"/>
      <c r="K742" s="40">
        <f t="shared" si="80"/>
        <v>0</v>
      </c>
      <c r="L742" s="35">
        <f t="shared" si="82"/>
        <v>44485</v>
      </c>
      <c r="N742" s="69" t="str">
        <f t="shared" ca="1" si="83"/>
        <v>D</v>
      </c>
    </row>
    <row r="743" spans="1:14" ht="13">
      <c r="A743" s="39">
        <f t="shared" si="77"/>
        <v>44489</v>
      </c>
      <c r="B743" s="36">
        <f t="shared" si="78"/>
        <v>4</v>
      </c>
      <c r="C743" s="36">
        <f t="shared" si="81"/>
        <v>4</v>
      </c>
      <c r="D743" s="37">
        <f t="shared" si="79"/>
        <v>4</v>
      </c>
      <c r="E743" s="41"/>
      <c r="F743" s="41"/>
      <c r="G743" s="44"/>
      <c r="H743" s="47"/>
      <c r="I743" s="48"/>
      <c r="J743" s="48"/>
      <c r="K743" s="40">
        <f t="shared" si="80"/>
        <v>0</v>
      </c>
      <c r="L743" s="35">
        <f t="shared" si="82"/>
        <v>44489</v>
      </c>
      <c r="N743" s="69" t="str">
        <f t="shared" ca="1" si="83"/>
        <v>D</v>
      </c>
    </row>
    <row r="744" spans="1:14" ht="13">
      <c r="A744" s="39">
        <f t="shared" si="77"/>
        <v>44492</v>
      </c>
      <c r="B744" s="36">
        <f t="shared" si="78"/>
        <v>3</v>
      </c>
      <c r="C744" s="36">
        <f t="shared" si="81"/>
        <v>7</v>
      </c>
      <c r="D744" s="37">
        <f t="shared" si="79"/>
        <v>7</v>
      </c>
      <c r="E744" s="41"/>
      <c r="F744" s="41"/>
      <c r="G744" s="44"/>
      <c r="H744" s="47"/>
      <c r="I744" s="48"/>
      <c r="J744" s="48"/>
      <c r="K744" s="40">
        <f t="shared" si="80"/>
        <v>0</v>
      </c>
      <c r="L744" s="35">
        <f t="shared" si="82"/>
        <v>44492</v>
      </c>
      <c r="N744" s="69" t="str">
        <f t="shared" ca="1" si="83"/>
        <v>D</v>
      </c>
    </row>
    <row r="745" spans="1:14" ht="13">
      <c r="A745" s="39">
        <f t="shared" si="77"/>
        <v>44496</v>
      </c>
      <c r="B745" s="36">
        <f t="shared" si="78"/>
        <v>4</v>
      </c>
      <c r="C745" s="36">
        <f t="shared" si="81"/>
        <v>4</v>
      </c>
      <c r="D745" s="37">
        <f t="shared" si="79"/>
        <v>4</v>
      </c>
      <c r="E745" s="41"/>
      <c r="F745" s="41"/>
      <c r="G745" s="44"/>
      <c r="H745" s="47"/>
      <c r="I745" s="48"/>
      <c r="J745" s="48"/>
      <c r="K745" s="40">
        <f t="shared" si="80"/>
        <v>0</v>
      </c>
      <c r="L745" s="35">
        <f t="shared" si="82"/>
        <v>44496</v>
      </c>
      <c r="N745" s="69" t="str">
        <f t="shared" ca="1" si="83"/>
        <v>D</v>
      </c>
    </row>
    <row r="746" spans="1:14" ht="13">
      <c r="A746" s="39">
        <f t="shared" si="77"/>
        <v>44499</v>
      </c>
      <c r="B746" s="36">
        <f t="shared" si="78"/>
        <v>3</v>
      </c>
      <c r="C746" s="36">
        <f t="shared" si="81"/>
        <v>7</v>
      </c>
      <c r="D746" s="37">
        <f t="shared" si="79"/>
        <v>7</v>
      </c>
      <c r="E746" s="41"/>
      <c r="F746" s="41"/>
      <c r="G746" s="44"/>
      <c r="H746" s="47"/>
      <c r="I746" s="48"/>
      <c r="J746" s="48"/>
      <c r="K746" s="40">
        <f t="shared" si="80"/>
        <v>0</v>
      </c>
      <c r="L746" s="35">
        <f t="shared" si="82"/>
        <v>44499</v>
      </c>
      <c r="N746" s="69" t="str">
        <f t="shared" ca="1" si="83"/>
        <v>D</v>
      </c>
    </row>
    <row r="747" spans="1:14" ht="13">
      <c r="A747" s="39">
        <f t="shared" si="77"/>
        <v>44503</v>
      </c>
      <c r="B747" s="36">
        <f t="shared" si="78"/>
        <v>4</v>
      </c>
      <c r="C747" s="36">
        <f t="shared" si="81"/>
        <v>4</v>
      </c>
      <c r="D747" s="37">
        <f t="shared" si="79"/>
        <v>4</v>
      </c>
      <c r="E747" s="41"/>
      <c r="F747" s="41"/>
      <c r="G747" s="44"/>
      <c r="H747" s="47"/>
      <c r="I747" s="48"/>
      <c r="J747" s="48"/>
      <c r="K747" s="40">
        <f t="shared" si="80"/>
        <v>0</v>
      </c>
      <c r="L747" s="35">
        <f t="shared" si="82"/>
        <v>44503</v>
      </c>
      <c r="N747" s="69" t="str">
        <f t="shared" ca="1" si="83"/>
        <v>D</v>
      </c>
    </row>
    <row r="748" spans="1:14" ht="13">
      <c r="A748" s="39">
        <f t="shared" si="77"/>
        <v>44506</v>
      </c>
      <c r="B748" s="36">
        <f t="shared" si="78"/>
        <v>3</v>
      </c>
      <c r="C748" s="36">
        <f t="shared" si="81"/>
        <v>7</v>
      </c>
      <c r="D748" s="37">
        <f t="shared" si="79"/>
        <v>7</v>
      </c>
      <c r="E748" s="41"/>
      <c r="F748" s="41"/>
      <c r="G748" s="44"/>
      <c r="H748" s="47"/>
      <c r="I748" s="48"/>
      <c r="J748" s="48"/>
      <c r="K748" s="40">
        <f t="shared" si="80"/>
        <v>0</v>
      </c>
      <c r="L748" s="35">
        <f t="shared" si="82"/>
        <v>44506</v>
      </c>
      <c r="N748" s="69" t="str">
        <f t="shared" ca="1" si="83"/>
        <v>D</v>
      </c>
    </row>
    <row r="749" spans="1:14" ht="13">
      <c r="A749" s="39">
        <f t="shared" si="77"/>
        <v>44510</v>
      </c>
      <c r="B749" s="36">
        <f t="shared" si="78"/>
        <v>4</v>
      </c>
      <c r="C749" s="36">
        <f t="shared" si="81"/>
        <v>4</v>
      </c>
      <c r="D749" s="37">
        <f t="shared" si="79"/>
        <v>4</v>
      </c>
      <c r="E749" s="41"/>
      <c r="F749" s="41"/>
      <c r="G749" s="44"/>
      <c r="H749" s="47"/>
      <c r="I749" s="48"/>
      <c r="J749" s="48"/>
      <c r="K749" s="40">
        <f t="shared" si="80"/>
        <v>0</v>
      </c>
      <c r="L749" s="35">
        <f t="shared" si="82"/>
        <v>44510</v>
      </c>
      <c r="N749" s="69" t="str">
        <f t="shared" ca="1" si="83"/>
        <v>D</v>
      </c>
    </row>
    <row r="750" spans="1:14" ht="13">
      <c r="A750" s="39">
        <f t="shared" si="77"/>
        <v>44513</v>
      </c>
      <c r="B750" s="36">
        <f t="shared" si="78"/>
        <v>3</v>
      </c>
      <c r="C750" s="36">
        <f t="shared" si="81"/>
        <v>7</v>
      </c>
      <c r="D750" s="37">
        <f t="shared" si="79"/>
        <v>7</v>
      </c>
      <c r="E750" s="41"/>
      <c r="F750" s="41"/>
      <c r="G750" s="44"/>
      <c r="H750" s="47"/>
      <c r="I750" s="48"/>
      <c r="J750" s="48"/>
      <c r="K750" s="40">
        <f t="shared" si="80"/>
        <v>0</v>
      </c>
      <c r="L750" s="35">
        <f t="shared" si="82"/>
        <v>44513</v>
      </c>
      <c r="N750" s="69" t="str">
        <f t="shared" ca="1" si="83"/>
        <v>D</v>
      </c>
    </row>
    <row r="751" spans="1:14" ht="13">
      <c r="A751" s="39">
        <f t="shared" si="77"/>
        <v>44517</v>
      </c>
      <c r="B751" s="36">
        <f t="shared" si="78"/>
        <v>4</v>
      </c>
      <c r="C751" s="36">
        <f t="shared" si="81"/>
        <v>4</v>
      </c>
      <c r="D751" s="37">
        <f t="shared" si="79"/>
        <v>4</v>
      </c>
      <c r="E751" s="41"/>
      <c r="F751" s="41"/>
      <c r="G751" s="44"/>
      <c r="H751" s="47"/>
      <c r="I751" s="48"/>
      <c r="J751" s="48"/>
      <c r="K751" s="40">
        <f t="shared" si="80"/>
        <v>0</v>
      </c>
      <c r="L751" s="35">
        <f t="shared" si="82"/>
        <v>44517</v>
      </c>
      <c r="N751" s="69" t="str">
        <f t="shared" ca="1" si="83"/>
        <v>D</v>
      </c>
    </row>
    <row r="752" spans="1:14" ht="13">
      <c r="A752" s="39">
        <f t="shared" si="77"/>
        <v>44520</v>
      </c>
      <c r="B752" s="36">
        <f t="shared" si="78"/>
        <v>3</v>
      </c>
      <c r="C752" s="36">
        <f t="shared" si="81"/>
        <v>7</v>
      </c>
      <c r="D752" s="37">
        <f t="shared" si="79"/>
        <v>7</v>
      </c>
      <c r="E752" s="41"/>
      <c r="F752" s="41"/>
      <c r="G752" s="44"/>
      <c r="H752" s="47"/>
      <c r="I752" s="48"/>
      <c r="J752" s="48"/>
      <c r="K752" s="40">
        <f t="shared" si="80"/>
        <v>0</v>
      </c>
      <c r="L752" s="35">
        <f t="shared" si="82"/>
        <v>44520</v>
      </c>
      <c r="N752" s="69" t="str">
        <f t="shared" ca="1" si="83"/>
        <v>D</v>
      </c>
    </row>
    <row r="753" spans="1:14" ht="13">
      <c r="A753" s="39">
        <f t="shared" si="77"/>
        <v>44524</v>
      </c>
      <c r="B753" s="36">
        <f t="shared" si="78"/>
        <v>4</v>
      </c>
      <c r="C753" s="36">
        <f t="shared" si="81"/>
        <v>4</v>
      </c>
      <c r="D753" s="37">
        <f t="shared" si="79"/>
        <v>4</v>
      </c>
      <c r="E753" s="41"/>
      <c r="F753" s="41"/>
      <c r="G753" s="44"/>
      <c r="H753" s="47"/>
      <c r="I753" s="48"/>
      <c r="J753" s="48"/>
      <c r="K753" s="40">
        <f t="shared" si="80"/>
        <v>0</v>
      </c>
      <c r="L753" s="35">
        <f t="shared" si="82"/>
        <v>44524</v>
      </c>
      <c r="N753" s="69" t="str">
        <f t="shared" ca="1" si="83"/>
        <v>D</v>
      </c>
    </row>
    <row r="754" spans="1:14" ht="13">
      <c r="A754" s="39">
        <f t="shared" si="77"/>
        <v>44527</v>
      </c>
      <c r="B754" s="36">
        <f t="shared" si="78"/>
        <v>3</v>
      </c>
      <c r="C754" s="36">
        <f t="shared" si="81"/>
        <v>7</v>
      </c>
      <c r="D754" s="37">
        <f t="shared" si="79"/>
        <v>7</v>
      </c>
      <c r="E754" s="41"/>
      <c r="F754" s="41"/>
      <c r="G754" s="44"/>
      <c r="H754" s="47"/>
      <c r="I754" s="48"/>
      <c r="J754" s="48"/>
      <c r="K754" s="40">
        <f t="shared" si="80"/>
        <v>0</v>
      </c>
      <c r="L754" s="35">
        <f t="shared" si="82"/>
        <v>44527</v>
      </c>
      <c r="N754" s="69" t="str">
        <f t="shared" ca="1" si="83"/>
        <v>D</v>
      </c>
    </row>
    <row r="755" spans="1:14" ht="13">
      <c r="A755" s="39">
        <f t="shared" si="77"/>
        <v>44531</v>
      </c>
      <c r="B755" s="36">
        <f t="shared" si="78"/>
        <v>4</v>
      </c>
      <c r="C755" s="36">
        <f t="shared" si="81"/>
        <v>4</v>
      </c>
      <c r="D755" s="37">
        <f t="shared" si="79"/>
        <v>4</v>
      </c>
      <c r="E755" s="41"/>
      <c r="F755" s="41"/>
      <c r="G755" s="44"/>
      <c r="H755" s="47"/>
      <c r="I755" s="48"/>
      <c r="J755" s="48"/>
      <c r="K755" s="40">
        <f t="shared" si="80"/>
        <v>0</v>
      </c>
      <c r="L755" s="35">
        <f t="shared" si="82"/>
        <v>44531</v>
      </c>
      <c r="N755" s="69" t="str">
        <f t="shared" ca="1" si="83"/>
        <v>D</v>
      </c>
    </row>
    <row r="756" spans="1:14" ht="13">
      <c r="A756" s="39">
        <f t="shared" si="77"/>
        <v>44534</v>
      </c>
      <c r="B756" s="36">
        <f t="shared" si="78"/>
        <v>3</v>
      </c>
      <c r="C756" s="36">
        <f t="shared" si="81"/>
        <v>7</v>
      </c>
      <c r="D756" s="37">
        <f t="shared" si="79"/>
        <v>7</v>
      </c>
      <c r="E756" s="41"/>
      <c r="F756" s="41"/>
      <c r="G756" s="44"/>
      <c r="H756" s="47"/>
      <c r="I756" s="48"/>
      <c r="J756" s="48"/>
      <c r="K756" s="40">
        <f t="shared" si="80"/>
        <v>0</v>
      </c>
      <c r="L756" s="35">
        <f t="shared" si="82"/>
        <v>44534</v>
      </c>
      <c r="N756" s="69" t="str">
        <f t="shared" ca="1" si="83"/>
        <v>D</v>
      </c>
    </row>
    <row r="757" spans="1:14" ht="13">
      <c r="A757" s="39">
        <f t="shared" si="77"/>
        <v>44538</v>
      </c>
      <c r="B757" s="36">
        <f t="shared" si="78"/>
        <v>4</v>
      </c>
      <c r="C757" s="36">
        <f t="shared" si="81"/>
        <v>4</v>
      </c>
      <c r="D757" s="37">
        <f t="shared" si="79"/>
        <v>4</v>
      </c>
      <c r="E757" s="41"/>
      <c r="F757" s="41"/>
      <c r="G757" s="44"/>
      <c r="H757" s="47"/>
      <c r="I757" s="48"/>
      <c r="J757" s="48"/>
      <c r="K757" s="40">
        <f t="shared" si="80"/>
        <v>0</v>
      </c>
      <c r="L757" s="35">
        <f t="shared" si="82"/>
        <v>44538</v>
      </c>
      <c r="N757" s="69" t="str">
        <f t="shared" ca="1" si="83"/>
        <v>D</v>
      </c>
    </row>
    <row r="758" spans="1:14" ht="13">
      <c r="A758" s="39">
        <f t="shared" si="77"/>
        <v>44541</v>
      </c>
      <c r="B758" s="36">
        <f t="shared" si="78"/>
        <v>3</v>
      </c>
      <c r="C758" s="36">
        <f t="shared" si="81"/>
        <v>7</v>
      </c>
      <c r="D758" s="37">
        <f t="shared" si="79"/>
        <v>7</v>
      </c>
      <c r="E758" s="41"/>
      <c r="F758" s="41"/>
      <c r="G758" s="44"/>
      <c r="H758" s="47"/>
      <c r="I758" s="48"/>
      <c r="J758" s="48"/>
      <c r="K758" s="40">
        <f t="shared" si="80"/>
        <v>0</v>
      </c>
      <c r="L758" s="35">
        <f t="shared" si="82"/>
        <v>44541</v>
      </c>
      <c r="N758" s="69" t="str">
        <f t="shared" ca="1" si="83"/>
        <v>D</v>
      </c>
    </row>
    <row r="759" spans="1:14" ht="13">
      <c r="A759" s="39">
        <f t="shared" ref="A759:A822" si="84">IF(A$6=11,A758+B759,A758+7)</f>
        <v>44545</v>
      </c>
      <c r="B759" s="36">
        <f t="shared" ref="B759:B822" si="85">IF(AND(A$6=11,C758=4),3,4)</f>
        <v>4</v>
      </c>
      <c r="C759" s="36">
        <f t="shared" si="81"/>
        <v>4</v>
      </c>
      <c r="D759" s="37">
        <f t="shared" ref="D759:D822" si="86">WEEKDAY(A759)</f>
        <v>4</v>
      </c>
      <c r="E759" s="41"/>
      <c r="F759" s="41"/>
      <c r="G759" s="44"/>
      <c r="H759" s="47"/>
      <c r="I759" s="48"/>
      <c r="J759" s="48"/>
      <c r="K759" s="40">
        <f t="shared" ref="K759:K822" si="87">SUM(E759:J759)</f>
        <v>0</v>
      </c>
      <c r="L759" s="35">
        <f t="shared" si="82"/>
        <v>44545</v>
      </c>
      <c r="N759" s="69" t="str">
        <f t="shared" ca="1" si="83"/>
        <v>D</v>
      </c>
    </row>
    <row r="760" spans="1:14" ht="13">
      <c r="A760" s="39">
        <f t="shared" si="84"/>
        <v>44548</v>
      </c>
      <c r="B760" s="36">
        <f t="shared" si="85"/>
        <v>3</v>
      </c>
      <c r="C760" s="36">
        <f t="shared" si="81"/>
        <v>7</v>
      </c>
      <c r="D760" s="37">
        <f t="shared" si="86"/>
        <v>7</v>
      </c>
      <c r="E760" s="41"/>
      <c r="F760" s="41"/>
      <c r="G760" s="44"/>
      <c r="H760" s="47"/>
      <c r="I760" s="48"/>
      <c r="J760" s="48"/>
      <c r="K760" s="40">
        <f t="shared" si="87"/>
        <v>0</v>
      </c>
      <c r="L760" s="35">
        <f t="shared" si="82"/>
        <v>44548</v>
      </c>
      <c r="N760" s="69" t="str">
        <f t="shared" ca="1" si="83"/>
        <v>D</v>
      </c>
    </row>
    <row r="761" spans="1:14" ht="13">
      <c r="A761" s="39">
        <f t="shared" si="84"/>
        <v>44552</v>
      </c>
      <c r="B761" s="36">
        <f t="shared" si="85"/>
        <v>4</v>
      </c>
      <c r="C761" s="36">
        <f t="shared" si="81"/>
        <v>4</v>
      </c>
      <c r="D761" s="37">
        <f t="shared" si="86"/>
        <v>4</v>
      </c>
      <c r="E761" s="41"/>
      <c r="F761" s="41"/>
      <c r="G761" s="44"/>
      <c r="H761" s="47"/>
      <c r="I761" s="48"/>
      <c r="J761" s="48"/>
      <c r="K761" s="40">
        <f t="shared" si="87"/>
        <v>0</v>
      </c>
      <c r="L761" s="35">
        <f t="shared" si="82"/>
        <v>44552</v>
      </c>
      <c r="N761" s="69" t="str">
        <f t="shared" ca="1" si="83"/>
        <v>D</v>
      </c>
    </row>
    <row r="762" spans="1:14" ht="13">
      <c r="A762" s="39">
        <f t="shared" si="84"/>
        <v>44555</v>
      </c>
      <c r="B762" s="36">
        <f t="shared" si="85"/>
        <v>3</v>
      </c>
      <c r="C762" s="36">
        <f t="shared" si="81"/>
        <v>7</v>
      </c>
      <c r="D762" s="37">
        <f t="shared" si="86"/>
        <v>7</v>
      </c>
      <c r="E762" s="41"/>
      <c r="F762" s="41"/>
      <c r="G762" s="44"/>
      <c r="H762" s="47"/>
      <c r="I762" s="48"/>
      <c r="J762" s="48"/>
      <c r="K762" s="40">
        <f t="shared" si="87"/>
        <v>0</v>
      </c>
      <c r="L762" s="35">
        <f t="shared" si="82"/>
        <v>44555</v>
      </c>
      <c r="N762" s="69" t="str">
        <f t="shared" ca="1" si="83"/>
        <v>D</v>
      </c>
    </row>
    <row r="763" spans="1:14" ht="13">
      <c r="A763" s="39">
        <f t="shared" si="84"/>
        <v>44559</v>
      </c>
      <c r="B763" s="36">
        <f t="shared" si="85"/>
        <v>4</v>
      </c>
      <c r="C763" s="36">
        <f t="shared" si="81"/>
        <v>4</v>
      </c>
      <c r="D763" s="37">
        <f t="shared" si="86"/>
        <v>4</v>
      </c>
      <c r="E763" s="41"/>
      <c r="F763" s="41"/>
      <c r="G763" s="44"/>
      <c r="H763" s="47"/>
      <c r="I763" s="48"/>
      <c r="J763" s="48"/>
      <c r="K763" s="40">
        <f t="shared" si="87"/>
        <v>0</v>
      </c>
      <c r="L763" s="35">
        <f t="shared" si="82"/>
        <v>44559</v>
      </c>
      <c r="N763" s="69" t="str">
        <f t="shared" ca="1" si="83"/>
        <v>D</v>
      </c>
    </row>
    <row r="764" spans="1:14" ht="13">
      <c r="A764" s="39">
        <f t="shared" si="84"/>
        <v>44562</v>
      </c>
      <c r="B764" s="36">
        <f t="shared" si="85"/>
        <v>3</v>
      </c>
      <c r="C764" s="36">
        <f t="shared" si="81"/>
        <v>7</v>
      </c>
      <c r="D764" s="37">
        <f t="shared" si="86"/>
        <v>7</v>
      </c>
      <c r="E764" s="41"/>
      <c r="F764" s="41"/>
      <c r="G764" s="44"/>
      <c r="H764" s="47"/>
      <c r="I764" s="48"/>
      <c r="J764" s="48"/>
      <c r="K764" s="40">
        <f t="shared" si="87"/>
        <v>0</v>
      </c>
      <c r="L764" s="35">
        <f t="shared" si="82"/>
        <v>44562</v>
      </c>
      <c r="N764" s="69" t="str">
        <f t="shared" ca="1" si="83"/>
        <v>D</v>
      </c>
    </row>
    <row r="765" spans="1:14" ht="13">
      <c r="A765" s="39">
        <f t="shared" si="84"/>
        <v>44566</v>
      </c>
      <c r="B765" s="36">
        <f t="shared" si="85"/>
        <v>4</v>
      </c>
      <c r="C765" s="36">
        <f t="shared" si="81"/>
        <v>4</v>
      </c>
      <c r="D765" s="37">
        <f t="shared" si="86"/>
        <v>4</v>
      </c>
      <c r="E765" s="41"/>
      <c r="F765" s="41"/>
      <c r="G765" s="44"/>
      <c r="H765" s="47"/>
      <c r="I765" s="48"/>
      <c r="J765" s="48"/>
      <c r="K765" s="40">
        <f t="shared" si="87"/>
        <v>0</v>
      </c>
      <c r="L765" s="35">
        <f t="shared" si="82"/>
        <v>44566</v>
      </c>
      <c r="N765" s="69" t="str">
        <f t="shared" ca="1" si="83"/>
        <v>D</v>
      </c>
    </row>
    <row r="766" spans="1:14" ht="13">
      <c r="A766" s="39">
        <f t="shared" si="84"/>
        <v>44569</v>
      </c>
      <c r="B766" s="36">
        <f t="shared" si="85"/>
        <v>3</v>
      </c>
      <c r="C766" s="36">
        <f t="shared" si="81"/>
        <v>7</v>
      </c>
      <c r="D766" s="37">
        <f t="shared" si="86"/>
        <v>7</v>
      </c>
      <c r="E766" s="41"/>
      <c r="F766" s="41"/>
      <c r="G766" s="44"/>
      <c r="H766" s="47"/>
      <c r="I766" s="48"/>
      <c r="J766" s="48"/>
      <c r="K766" s="40">
        <f t="shared" si="87"/>
        <v>0</v>
      </c>
      <c r="L766" s="35">
        <f t="shared" si="82"/>
        <v>44569</v>
      </c>
      <c r="N766" s="69" t="str">
        <f t="shared" ca="1" si="83"/>
        <v>D</v>
      </c>
    </row>
    <row r="767" spans="1:14" ht="13">
      <c r="A767" s="39">
        <f t="shared" si="84"/>
        <v>44573</v>
      </c>
      <c r="B767" s="36">
        <f t="shared" si="85"/>
        <v>4</v>
      </c>
      <c r="C767" s="36">
        <f t="shared" si="81"/>
        <v>4</v>
      </c>
      <c r="D767" s="37">
        <f t="shared" si="86"/>
        <v>4</v>
      </c>
      <c r="E767" s="41"/>
      <c r="F767" s="41"/>
      <c r="G767" s="44"/>
      <c r="H767" s="47"/>
      <c r="I767" s="48"/>
      <c r="J767" s="48"/>
      <c r="K767" s="40">
        <f t="shared" si="87"/>
        <v>0</v>
      </c>
      <c r="L767" s="35">
        <f t="shared" si="82"/>
        <v>44573</v>
      </c>
      <c r="N767" s="69" t="str">
        <f t="shared" ca="1" si="83"/>
        <v>D</v>
      </c>
    </row>
    <row r="768" spans="1:14" ht="13">
      <c r="A768" s="39">
        <f t="shared" si="84"/>
        <v>44576</v>
      </c>
      <c r="B768" s="36">
        <f t="shared" si="85"/>
        <v>3</v>
      </c>
      <c r="C768" s="36">
        <f t="shared" si="81"/>
        <v>7</v>
      </c>
      <c r="D768" s="37">
        <f t="shared" si="86"/>
        <v>7</v>
      </c>
      <c r="E768" s="41"/>
      <c r="F768" s="41"/>
      <c r="G768" s="44"/>
      <c r="H768" s="47"/>
      <c r="I768" s="48"/>
      <c r="J768" s="48"/>
      <c r="K768" s="40">
        <f t="shared" si="87"/>
        <v>0</v>
      </c>
      <c r="L768" s="35">
        <f t="shared" si="82"/>
        <v>44576</v>
      </c>
      <c r="N768" s="69" t="str">
        <f t="shared" ca="1" si="83"/>
        <v>D</v>
      </c>
    </row>
    <row r="769" spans="1:14" ht="13">
      <c r="A769" s="39">
        <f t="shared" si="84"/>
        <v>44580</v>
      </c>
      <c r="B769" s="36">
        <f t="shared" si="85"/>
        <v>4</v>
      </c>
      <c r="C769" s="36">
        <f t="shared" si="81"/>
        <v>4</v>
      </c>
      <c r="D769" s="37">
        <f t="shared" si="86"/>
        <v>4</v>
      </c>
      <c r="E769" s="41"/>
      <c r="F769" s="41"/>
      <c r="G769" s="44"/>
      <c r="H769" s="47"/>
      <c r="I769" s="48"/>
      <c r="J769" s="48"/>
      <c r="K769" s="40">
        <f t="shared" si="87"/>
        <v>0</v>
      </c>
      <c r="L769" s="35">
        <f t="shared" si="82"/>
        <v>44580</v>
      </c>
      <c r="N769" s="69" t="str">
        <f t="shared" ca="1" si="83"/>
        <v>D</v>
      </c>
    </row>
    <row r="770" spans="1:14" ht="13">
      <c r="A770" s="39">
        <f t="shared" si="84"/>
        <v>44583</v>
      </c>
      <c r="B770" s="36">
        <f t="shared" si="85"/>
        <v>3</v>
      </c>
      <c r="C770" s="36">
        <f t="shared" si="81"/>
        <v>7</v>
      </c>
      <c r="D770" s="37">
        <f t="shared" si="86"/>
        <v>7</v>
      </c>
      <c r="E770" s="41"/>
      <c r="F770" s="41"/>
      <c r="G770" s="44"/>
      <c r="H770" s="47"/>
      <c r="I770" s="48"/>
      <c r="J770" s="48"/>
      <c r="K770" s="40">
        <f t="shared" si="87"/>
        <v>0</v>
      </c>
      <c r="L770" s="35">
        <f t="shared" si="82"/>
        <v>44583</v>
      </c>
      <c r="N770" s="69" t="str">
        <f t="shared" ca="1" si="83"/>
        <v>D</v>
      </c>
    </row>
    <row r="771" spans="1:14" ht="13">
      <c r="A771" s="39">
        <f t="shared" si="84"/>
        <v>44587</v>
      </c>
      <c r="B771" s="36">
        <f t="shared" si="85"/>
        <v>4</v>
      </c>
      <c r="C771" s="36">
        <f t="shared" si="81"/>
        <v>4</v>
      </c>
      <c r="D771" s="37">
        <f t="shared" si="86"/>
        <v>4</v>
      </c>
      <c r="E771" s="41"/>
      <c r="F771" s="41"/>
      <c r="G771" s="44"/>
      <c r="H771" s="47"/>
      <c r="I771" s="48"/>
      <c r="J771" s="48"/>
      <c r="K771" s="40">
        <f t="shared" si="87"/>
        <v>0</v>
      </c>
      <c r="L771" s="35">
        <f t="shared" si="82"/>
        <v>44587</v>
      </c>
      <c r="N771" s="69" t="str">
        <f t="shared" ca="1" si="83"/>
        <v>D</v>
      </c>
    </row>
    <row r="772" spans="1:14" ht="13">
      <c r="A772" s="39">
        <f t="shared" si="84"/>
        <v>44590</v>
      </c>
      <c r="B772" s="36">
        <f t="shared" si="85"/>
        <v>3</v>
      </c>
      <c r="C772" s="36">
        <f t="shared" si="81"/>
        <v>7</v>
      </c>
      <c r="D772" s="37">
        <f t="shared" si="86"/>
        <v>7</v>
      </c>
      <c r="E772" s="41"/>
      <c r="F772" s="41"/>
      <c r="G772" s="44"/>
      <c r="H772" s="47"/>
      <c r="I772" s="48"/>
      <c r="J772" s="48"/>
      <c r="K772" s="40">
        <f t="shared" si="87"/>
        <v>0</v>
      </c>
      <c r="L772" s="35">
        <f t="shared" si="82"/>
        <v>44590</v>
      </c>
      <c r="N772" s="69" t="str">
        <f t="shared" ca="1" si="83"/>
        <v>D</v>
      </c>
    </row>
    <row r="773" spans="1:14" ht="13">
      <c r="A773" s="39">
        <f t="shared" si="84"/>
        <v>44594</v>
      </c>
      <c r="B773" s="36">
        <f t="shared" si="85"/>
        <v>4</v>
      </c>
      <c r="C773" s="36">
        <f t="shared" si="81"/>
        <v>4</v>
      </c>
      <c r="D773" s="37">
        <f t="shared" si="86"/>
        <v>4</v>
      </c>
      <c r="E773" s="41"/>
      <c r="F773" s="41"/>
      <c r="G773" s="44"/>
      <c r="H773" s="47"/>
      <c r="I773" s="48"/>
      <c r="J773" s="48"/>
      <c r="K773" s="40">
        <f t="shared" si="87"/>
        <v>0</v>
      </c>
      <c r="L773" s="35">
        <f t="shared" si="82"/>
        <v>44594</v>
      </c>
      <c r="N773" s="69" t="str">
        <f t="shared" ca="1" si="83"/>
        <v>D</v>
      </c>
    </row>
    <row r="774" spans="1:14" ht="13">
      <c r="A774" s="39">
        <f t="shared" si="84"/>
        <v>44597</v>
      </c>
      <c r="B774" s="36">
        <f t="shared" si="85"/>
        <v>3</v>
      </c>
      <c r="C774" s="36">
        <f t="shared" si="81"/>
        <v>7</v>
      </c>
      <c r="D774" s="37">
        <f t="shared" si="86"/>
        <v>7</v>
      </c>
      <c r="E774" s="41"/>
      <c r="F774" s="41"/>
      <c r="G774" s="44"/>
      <c r="H774" s="47"/>
      <c r="I774" s="48"/>
      <c r="J774" s="48"/>
      <c r="K774" s="40">
        <f t="shared" si="87"/>
        <v>0</v>
      </c>
      <c r="L774" s="35">
        <f t="shared" si="82"/>
        <v>44597</v>
      </c>
      <c r="N774" s="69" t="str">
        <f t="shared" ca="1" si="83"/>
        <v>D</v>
      </c>
    </row>
    <row r="775" spans="1:14" ht="13">
      <c r="A775" s="39">
        <f t="shared" si="84"/>
        <v>44601</v>
      </c>
      <c r="B775" s="36">
        <f t="shared" si="85"/>
        <v>4</v>
      </c>
      <c r="C775" s="36">
        <f t="shared" si="81"/>
        <v>4</v>
      </c>
      <c r="D775" s="37">
        <f t="shared" si="86"/>
        <v>4</v>
      </c>
      <c r="E775" s="41"/>
      <c r="F775" s="41"/>
      <c r="G775" s="44"/>
      <c r="H775" s="47"/>
      <c r="I775" s="48"/>
      <c r="J775" s="48"/>
      <c r="K775" s="40">
        <f t="shared" si="87"/>
        <v>0</v>
      </c>
      <c r="L775" s="35">
        <f t="shared" si="82"/>
        <v>44601</v>
      </c>
      <c r="N775" s="69" t="str">
        <f t="shared" ca="1" si="83"/>
        <v>D</v>
      </c>
    </row>
    <row r="776" spans="1:14" ht="13">
      <c r="A776" s="39">
        <f t="shared" si="84"/>
        <v>44604</v>
      </c>
      <c r="B776" s="36">
        <f t="shared" si="85"/>
        <v>3</v>
      </c>
      <c r="C776" s="36">
        <f t="shared" ref="C776:C839" si="88">WEEKDAY(A776)</f>
        <v>7</v>
      </c>
      <c r="D776" s="37">
        <f t="shared" si="86"/>
        <v>7</v>
      </c>
      <c r="E776" s="41"/>
      <c r="F776" s="41"/>
      <c r="G776" s="44"/>
      <c r="H776" s="47"/>
      <c r="I776" s="48"/>
      <c r="J776" s="48"/>
      <c r="K776" s="40">
        <f t="shared" si="87"/>
        <v>0</v>
      </c>
      <c r="L776" s="35">
        <f t="shared" ref="L776:L839" si="89">A776</f>
        <v>44604</v>
      </c>
      <c r="N776" s="69" t="str">
        <f t="shared" ref="N776:N839" ca="1" si="90">IF(TODAY()&gt;A776+7,0,"D")</f>
        <v>D</v>
      </c>
    </row>
    <row r="777" spans="1:14" ht="13">
      <c r="A777" s="39">
        <f t="shared" si="84"/>
        <v>44608</v>
      </c>
      <c r="B777" s="36">
        <f t="shared" si="85"/>
        <v>4</v>
      </c>
      <c r="C777" s="36">
        <f t="shared" si="88"/>
        <v>4</v>
      </c>
      <c r="D777" s="37">
        <f t="shared" si="86"/>
        <v>4</v>
      </c>
      <c r="E777" s="41"/>
      <c r="F777" s="41"/>
      <c r="G777" s="44"/>
      <c r="H777" s="47"/>
      <c r="I777" s="48"/>
      <c r="J777" s="48"/>
      <c r="K777" s="40">
        <f t="shared" si="87"/>
        <v>0</v>
      </c>
      <c r="L777" s="35">
        <f t="shared" si="89"/>
        <v>44608</v>
      </c>
      <c r="N777" s="69" t="str">
        <f t="shared" ca="1" si="90"/>
        <v>D</v>
      </c>
    </row>
    <row r="778" spans="1:14" ht="13">
      <c r="A778" s="39">
        <f t="shared" si="84"/>
        <v>44611</v>
      </c>
      <c r="B778" s="36">
        <f t="shared" si="85"/>
        <v>3</v>
      </c>
      <c r="C778" s="36">
        <f t="shared" si="88"/>
        <v>7</v>
      </c>
      <c r="D778" s="37">
        <f t="shared" si="86"/>
        <v>7</v>
      </c>
      <c r="E778" s="41"/>
      <c r="F778" s="41"/>
      <c r="G778" s="44"/>
      <c r="H778" s="47"/>
      <c r="I778" s="48"/>
      <c r="J778" s="48"/>
      <c r="K778" s="40">
        <f t="shared" si="87"/>
        <v>0</v>
      </c>
      <c r="L778" s="35">
        <f t="shared" si="89"/>
        <v>44611</v>
      </c>
      <c r="N778" s="69" t="str">
        <f t="shared" ca="1" si="90"/>
        <v>D</v>
      </c>
    </row>
    <row r="779" spans="1:14" ht="13">
      <c r="A779" s="39">
        <f t="shared" si="84"/>
        <v>44615</v>
      </c>
      <c r="B779" s="36">
        <f t="shared" si="85"/>
        <v>4</v>
      </c>
      <c r="C779" s="36">
        <f t="shared" si="88"/>
        <v>4</v>
      </c>
      <c r="D779" s="37">
        <f t="shared" si="86"/>
        <v>4</v>
      </c>
      <c r="E779" s="41"/>
      <c r="F779" s="41"/>
      <c r="G779" s="44"/>
      <c r="H779" s="47"/>
      <c r="I779" s="48"/>
      <c r="J779" s="48"/>
      <c r="K779" s="40">
        <f t="shared" si="87"/>
        <v>0</v>
      </c>
      <c r="L779" s="35">
        <f t="shared" si="89"/>
        <v>44615</v>
      </c>
      <c r="N779" s="69" t="str">
        <f t="shared" ca="1" si="90"/>
        <v>D</v>
      </c>
    </row>
    <row r="780" spans="1:14" ht="13">
      <c r="A780" s="39">
        <f t="shared" si="84"/>
        <v>44618</v>
      </c>
      <c r="B780" s="36">
        <f t="shared" si="85"/>
        <v>3</v>
      </c>
      <c r="C780" s="36">
        <f t="shared" si="88"/>
        <v>7</v>
      </c>
      <c r="D780" s="37">
        <f t="shared" si="86"/>
        <v>7</v>
      </c>
      <c r="E780" s="41"/>
      <c r="F780" s="41"/>
      <c r="G780" s="44"/>
      <c r="H780" s="47"/>
      <c r="I780" s="48"/>
      <c r="J780" s="48"/>
      <c r="K780" s="40">
        <f t="shared" si="87"/>
        <v>0</v>
      </c>
      <c r="L780" s="35">
        <f t="shared" si="89"/>
        <v>44618</v>
      </c>
      <c r="N780" s="69" t="str">
        <f t="shared" ca="1" si="90"/>
        <v>D</v>
      </c>
    </row>
    <row r="781" spans="1:14" ht="13">
      <c r="A781" s="39">
        <f t="shared" si="84"/>
        <v>44622</v>
      </c>
      <c r="B781" s="36">
        <f t="shared" si="85"/>
        <v>4</v>
      </c>
      <c r="C781" s="36">
        <f t="shared" si="88"/>
        <v>4</v>
      </c>
      <c r="D781" s="37">
        <f t="shared" si="86"/>
        <v>4</v>
      </c>
      <c r="E781" s="41"/>
      <c r="F781" s="41"/>
      <c r="G781" s="44"/>
      <c r="H781" s="47"/>
      <c r="I781" s="48"/>
      <c r="J781" s="48"/>
      <c r="K781" s="40">
        <f t="shared" si="87"/>
        <v>0</v>
      </c>
      <c r="L781" s="35">
        <f t="shared" si="89"/>
        <v>44622</v>
      </c>
      <c r="N781" s="69" t="str">
        <f t="shared" ca="1" si="90"/>
        <v>D</v>
      </c>
    </row>
    <row r="782" spans="1:14" ht="13">
      <c r="A782" s="39">
        <f t="shared" si="84"/>
        <v>44625</v>
      </c>
      <c r="B782" s="36">
        <f t="shared" si="85"/>
        <v>3</v>
      </c>
      <c r="C782" s="36">
        <f t="shared" si="88"/>
        <v>7</v>
      </c>
      <c r="D782" s="37">
        <f t="shared" si="86"/>
        <v>7</v>
      </c>
      <c r="E782" s="41"/>
      <c r="F782" s="41"/>
      <c r="G782" s="44"/>
      <c r="H782" s="47"/>
      <c r="I782" s="48"/>
      <c r="J782" s="48"/>
      <c r="K782" s="40">
        <f t="shared" si="87"/>
        <v>0</v>
      </c>
      <c r="L782" s="35">
        <f t="shared" si="89"/>
        <v>44625</v>
      </c>
      <c r="N782" s="69" t="str">
        <f t="shared" ca="1" si="90"/>
        <v>D</v>
      </c>
    </row>
    <row r="783" spans="1:14" ht="13">
      <c r="A783" s="39">
        <f t="shared" si="84"/>
        <v>44629</v>
      </c>
      <c r="B783" s="36">
        <f t="shared" si="85"/>
        <v>4</v>
      </c>
      <c r="C783" s="36">
        <f t="shared" si="88"/>
        <v>4</v>
      </c>
      <c r="D783" s="37">
        <f t="shared" si="86"/>
        <v>4</v>
      </c>
      <c r="E783" s="41"/>
      <c r="F783" s="41"/>
      <c r="G783" s="44"/>
      <c r="H783" s="47"/>
      <c r="I783" s="48"/>
      <c r="J783" s="48"/>
      <c r="K783" s="40">
        <f t="shared" si="87"/>
        <v>0</v>
      </c>
      <c r="L783" s="35">
        <f t="shared" si="89"/>
        <v>44629</v>
      </c>
      <c r="N783" s="69" t="str">
        <f t="shared" ca="1" si="90"/>
        <v>D</v>
      </c>
    </row>
    <row r="784" spans="1:14" ht="13">
      <c r="A784" s="39">
        <f t="shared" si="84"/>
        <v>44632</v>
      </c>
      <c r="B784" s="36">
        <f t="shared" si="85"/>
        <v>3</v>
      </c>
      <c r="C784" s="36">
        <f t="shared" si="88"/>
        <v>7</v>
      </c>
      <c r="D784" s="37">
        <f t="shared" si="86"/>
        <v>7</v>
      </c>
      <c r="E784" s="41"/>
      <c r="F784" s="41"/>
      <c r="G784" s="44"/>
      <c r="H784" s="47"/>
      <c r="I784" s="48"/>
      <c r="J784" s="48"/>
      <c r="K784" s="40">
        <f t="shared" si="87"/>
        <v>0</v>
      </c>
      <c r="L784" s="35">
        <f t="shared" si="89"/>
        <v>44632</v>
      </c>
      <c r="N784" s="69" t="str">
        <f t="shared" ca="1" si="90"/>
        <v>D</v>
      </c>
    </row>
    <row r="785" spans="1:14" ht="13">
      <c r="A785" s="39">
        <f t="shared" si="84"/>
        <v>44636</v>
      </c>
      <c r="B785" s="36">
        <f t="shared" si="85"/>
        <v>4</v>
      </c>
      <c r="C785" s="36">
        <f t="shared" si="88"/>
        <v>4</v>
      </c>
      <c r="D785" s="37">
        <f t="shared" si="86"/>
        <v>4</v>
      </c>
      <c r="E785" s="41"/>
      <c r="F785" s="41"/>
      <c r="G785" s="44"/>
      <c r="H785" s="47"/>
      <c r="I785" s="48"/>
      <c r="J785" s="48"/>
      <c r="K785" s="40">
        <f t="shared" si="87"/>
        <v>0</v>
      </c>
      <c r="L785" s="35">
        <f t="shared" si="89"/>
        <v>44636</v>
      </c>
      <c r="N785" s="69" t="str">
        <f t="shared" ca="1" si="90"/>
        <v>D</v>
      </c>
    </row>
    <row r="786" spans="1:14" ht="13">
      <c r="A786" s="39">
        <f t="shared" si="84"/>
        <v>44639</v>
      </c>
      <c r="B786" s="36">
        <f t="shared" si="85"/>
        <v>3</v>
      </c>
      <c r="C786" s="36">
        <f t="shared" si="88"/>
        <v>7</v>
      </c>
      <c r="D786" s="37">
        <f t="shared" si="86"/>
        <v>7</v>
      </c>
      <c r="E786" s="41"/>
      <c r="F786" s="41"/>
      <c r="G786" s="44"/>
      <c r="H786" s="47"/>
      <c r="I786" s="48"/>
      <c r="J786" s="48"/>
      <c r="K786" s="40">
        <f t="shared" si="87"/>
        <v>0</v>
      </c>
      <c r="L786" s="35">
        <f t="shared" si="89"/>
        <v>44639</v>
      </c>
      <c r="N786" s="69" t="str">
        <f t="shared" ca="1" si="90"/>
        <v>D</v>
      </c>
    </row>
    <row r="787" spans="1:14" ht="13">
      <c r="A787" s="39">
        <f t="shared" si="84"/>
        <v>44643</v>
      </c>
      <c r="B787" s="36">
        <f t="shared" si="85"/>
        <v>4</v>
      </c>
      <c r="C787" s="36">
        <f t="shared" si="88"/>
        <v>4</v>
      </c>
      <c r="D787" s="37">
        <f t="shared" si="86"/>
        <v>4</v>
      </c>
      <c r="E787" s="41"/>
      <c r="F787" s="41"/>
      <c r="G787" s="44"/>
      <c r="H787" s="47"/>
      <c r="I787" s="48"/>
      <c r="J787" s="48"/>
      <c r="K787" s="40">
        <f t="shared" si="87"/>
        <v>0</v>
      </c>
      <c r="L787" s="35">
        <f t="shared" si="89"/>
        <v>44643</v>
      </c>
      <c r="N787" s="69" t="str">
        <f t="shared" ca="1" si="90"/>
        <v>D</v>
      </c>
    </row>
    <row r="788" spans="1:14" ht="13">
      <c r="A788" s="39">
        <f t="shared" si="84"/>
        <v>44646</v>
      </c>
      <c r="B788" s="36">
        <f t="shared" si="85"/>
        <v>3</v>
      </c>
      <c r="C788" s="36">
        <f t="shared" si="88"/>
        <v>7</v>
      </c>
      <c r="D788" s="37">
        <f t="shared" si="86"/>
        <v>7</v>
      </c>
      <c r="E788" s="41"/>
      <c r="F788" s="41"/>
      <c r="G788" s="44"/>
      <c r="H788" s="47"/>
      <c r="I788" s="48"/>
      <c r="J788" s="48"/>
      <c r="K788" s="40">
        <f t="shared" si="87"/>
        <v>0</v>
      </c>
      <c r="L788" s="35">
        <f t="shared" si="89"/>
        <v>44646</v>
      </c>
      <c r="N788" s="69" t="str">
        <f t="shared" ca="1" si="90"/>
        <v>D</v>
      </c>
    </row>
    <row r="789" spans="1:14" ht="13">
      <c r="A789" s="39">
        <f t="shared" si="84"/>
        <v>44650</v>
      </c>
      <c r="B789" s="36">
        <f t="shared" si="85"/>
        <v>4</v>
      </c>
      <c r="C789" s="36">
        <f t="shared" si="88"/>
        <v>4</v>
      </c>
      <c r="D789" s="37">
        <f t="shared" si="86"/>
        <v>4</v>
      </c>
      <c r="E789" s="41"/>
      <c r="F789" s="41"/>
      <c r="G789" s="44"/>
      <c r="H789" s="47"/>
      <c r="I789" s="48"/>
      <c r="J789" s="48"/>
      <c r="K789" s="40">
        <f t="shared" si="87"/>
        <v>0</v>
      </c>
      <c r="L789" s="35">
        <f t="shared" si="89"/>
        <v>44650</v>
      </c>
      <c r="N789" s="69" t="str">
        <f t="shared" ca="1" si="90"/>
        <v>D</v>
      </c>
    </row>
    <row r="790" spans="1:14" ht="13">
      <c r="A790" s="39">
        <f t="shared" si="84"/>
        <v>44653</v>
      </c>
      <c r="B790" s="36">
        <f t="shared" si="85"/>
        <v>3</v>
      </c>
      <c r="C790" s="36">
        <f t="shared" si="88"/>
        <v>7</v>
      </c>
      <c r="D790" s="37">
        <f t="shared" si="86"/>
        <v>7</v>
      </c>
      <c r="E790" s="41"/>
      <c r="F790" s="41"/>
      <c r="G790" s="44"/>
      <c r="H790" s="47"/>
      <c r="I790" s="48"/>
      <c r="J790" s="48"/>
      <c r="K790" s="40">
        <f t="shared" si="87"/>
        <v>0</v>
      </c>
      <c r="L790" s="35">
        <f t="shared" si="89"/>
        <v>44653</v>
      </c>
      <c r="N790" s="69" t="str">
        <f t="shared" ca="1" si="90"/>
        <v>D</v>
      </c>
    </row>
    <row r="791" spans="1:14" ht="13">
      <c r="A791" s="39">
        <f t="shared" si="84"/>
        <v>44657</v>
      </c>
      <c r="B791" s="36">
        <f t="shared" si="85"/>
        <v>4</v>
      </c>
      <c r="C791" s="36">
        <f t="shared" si="88"/>
        <v>4</v>
      </c>
      <c r="D791" s="37">
        <f t="shared" si="86"/>
        <v>4</v>
      </c>
      <c r="E791" s="41"/>
      <c r="F791" s="41"/>
      <c r="G791" s="44"/>
      <c r="H791" s="47"/>
      <c r="I791" s="48"/>
      <c r="J791" s="48"/>
      <c r="K791" s="40">
        <f t="shared" si="87"/>
        <v>0</v>
      </c>
      <c r="L791" s="35">
        <f t="shared" si="89"/>
        <v>44657</v>
      </c>
      <c r="N791" s="69" t="str">
        <f t="shared" ca="1" si="90"/>
        <v>D</v>
      </c>
    </row>
    <row r="792" spans="1:14" ht="13">
      <c r="A792" s="39">
        <f t="shared" si="84"/>
        <v>44660</v>
      </c>
      <c r="B792" s="36">
        <f t="shared" si="85"/>
        <v>3</v>
      </c>
      <c r="C792" s="36">
        <f t="shared" si="88"/>
        <v>7</v>
      </c>
      <c r="D792" s="37">
        <f t="shared" si="86"/>
        <v>7</v>
      </c>
      <c r="E792" s="41"/>
      <c r="F792" s="41"/>
      <c r="G792" s="44"/>
      <c r="H792" s="47"/>
      <c r="I792" s="48"/>
      <c r="J792" s="48"/>
      <c r="K792" s="40">
        <f t="shared" si="87"/>
        <v>0</v>
      </c>
      <c r="L792" s="35">
        <f t="shared" si="89"/>
        <v>44660</v>
      </c>
      <c r="N792" s="69" t="str">
        <f t="shared" ca="1" si="90"/>
        <v>D</v>
      </c>
    </row>
    <row r="793" spans="1:14" ht="13">
      <c r="A793" s="39">
        <f t="shared" si="84"/>
        <v>44664</v>
      </c>
      <c r="B793" s="36">
        <f t="shared" si="85"/>
        <v>4</v>
      </c>
      <c r="C793" s="36">
        <f t="shared" si="88"/>
        <v>4</v>
      </c>
      <c r="D793" s="37">
        <f t="shared" si="86"/>
        <v>4</v>
      </c>
      <c r="E793" s="41"/>
      <c r="F793" s="41"/>
      <c r="G793" s="44"/>
      <c r="H793" s="47"/>
      <c r="I793" s="48"/>
      <c r="J793" s="48"/>
      <c r="K793" s="40">
        <f t="shared" si="87"/>
        <v>0</v>
      </c>
      <c r="L793" s="35">
        <f t="shared" si="89"/>
        <v>44664</v>
      </c>
      <c r="N793" s="69" t="str">
        <f t="shared" ca="1" si="90"/>
        <v>D</v>
      </c>
    </row>
    <row r="794" spans="1:14" ht="13">
      <c r="A794" s="39">
        <f t="shared" si="84"/>
        <v>44667</v>
      </c>
      <c r="B794" s="36">
        <f t="shared" si="85"/>
        <v>3</v>
      </c>
      <c r="C794" s="36">
        <f t="shared" si="88"/>
        <v>7</v>
      </c>
      <c r="D794" s="37">
        <f t="shared" si="86"/>
        <v>7</v>
      </c>
      <c r="E794" s="41"/>
      <c r="F794" s="41"/>
      <c r="G794" s="44"/>
      <c r="H794" s="47"/>
      <c r="I794" s="48"/>
      <c r="J794" s="48"/>
      <c r="K794" s="40">
        <f t="shared" si="87"/>
        <v>0</v>
      </c>
      <c r="L794" s="35">
        <f t="shared" si="89"/>
        <v>44667</v>
      </c>
      <c r="N794" s="69" t="str">
        <f t="shared" ca="1" si="90"/>
        <v>D</v>
      </c>
    </row>
    <row r="795" spans="1:14" ht="13">
      <c r="A795" s="39">
        <f t="shared" si="84"/>
        <v>44671</v>
      </c>
      <c r="B795" s="36">
        <f t="shared" si="85"/>
        <v>4</v>
      </c>
      <c r="C795" s="36">
        <f t="shared" si="88"/>
        <v>4</v>
      </c>
      <c r="D795" s="37">
        <f t="shared" si="86"/>
        <v>4</v>
      </c>
      <c r="E795" s="41"/>
      <c r="F795" s="41"/>
      <c r="G795" s="44"/>
      <c r="H795" s="47"/>
      <c r="I795" s="48"/>
      <c r="J795" s="48"/>
      <c r="K795" s="40">
        <f t="shared" si="87"/>
        <v>0</v>
      </c>
      <c r="L795" s="35">
        <f t="shared" si="89"/>
        <v>44671</v>
      </c>
      <c r="N795" s="69" t="str">
        <f t="shared" ca="1" si="90"/>
        <v>D</v>
      </c>
    </row>
    <row r="796" spans="1:14" ht="13">
      <c r="A796" s="39">
        <f t="shared" si="84"/>
        <v>44674</v>
      </c>
      <c r="B796" s="36">
        <f t="shared" si="85"/>
        <v>3</v>
      </c>
      <c r="C796" s="36">
        <f t="shared" si="88"/>
        <v>7</v>
      </c>
      <c r="D796" s="37">
        <f t="shared" si="86"/>
        <v>7</v>
      </c>
      <c r="E796" s="41"/>
      <c r="F796" s="41"/>
      <c r="G796" s="44"/>
      <c r="H796" s="47"/>
      <c r="I796" s="48"/>
      <c r="J796" s="48"/>
      <c r="K796" s="40">
        <f t="shared" si="87"/>
        <v>0</v>
      </c>
      <c r="L796" s="35">
        <f t="shared" si="89"/>
        <v>44674</v>
      </c>
      <c r="N796" s="69" t="str">
        <f t="shared" ca="1" si="90"/>
        <v>D</v>
      </c>
    </row>
    <row r="797" spans="1:14" ht="13">
      <c r="A797" s="39">
        <f t="shared" si="84"/>
        <v>44678</v>
      </c>
      <c r="B797" s="36">
        <f t="shared" si="85"/>
        <v>4</v>
      </c>
      <c r="C797" s="36">
        <f t="shared" si="88"/>
        <v>4</v>
      </c>
      <c r="D797" s="37">
        <f t="shared" si="86"/>
        <v>4</v>
      </c>
      <c r="E797" s="41"/>
      <c r="F797" s="41"/>
      <c r="G797" s="44"/>
      <c r="H797" s="47"/>
      <c r="I797" s="48"/>
      <c r="J797" s="48"/>
      <c r="K797" s="40">
        <f t="shared" si="87"/>
        <v>0</v>
      </c>
      <c r="L797" s="35">
        <f t="shared" si="89"/>
        <v>44678</v>
      </c>
      <c r="N797" s="69" t="str">
        <f t="shared" ca="1" si="90"/>
        <v>D</v>
      </c>
    </row>
    <row r="798" spans="1:14" ht="13">
      <c r="A798" s="39">
        <f t="shared" si="84"/>
        <v>44681</v>
      </c>
      <c r="B798" s="36">
        <f t="shared" si="85"/>
        <v>3</v>
      </c>
      <c r="C798" s="36">
        <f t="shared" si="88"/>
        <v>7</v>
      </c>
      <c r="D798" s="37">
        <f t="shared" si="86"/>
        <v>7</v>
      </c>
      <c r="E798" s="41"/>
      <c r="F798" s="41"/>
      <c r="G798" s="44"/>
      <c r="H798" s="47"/>
      <c r="I798" s="48"/>
      <c r="J798" s="48"/>
      <c r="K798" s="40">
        <f t="shared" si="87"/>
        <v>0</v>
      </c>
      <c r="L798" s="35">
        <f t="shared" si="89"/>
        <v>44681</v>
      </c>
      <c r="N798" s="69" t="str">
        <f t="shared" ca="1" si="90"/>
        <v>D</v>
      </c>
    </row>
    <row r="799" spans="1:14" ht="13">
      <c r="A799" s="39">
        <f t="shared" si="84"/>
        <v>44685</v>
      </c>
      <c r="B799" s="36">
        <f t="shared" si="85"/>
        <v>4</v>
      </c>
      <c r="C799" s="36">
        <f t="shared" si="88"/>
        <v>4</v>
      </c>
      <c r="D799" s="37">
        <f t="shared" si="86"/>
        <v>4</v>
      </c>
      <c r="E799" s="41"/>
      <c r="F799" s="41"/>
      <c r="G799" s="44"/>
      <c r="H799" s="47"/>
      <c r="I799" s="48"/>
      <c r="J799" s="48"/>
      <c r="K799" s="40">
        <f t="shared" si="87"/>
        <v>0</v>
      </c>
      <c r="L799" s="35">
        <f t="shared" si="89"/>
        <v>44685</v>
      </c>
      <c r="N799" s="69" t="str">
        <f t="shared" ca="1" si="90"/>
        <v>D</v>
      </c>
    </row>
    <row r="800" spans="1:14" ht="13">
      <c r="A800" s="39">
        <f t="shared" si="84"/>
        <v>44688</v>
      </c>
      <c r="B800" s="36">
        <f t="shared" si="85"/>
        <v>3</v>
      </c>
      <c r="C800" s="36">
        <f t="shared" si="88"/>
        <v>7</v>
      </c>
      <c r="D800" s="37">
        <f t="shared" si="86"/>
        <v>7</v>
      </c>
      <c r="E800" s="41"/>
      <c r="F800" s="41"/>
      <c r="G800" s="44"/>
      <c r="H800" s="47"/>
      <c r="I800" s="48"/>
      <c r="J800" s="48"/>
      <c r="K800" s="40">
        <f t="shared" si="87"/>
        <v>0</v>
      </c>
      <c r="L800" s="35">
        <f t="shared" si="89"/>
        <v>44688</v>
      </c>
      <c r="N800" s="69" t="str">
        <f t="shared" ca="1" si="90"/>
        <v>D</v>
      </c>
    </row>
    <row r="801" spans="1:14" ht="13">
      <c r="A801" s="39">
        <f t="shared" si="84"/>
        <v>44692</v>
      </c>
      <c r="B801" s="36">
        <f t="shared" si="85"/>
        <v>4</v>
      </c>
      <c r="C801" s="36">
        <f t="shared" si="88"/>
        <v>4</v>
      </c>
      <c r="D801" s="37">
        <f t="shared" si="86"/>
        <v>4</v>
      </c>
      <c r="E801" s="41"/>
      <c r="F801" s="41"/>
      <c r="G801" s="44"/>
      <c r="H801" s="47"/>
      <c r="I801" s="48"/>
      <c r="J801" s="48"/>
      <c r="K801" s="40">
        <f t="shared" si="87"/>
        <v>0</v>
      </c>
      <c r="L801" s="35">
        <f t="shared" si="89"/>
        <v>44692</v>
      </c>
      <c r="N801" s="69" t="str">
        <f t="shared" ca="1" si="90"/>
        <v>D</v>
      </c>
    </row>
    <row r="802" spans="1:14" ht="13">
      <c r="A802" s="39">
        <f t="shared" si="84"/>
        <v>44695</v>
      </c>
      <c r="B802" s="36">
        <f t="shared" si="85"/>
        <v>3</v>
      </c>
      <c r="C802" s="36">
        <f t="shared" si="88"/>
        <v>7</v>
      </c>
      <c r="D802" s="37">
        <f t="shared" si="86"/>
        <v>7</v>
      </c>
      <c r="E802" s="41"/>
      <c r="F802" s="41"/>
      <c r="G802" s="44"/>
      <c r="H802" s="47"/>
      <c r="I802" s="48"/>
      <c r="J802" s="48"/>
      <c r="K802" s="40">
        <f t="shared" si="87"/>
        <v>0</v>
      </c>
      <c r="L802" s="35">
        <f t="shared" si="89"/>
        <v>44695</v>
      </c>
      <c r="N802" s="69" t="str">
        <f t="shared" ca="1" si="90"/>
        <v>D</v>
      </c>
    </row>
    <row r="803" spans="1:14" ht="13">
      <c r="A803" s="39">
        <f t="shared" si="84"/>
        <v>44699</v>
      </c>
      <c r="B803" s="36">
        <f t="shared" si="85"/>
        <v>4</v>
      </c>
      <c r="C803" s="36">
        <f t="shared" si="88"/>
        <v>4</v>
      </c>
      <c r="D803" s="37">
        <f t="shared" si="86"/>
        <v>4</v>
      </c>
      <c r="E803" s="41"/>
      <c r="F803" s="41"/>
      <c r="G803" s="44"/>
      <c r="H803" s="47"/>
      <c r="I803" s="48"/>
      <c r="J803" s="48"/>
      <c r="K803" s="40">
        <f t="shared" si="87"/>
        <v>0</v>
      </c>
      <c r="L803" s="35">
        <f t="shared" si="89"/>
        <v>44699</v>
      </c>
      <c r="N803" s="69" t="str">
        <f t="shared" ca="1" si="90"/>
        <v>D</v>
      </c>
    </row>
    <row r="804" spans="1:14" ht="13">
      <c r="A804" s="39">
        <f t="shared" si="84"/>
        <v>44702</v>
      </c>
      <c r="B804" s="36">
        <f t="shared" si="85"/>
        <v>3</v>
      </c>
      <c r="C804" s="36">
        <f t="shared" si="88"/>
        <v>7</v>
      </c>
      <c r="D804" s="37">
        <f t="shared" si="86"/>
        <v>7</v>
      </c>
      <c r="E804" s="41"/>
      <c r="F804" s="41"/>
      <c r="G804" s="44"/>
      <c r="H804" s="47"/>
      <c r="I804" s="48"/>
      <c r="J804" s="48"/>
      <c r="K804" s="40">
        <f t="shared" si="87"/>
        <v>0</v>
      </c>
      <c r="L804" s="35">
        <f t="shared" si="89"/>
        <v>44702</v>
      </c>
      <c r="N804" s="69" t="str">
        <f t="shared" ca="1" si="90"/>
        <v>D</v>
      </c>
    </row>
    <row r="805" spans="1:14" ht="13">
      <c r="A805" s="39">
        <f t="shared" si="84"/>
        <v>44706</v>
      </c>
      <c r="B805" s="36">
        <f t="shared" si="85"/>
        <v>4</v>
      </c>
      <c r="C805" s="36">
        <f t="shared" si="88"/>
        <v>4</v>
      </c>
      <c r="D805" s="37">
        <f t="shared" si="86"/>
        <v>4</v>
      </c>
      <c r="E805" s="41"/>
      <c r="F805" s="41"/>
      <c r="G805" s="44"/>
      <c r="H805" s="47"/>
      <c r="I805" s="48"/>
      <c r="J805" s="48"/>
      <c r="K805" s="40">
        <f t="shared" si="87"/>
        <v>0</v>
      </c>
      <c r="L805" s="35">
        <f t="shared" si="89"/>
        <v>44706</v>
      </c>
      <c r="N805" s="69" t="str">
        <f t="shared" ca="1" si="90"/>
        <v>D</v>
      </c>
    </row>
    <row r="806" spans="1:14" ht="13">
      <c r="A806" s="39">
        <f t="shared" si="84"/>
        <v>44709</v>
      </c>
      <c r="B806" s="36">
        <f t="shared" si="85"/>
        <v>3</v>
      </c>
      <c r="C806" s="36">
        <f t="shared" si="88"/>
        <v>7</v>
      </c>
      <c r="D806" s="37">
        <f t="shared" si="86"/>
        <v>7</v>
      </c>
      <c r="E806" s="41"/>
      <c r="F806" s="41"/>
      <c r="G806" s="44"/>
      <c r="H806" s="47"/>
      <c r="I806" s="48"/>
      <c r="J806" s="48"/>
      <c r="K806" s="40">
        <f t="shared" si="87"/>
        <v>0</v>
      </c>
      <c r="L806" s="35">
        <f t="shared" si="89"/>
        <v>44709</v>
      </c>
      <c r="N806" s="69" t="str">
        <f t="shared" ca="1" si="90"/>
        <v>D</v>
      </c>
    </row>
    <row r="807" spans="1:14" ht="13">
      <c r="A807" s="39">
        <f t="shared" si="84"/>
        <v>44713</v>
      </c>
      <c r="B807" s="36">
        <f t="shared" si="85"/>
        <v>4</v>
      </c>
      <c r="C807" s="36">
        <f t="shared" si="88"/>
        <v>4</v>
      </c>
      <c r="D807" s="37">
        <f t="shared" si="86"/>
        <v>4</v>
      </c>
      <c r="E807" s="41"/>
      <c r="F807" s="41"/>
      <c r="G807" s="44"/>
      <c r="H807" s="47"/>
      <c r="I807" s="48"/>
      <c r="J807" s="48"/>
      <c r="K807" s="40">
        <f t="shared" si="87"/>
        <v>0</v>
      </c>
      <c r="L807" s="35">
        <f t="shared" si="89"/>
        <v>44713</v>
      </c>
      <c r="N807" s="69" t="str">
        <f t="shared" ca="1" si="90"/>
        <v>D</v>
      </c>
    </row>
    <row r="808" spans="1:14" ht="13">
      <c r="A808" s="39">
        <f t="shared" si="84"/>
        <v>44716</v>
      </c>
      <c r="B808" s="36">
        <f t="shared" si="85"/>
        <v>3</v>
      </c>
      <c r="C808" s="36">
        <f t="shared" si="88"/>
        <v>7</v>
      </c>
      <c r="D808" s="37">
        <f t="shared" si="86"/>
        <v>7</v>
      </c>
      <c r="E808" s="41"/>
      <c r="F808" s="41"/>
      <c r="G808" s="44"/>
      <c r="H808" s="47"/>
      <c r="I808" s="48"/>
      <c r="J808" s="48"/>
      <c r="K808" s="40">
        <f t="shared" si="87"/>
        <v>0</v>
      </c>
      <c r="L808" s="35">
        <f t="shared" si="89"/>
        <v>44716</v>
      </c>
      <c r="N808" s="71" t="str">
        <f t="shared" ca="1" si="90"/>
        <v>D</v>
      </c>
    </row>
    <row r="809" spans="1:14" ht="13">
      <c r="A809" s="39">
        <f t="shared" si="84"/>
        <v>44720</v>
      </c>
      <c r="B809" s="36">
        <f t="shared" si="85"/>
        <v>4</v>
      </c>
      <c r="C809" s="36">
        <f t="shared" si="88"/>
        <v>4</v>
      </c>
      <c r="D809" s="37">
        <f t="shared" si="86"/>
        <v>4</v>
      </c>
      <c r="E809" s="41"/>
      <c r="F809" s="41"/>
      <c r="G809" s="44"/>
      <c r="H809" s="47"/>
      <c r="I809" s="48"/>
      <c r="J809" s="48"/>
      <c r="K809" s="40">
        <f t="shared" si="87"/>
        <v>0</v>
      </c>
      <c r="L809" s="35">
        <f t="shared" si="89"/>
        <v>44720</v>
      </c>
      <c r="N809" s="72" t="str">
        <f t="shared" ca="1" si="90"/>
        <v>D</v>
      </c>
    </row>
    <row r="810" spans="1:14" ht="13">
      <c r="A810" s="39">
        <f t="shared" si="84"/>
        <v>44723</v>
      </c>
      <c r="B810" s="36">
        <f t="shared" si="85"/>
        <v>3</v>
      </c>
      <c r="C810" s="36">
        <f t="shared" si="88"/>
        <v>7</v>
      </c>
      <c r="D810" s="37">
        <f t="shared" si="86"/>
        <v>7</v>
      </c>
      <c r="E810" s="41"/>
      <c r="F810" s="41"/>
      <c r="G810" s="44"/>
      <c r="H810" s="47"/>
      <c r="I810" s="48"/>
      <c r="J810" s="48"/>
      <c r="K810" s="40">
        <f t="shared" si="87"/>
        <v>0</v>
      </c>
      <c r="L810" s="35">
        <f t="shared" si="89"/>
        <v>44723</v>
      </c>
      <c r="N810" s="72" t="str">
        <f t="shared" ca="1" si="90"/>
        <v>D</v>
      </c>
    </row>
    <row r="811" spans="1:14" ht="13">
      <c r="A811" s="39">
        <f t="shared" si="84"/>
        <v>44727</v>
      </c>
      <c r="B811" s="36">
        <f t="shared" si="85"/>
        <v>4</v>
      </c>
      <c r="C811" s="36">
        <f t="shared" si="88"/>
        <v>4</v>
      </c>
      <c r="D811" s="37">
        <f t="shared" si="86"/>
        <v>4</v>
      </c>
      <c r="E811" s="41"/>
      <c r="F811" s="41"/>
      <c r="G811" s="44"/>
      <c r="H811" s="47"/>
      <c r="I811" s="48"/>
      <c r="J811" s="48"/>
      <c r="K811" s="40">
        <f t="shared" si="87"/>
        <v>0</v>
      </c>
      <c r="L811" s="35">
        <f t="shared" si="89"/>
        <v>44727</v>
      </c>
      <c r="N811" s="72" t="str">
        <f t="shared" ca="1" si="90"/>
        <v>D</v>
      </c>
    </row>
    <row r="812" spans="1:14" ht="13">
      <c r="A812" s="39">
        <f t="shared" si="84"/>
        <v>44730</v>
      </c>
      <c r="B812" s="36">
        <f t="shared" si="85"/>
        <v>3</v>
      </c>
      <c r="C812" s="36">
        <f t="shared" si="88"/>
        <v>7</v>
      </c>
      <c r="D812" s="37">
        <f t="shared" si="86"/>
        <v>7</v>
      </c>
      <c r="E812" s="41"/>
      <c r="F812" s="41"/>
      <c r="G812" s="44"/>
      <c r="H812" s="47"/>
      <c r="I812" s="48"/>
      <c r="J812" s="48"/>
      <c r="K812" s="40">
        <f t="shared" si="87"/>
        <v>0</v>
      </c>
      <c r="L812" s="35">
        <f t="shared" si="89"/>
        <v>44730</v>
      </c>
      <c r="N812" s="72" t="str">
        <f t="shared" ca="1" si="90"/>
        <v>D</v>
      </c>
    </row>
    <row r="813" spans="1:14" ht="13">
      <c r="A813" s="39">
        <f t="shared" si="84"/>
        <v>44734</v>
      </c>
      <c r="B813" s="36">
        <f t="shared" si="85"/>
        <v>4</v>
      </c>
      <c r="C813" s="36">
        <f t="shared" si="88"/>
        <v>4</v>
      </c>
      <c r="D813" s="37">
        <f t="shared" si="86"/>
        <v>4</v>
      </c>
      <c r="E813" s="41"/>
      <c r="F813" s="41"/>
      <c r="G813" s="44"/>
      <c r="H813" s="47"/>
      <c r="I813" s="48"/>
      <c r="J813" s="48"/>
      <c r="K813" s="40">
        <f t="shared" si="87"/>
        <v>0</v>
      </c>
      <c r="L813" s="35">
        <f t="shared" si="89"/>
        <v>44734</v>
      </c>
      <c r="N813" s="72" t="str">
        <f t="shared" ca="1" si="90"/>
        <v>D</v>
      </c>
    </row>
    <row r="814" spans="1:14" ht="13">
      <c r="A814" s="39">
        <f t="shared" si="84"/>
        <v>44737</v>
      </c>
      <c r="B814" s="36">
        <f t="shared" si="85"/>
        <v>3</v>
      </c>
      <c r="C814" s="36">
        <f t="shared" si="88"/>
        <v>7</v>
      </c>
      <c r="D814" s="37">
        <f t="shared" si="86"/>
        <v>7</v>
      </c>
      <c r="E814" s="41"/>
      <c r="F814" s="41"/>
      <c r="G814" s="44"/>
      <c r="H814" s="47"/>
      <c r="I814" s="48"/>
      <c r="J814" s="48"/>
      <c r="K814" s="40">
        <f t="shared" si="87"/>
        <v>0</v>
      </c>
      <c r="L814" s="35">
        <f t="shared" si="89"/>
        <v>44737</v>
      </c>
      <c r="N814" s="72" t="str">
        <f t="shared" ca="1" si="90"/>
        <v>D</v>
      </c>
    </row>
    <row r="815" spans="1:14" ht="13">
      <c r="A815" s="39">
        <f t="shared" si="84"/>
        <v>44741</v>
      </c>
      <c r="B815" s="36">
        <f t="shared" si="85"/>
        <v>4</v>
      </c>
      <c r="C815" s="36">
        <f t="shared" si="88"/>
        <v>4</v>
      </c>
      <c r="D815" s="37">
        <f t="shared" si="86"/>
        <v>4</v>
      </c>
      <c r="E815" s="41"/>
      <c r="F815" s="41"/>
      <c r="G815" s="44"/>
      <c r="H815" s="47"/>
      <c r="I815" s="48"/>
      <c r="J815" s="48"/>
      <c r="K815" s="40">
        <f t="shared" si="87"/>
        <v>0</v>
      </c>
      <c r="L815" s="35">
        <f t="shared" si="89"/>
        <v>44741</v>
      </c>
      <c r="N815" s="72" t="str">
        <f t="shared" ca="1" si="90"/>
        <v>D</v>
      </c>
    </row>
    <row r="816" spans="1:14" ht="13">
      <c r="A816" s="39">
        <f t="shared" si="84"/>
        <v>44744</v>
      </c>
      <c r="B816" s="36">
        <f t="shared" si="85"/>
        <v>3</v>
      </c>
      <c r="C816" s="36">
        <f t="shared" si="88"/>
        <v>7</v>
      </c>
      <c r="D816" s="37">
        <f t="shared" si="86"/>
        <v>7</v>
      </c>
      <c r="E816" s="41"/>
      <c r="F816" s="41"/>
      <c r="G816" s="44"/>
      <c r="H816" s="47"/>
      <c r="I816" s="48"/>
      <c r="J816" s="48"/>
      <c r="K816" s="40">
        <f t="shared" si="87"/>
        <v>0</v>
      </c>
      <c r="L816" s="35">
        <f t="shared" si="89"/>
        <v>44744</v>
      </c>
      <c r="N816" s="72" t="str">
        <f t="shared" ca="1" si="90"/>
        <v>D</v>
      </c>
    </row>
    <row r="817" spans="1:14" ht="13">
      <c r="A817" s="39">
        <f t="shared" si="84"/>
        <v>44748</v>
      </c>
      <c r="B817" s="36">
        <f t="shared" si="85"/>
        <v>4</v>
      </c>
      <c r="C817" s="36">
        <f t="shared" si="88"/>
        <v>4</v>
      </c>
      <c r="D817" s="37">
        <f t="shared" si="86"/>
        <v>4</v>
      </c>
      <c r="E817" s="41"/>
      <c r="F817" s="41"/>
      <c r="G817" s="44"/>
      <c r="H817" s="47"/>
      <c r="I817" s="48"/>
      <c r="J817" s="48"/>
      <c r="K817" s="40">
        <f t="shared" si="87"/>
        <v>0</v>
      </c>
      <c r="L817" s="35">
        <f t="shared" si="89"/>
        <v>44748</v>
      </c>
      <c r="N817" s="72" t="str">
        <f t="shared" ca="1" si="90"/>
        <v>D</v>
      </c>
    </row>
    <row r="818" spans="1:14" ht="13">
      <c r="A818" s="39">
        <f t="shared" si="84"/>
        <v>44751</v>
      </c>
      <c r="B818" s="36">
        <f t="shared" si="85"/>
        <v>3</v>
      </c>
      <c r="C818" s="36">
        <f t="shared" si="88"/>
        <v>7</v>
      </c>
      <c r="D818" s="37">
        <f t="shared" si="86"/>
        <v>7</v>
      </c>
      <c r="E818" s="41"/>
      <c r="F818" s="41"/>
      <c r="G818" s="44"/>
      <c r="H818" s="47"/>
      <c r="I818" s="48"/>
      <c r="J818" s="48"/>
      <c r="K818" s="40">
        <f t="shared" si="87"/>
        <v>0</v>
      </c>
      <c r="L818" s="35">
        <f t="shared" si="89"/>
        <v>44751</v>
      </c>
      <c r="N818" s="72" t="str">
        <f t="shared" ca="1" si="90"/>
        <v>D</v>
      </c>
    </row>
    <row r="819" spans="1:14" ht="13">
      <c r="A819" s="39">
        <f t="shared" si="84"/>
        <v>44755</v>
      </c>
      <c r="B819" s="36">
        <f t="shared" si="85"/>
        <v>4</v>
      </c>
      <c r="C819" s="36">
        <f t="shared" si="88"/>
        <v>4</v>
      </c>
      <c r="D819" s="37">
        <f t="shared" si="86"/>
        <v>4</v>
      </c>
      <c r="E819" s="41"/>
      <c r="F819" s="41"/>
      <c r="G819" s="44"/>
      <c r="H819" s="47"/>
      <c r="I819" s="48"/>
      <c r="J819" s="48"/>
      <c r="K819" s="40">
        <f t="shared" si="87"/>
        <v>0</v>
      </c>
      <c r="L819" s="35">
        <f t="shared" si="89"/>
        <v>44755</v>
      </c>
      <c r="N819" s="72" t="str">
        <f t="shared" ca="1" si="90"/>
        <v>D</v>
      </c>
    </row>
    <row r="820" spans="1:14" ht="13">
      <c r="A820" s="39">
        <f t="shared" si="84"/>
        <v>44758</v>
      </c>
      <c r="B820" s="36">
        <f t="shared" si="85"/>
        <v>3</v>
      </c>
      <c r="C820" s="36">
        <f t="shared" si="88"/>
        <v>7</v>
      </c>
      <c r="D820" s="37">
        <f t="shared" si="86"/>
        <v>7</v>
      </c>
      <c r="E820" s="41"/>
      <c r="F820" s="41"/>
      <c r="G820" s="44"/>
      <c r="H820" s="47"/>
      <c r="I820" s="48"/>
      <c r="J820" s="48"/>
      <c r="K820" s="40">
        <f t="shared" si="87"/>
        <v>0</v>
      </c>
      <c r="L820" s="35">
        <f t="shared" si="89"/>
        <v>44758</v>
      </c>
      <c r="N820" s="72" t="str">
        <f t="shared" ca="1" si="90"/>
        <v>D</v>
      </c>
    </row>
    <row r="821" spans="1:14" ht="13">
      <c r="A821" s="39">
        <f t="shared" si="84"/>
        <v>44762</v>
      </c>
      <c r="B821" s="36">
        <f t="shared" si="85"/>
        <v>4</v>
      </c>
      <c r="C821" s="36">
        <f t="shared" si="88"/>
        <v>4</v>
      </c>
      <c r="D821" s="37">
        <f t="shared" si="86"/>
        <v>4</v>
      </c>
      <c r="E821" s="41"/>
      <c r="F821" s="41"/>
      <c r="G821" s="44"/>
      <c r="H821" s="47"/>
      <c r="I821" s="48"/>
      <c r="J821" s="48"/>
      <c r="K821" s="40">
        <f t="shared" si="87"/>
        <v>0</v>
      </c>
      <c r="L821" s="35">
        <f t="shared" si="89"/>
        <v>44762</v>
      </c>
      <c r="N821" s="72" t="str">
        <f t="shared" ca="1" si="90"/>
        <v>D</v>
      </c>
    </row>
    <row r="822" spans="1:14" ht="13">
      <c r="A822" s="39">
        <f t="shared" si="84"/>
        <v>44765</v>
      </c>
      <c r="B822" s="36">
        <f t="shared" si="85"/>
        <v>3</v>
      </c>
      <c r="C822" s="36">
        <f t="shared" si="88"/>
        <v>7</v>
      </c>
      <c r="D822" s="37">
        <f t="shared" si="86"/>
        <v>7</v>
      </c>
      <c r="E822" s="41"/>
      <c r="F822" s="41"/>
      <c r="G822" s="44"/>
      <c r="H822" s="47"/>
      <c r="I822" s="48"/>
      <c r="J822" s="48"/>
      <c r="K822" s="40">
        <f t="shared" si="87"/>
        <v>0</v>
      </c>
      <c r="L822" s="35">
        <f t="shared" si="89"/>
        <v>44765</v>
      </c>
      <c r="N822" s="72" t="str">
        <f t="shared" ca="1" si="90"/>
        <v>D</v>
      </c>
    </row>
    <row r="823" spans="1:14" ht="13">
      <c r="A823" s="39">
        <f t="shared" ref="A823:A870" si="91">IF(A$6=11,A822+B823,A822+7)</f>
        <v>44769</v>
      </c>
      <c r="B823" s="36">
        <f t="shared" ref="B823:B870" si="92">IF(AND(A$6=11,C822=4),3,4)</f>
        <v>4</v>
      </c>
      <c r="C823" s="36">
        <f t="shared" si="88"/>
        <v>4</v>
      </c>
      <c r="D823" s="37">
        <f t="shared" ref="D823:D886" si="93">WEEKDAY(A823)</f>
        <v>4</v>
      </c>
      <c r="E823" s="41"/>
      <c r="F823" s="41"/>
      <c r="G823" s="44"/>
      <c r="H823" s="47"/>
      <c r="I823" s="48"/>
      <c r="J823" s="48"/>
      <c r="K823" s="40">
        <f t="shared" ref="K823:K886" si="94">SUM(E823:J823)</f>
        <v>0</v>
      </c>
      <c r="L823" s="35">
        <f t="shared" si="89"/>
        <v>44769</v>
      </c>
      <c r="N823" s="72" t="str">
        <f t="shared" ca="1" si="90"/>
        <v>D</v>
      </c>
    </row>
    <row r="824" spans="1:14" ht="13">
      <c r="A824" s="39">
        <f t="shared" si="91"/>
        <v>44772</v>
      </c>
      <c r="B824" s="36">
        <f t="shared" si="92"/>
        <v>3</v>
      </c>
      <c r="C824" s="36">
        <f t="shared" si="88"/>
        <v>7</v>
      </c>
      <c r="D824" s="37">
        <f t="shared" si="93"/>
        <v>7</v>
      </c>
      <c r="E824" s="41"/>
      <c r="F824" s="41"/>
      <c r="G824" s="44"/>
      <c r="H824" s="47"/>
      <c r="I824" s="48"/>
      <c r="J824" s="48"/>
      <c r="K824" s="40">
        <f t="shared" si="94"/>
        <v>0</v>
      </c>
      <c r="L824" s="35">
        <f t="shared" si="89"/>
        <v>44772</v>
      </c>
      <c r="N824" s="72" t="str">
        <f t="shared" ca="1" si="90"/>
        <v>D</v>
      </c>
    </row>
    <row r="825" spans="1:14" ht="13">
      <c r="A825" s="39">
        <f t="shared" si="91"/>
        <v>44776</v>
      </c>
      <c r="B825" s="36">
        <f t="shared" si="92"/>
        <v>4</v>
      </c>
      <c r="C825" s="36">
        <f t="shared" si="88"/>
        <v>4</v>
      </c>
      <c r="D825" s="37">
        <f t="shared" si="93"/>
        <v>4</v>
      </c>
      <c r="E825" s="41"/>
      <c r="F825" s="41"/>
      <c r="G825" s="44"/>
      <c r="H825" s="47"/>
      <c r="I825" s="48"/>
      <c r="J825" s="48"/>
      <c r="K825" s="40">
        <f t="shared" si="94"/>
        <v>0</v>
      </c>
      <c r="L825" s="35">
        <f t="shared" si="89"/>
        <v>44776</v>
      </c>
      <c r="N825" s="72" t="str">
        <f t="shared" ca="1" si="90"/>
        <v>D</v>
      </c>
    </row>
    <row r="826" spans="1:14" ht="13">
      <c r="A826" s="39">
        <f t="shared" si="91"/>
        <v>44779</v>
      </c>
      <c r="B826" s="36">
        <f t="shared" si="92"/>
        <v>3</v>
      </c>
      <c r="C826" s="36">
        <f t="shared" si="88"/>
        <v>7</v>
      </c>
      <c r="D826" s="37">
        <f t="shared" si="93"/>
        <v>7</v>
      </c>
      <c r="E826" s="41"/>
      <c r="F826" s="41"/>
      <c r="G826" s="44"/>
      <c r="H826" s="47"/>
      <c r="I826" s="48"/>
      <c r="J826" s="48"/>
      <c r="K826" s="40">
        <f t="shared" si="94"/>
        <v>0</v>
      </c>
      <c r="L826" s="35">
        <f t="shared" si="89"/>
        <v>44779</v>
      </c>
      <c r="N826" s="72" t="str">
        <f t="shared" ca="1" si="90"/>
        <v>D</v>
      </c>
    </row>
    <row r="827" spans="1:14" ht="13">
      <c r="A827" s="39">
        <f t="shared" si="91"/>
        <v>44783</v>
      </c>
      <c r="B827" s="36">
        <f t="shared" si="92"/>
        <v>4</v>
      </c>
      <c r="C827" s="36">
        <f t="shared" si="88"/>
        <v>4</v>
      </c>
      <c r="D827" s="37">
        <f t="shared" si="93"/>
        <v>4</v>
      </c>
      <c r="E827" s="41"/>
      <c r="F827" s="41"/>
      <c r="G827" s="44"/>
      <c r="H827" s="47"/>
      <c r="I827" s="48"/>
      <c r="J827" s="48"/>
      <c r="K827" s="40">
        <f t="shared" si="94"/>
        <v>0</v>
      </c>
      <c r="L827" s="35">
        <f t="shared" si="89"/>
        <v>44783</v>
      </c>
      <c r="N827" s="72" t="str">
        <f t="shared" ca="1" si="90"/>
        <v>D</v>
      </c>
    </row>
    <row r="828" spans="1:14" ht="13">
      <c r="A828" s="39">
        <f t="shared" si="91"/>
        <v>44786</v>
      </c>
      <c r="B828" s="36">
        <f t="shared" si="92"/>
        <v>3</v>
      </c>
      <c r="C828" s="36">
        <f t="shared" si="88"/>
        <v>7</v>
      </c>
      <c r="D828" s="37">
        <f t="shared" si="93"/>
        <v>7</v>
      </c>
      <c r="E828" s="41"/>
      <c r="F828" s="41"/>
      <c r="G828" s="44"/>
      <c r="H828" s="47"/>
      <c r="I828" s="48"/>
      <c r="J828" s="48"/>
      <c r="K828" s="40">
        <f t="shared" si="94"/>
        <v>0</v>
      </c>
      <c r="L828" s="35">
        <f t="shared" si="89"/>
        <v>44786</v>
      </c>
      <c r="N828" s="72" t="str">
        <f t="shared" ca="1" si="90"/>
        <v>D</v>
      </c>
    </row>
    <row r="829" spans="1:14" ht="13">
      <c r="A829" s="39">
        <f t="shared" si="91"/>
        <v>44790</v>
      </c>
      <c r="B829" s="36">
        <f t="shared" si="92"/>
        <v>4</v>
      </c>
      <c r="C829" s="36">
        <f t="shared" si="88"/>
        <v>4</v>
      </c>
      <c r="D829" s="37">
        <f t="shared" si="93"/>
        <v>4</v>
      </c>
      <c r="E829" s="41"/>
      <c r="F829" s="41"/>
      <c r="G829" s="44"/>
      <c r="H829" s="47"/>
      <c r="I829" s="48"/>
      <c r="J829" s="48"/>
      <c r="K829" s="40">
        <f t="shared" si="94"/>
        <v>0</v>
      </c>
      <c r="L829" s="35">
        <f t="shared" si="89"/>
        <v>44790</v>
      </c>
      <c r="N829" s="72" t="str">
        <f t="shared" ca="1" si="90"/>
        <v>D</v>
      </c>
    </row>
    <row r="830" spans="1:14" ht="13">
      <c r="A830" s="39">
        <f t="shared" si="91"/>
        <v>44793</v>
      </c>
      <c r="B830" s="36">
        <f t="shared" si="92"/>
        <v>3</v>
      </c>
      <c r="C830" s="36">
        <f t="shared" si="88"/>
        <v>7</v>
      </c>
      <c r="D830" s="37">
        <f t="shared" si="93"/>
        <v>7</v>
      </c>
      <c r="E830" s="41"/>
      <c r="F830" s="41"/>
      <c r="G830" s="44"/>
      <c r="H830" s="47"/>
      <c r="I830" s="48"/>
      <c r="J830" s="48"/>
      <c r="K830" s="40">
        <f t="shared" si="94"/>
        <v>0</v>
      </c>
      <c r="L830" s="35">
        <f t="shared" si="89"/>
        <v>44793</v>
      </c>
      <c r="N830" s="72" t="str">
        <f t="shared" ca="1" si="90"/>
        <v>D</v>
      </c>
    </row>
    <row r="831" spans="1:14" ht="13">
      <c r="A831" s="39">
        <f t="shared" si="91"/>
        <v>44797</v>
      </c>
      <c r="B831" s="36">
        <f t="shared" si="92"/>
        <v>4</v>
      </c>
      <c r="C831" s="36">
        <f t="shared" si="88"/>
        <v>4</v>
      </c>
      <c r="D831" s="37">
        <f t="shared" si="93"/>
        <v>4</v>
      </c>
      <c r="E831" s="41"/>
      <c r="F831" s="41"/>
      <c r="G831" s="44"/>
      <c r="H831" s="47"/>
      <c r="I831" s="48"/>
      <c r="J831" s="48"/>
      <c r="K831" s="40">
        <f t="shared" si="94"/>
        <v>0</v>
      </c>
      <c r="L831" s="35">
        <f t="shared" si="89"/>
        <v>44797</v>
      </c>
      <c r="N831" s="72" t="str">
        <f t="shared" ca="1" si="90"/>
        <v>D</v>
      </c>
    </row>
    <row r="832" spans="1:14" ht="13">
      <c r="A832" s="39">
        <f t="shared" si="91"/>
        <v>44800</v>
      </c>
      <c r="B832" s="36">
        <f t="shared" si="92"/>
        <v>3</v>
      </c>
      <c r="C832" s="36">
        <f t="shared" si="88"/>
        <v>7</v>
      </c>
      <c r="D832" s="37">
        <f t="shared" si="93"/>
        <v>7</v>
      </c>
      <c r="E832" s="41"/>
      <c r="F832" s="41"/>
      <c r="G832" s="44"/>
      <c r="H832" s="47"/>
      <c r="I832" s="48"/>
      <c r="J832" s="48"/>
      <c r="K832" s="40">
        <f t="shared" si="94"/>
        <v>0</v>
      </c>
      <c r="L832" s="35">
        <f t="shared" si="89"/>
        <v>44800</v>
      </c>
      <c r="N832" s="72" t="str">
        <f t="shared" ca="1" si="90"/>
        <v>D</v>
      </c>
    </row>
    <row r="833" spans="1:14" ht="13">
      <c r="A833" s="39">
        <f t="shared" si="91"/>
        <v>44804</v>
      </c>
      <c r="B833" s="36">
        <f t="shared" si="92"/>
        <v>4</v>
      </c>
      <c r="C833" s="36">
        <f t="shared" si="88"/>
        <v>4</v>
      </c>
      <c r="D833" s="37">
        <f t="shared" si="93"/>
        <v>4</v>
      </c>
      <c r="E833" s="41"/>
      <c r="F833" s="41"/>
      <c r="G833" s="44"/>
      <c r="H833" s="47"/>
      <c r="I833" s="48"/>
      <c r="J833" s="48"/>
      <c r="K833" s="40">
        <f t="shared" si="94"/>
        <v>0</v>
      </c>
      <c r="L833" s="35">
        <f t="shared" si="89"/>
        <v>44804</v>
      </c>
      <c r="N833" s="72" t="str">
        <f t="shared" ca="1" si="90"/>
        <v>D</v>
      </c>
    </row>
    <row r="834" spans="1:14" ht="13">
      <c r="A834" s="39">
        <f t="shared" si="91"/>
        <v>44807</v>
      </c>
      <c r="B834" s="36">
        <f t="shared" si="92"/>
        <v>3</v>
      </c>
      <c r="C834" s="36">
        <f t="shared" si="88"/>
        <v>7</v>
      </c>
      <c r="D834" s="37">
        <f t="shared" si="93"/>
        <v>7</v>
      </c>
      <c r="E834" s="41"/>
      <c r="F834" s="41"/>
      <c r="G834" s="44"/>
      <c r="H834" s="47"/>
      <c r="I834" s="48"/>
      <c r="J834" s="48"/>
      <c r="K834" s="40">
        <f t="shared" si="94"/>
        <v>0</v>
      </c>
      <c r="L834" s="35">
        <f t="shared" si="89"/>
        <v>44807</v>
      </c>
      <c r="N834" s="72" t="str">
        <f t="shared" ca="1" si="90"/>
        <v>D</v>
      </c>
    </row>
    <row r="835" spans="1:14" ht="13">
      <c r="A835" s="39">
        <f t="shared" si="91"/>
        <v>44811</v>
      </c>
      <c r="B835" s="36">
        <f t="shared" si="92"/>
        <v>4</v>
      </c>
      <c r="C835" s="36">
        <f t="shared" si="88"/>
        <v>4</v>
      </c>
      <c r="D835" s="37">
        <f t="shared" si="93"/>
        <v>4</v>
      </c>
      <c r="E835" s="41"/>
      <c r="F835" s="41"/>
      <c r="G835" s="44"/>
      <c r="H835" s="47"/>
      <c r="I835" s="48"/>
      <c r="J835" s="48"/>
      <c r="K835" s="40">
        <f t="shared" si="94"/>
        <v>0</v>
      </c>
      <c r="L835" s="35">
        <f t="shared" si="89"/>
        <v>44811</v>
      </c>
      <c r="N835" s="72" t="str">
        <f t="shared" ca="1" si="90"/>
        <v>D</v>
      </c>
    </row>
    <row r="836" spans="1:14" ht="13">
      <c r="A836" s="39">
        <f t="shared" si="91"/>
        <v>44814</v>
      </c>
      <c r="B836" s="36">
        <f t="shared" si="92"/>
        <v>3</v>
      </c>
      <c r="C836" s="36">
        <f t="shared" si="88"/>
        <v>7</v>
      </c>
      <c r="D836" s="37">
        <f t="shared" si="93"/>
        <v>7</v>
      </c>
      <c r="E836" s="41"/>
      <c r="F836" s="41"/>
      <c r="G836" s="44"/>
      <c r="H836" s="47"/>
      <c r="I836" s="48"/>
      <c r="J836" s="48"/>
      <c r="K836" s="40">
        <f t="shared" si="94"/>
        <v>0</v>
      </c>
      <c r="L836" s="35">
        <f t="shared" si="89"/>
        <v>44814</v>
      </c>
      <c r="N836" s="72" t="str">
        <f t="shared" ca="1" si="90"/>
        <v>D</v>
      </c>
    </row>
    <row r="837" spans="1:14" ht="13">
      <c r="A837" s="39">
        <f t="shared" si="91"/>
        <v>44818</v>
      </c>
      <c r="B837" s="36">
        <f t="shared" si="92"/>
        <v>4</v>
      </c>
      <c r="C837" s="36">
        <f t="shared" si="88"/>
        <v>4</v>
      </c>
      <c r="D837" s="37">
        <f t="shared" si="93"/>
        <v>4</v>
      </c>
      <c r="E837" s="41"/>
      <c r="F837" s="41"/>
      <c r="G837" s="44"/>
      <c r="H837" s="47"/>
      <c r="I837" s="48"/>
      <c r="J837" s="48"/>
      <c r="K837" s="40">
        <f t="shared" si="94"/>
        <v>0</v>
      </c>
      <c r="L837" s="35">
        <f t="shared" si="89"/>
        <v>44818</v>
      </c>
      <c r="N837" s="72" t="str">
        <f t="shared" ca="1" si="90"/>
        <v>D</v>
      </c>
    </row>
    <row r="838" spans="1:14" ht="13">
      <c r="A838" s="39">
        <f t="shared" si="91"/>
        <v>44821</v>
      </c>
      <c r="B838" s="36">
        <f t="shared" si="92"/>
        <v>3</v>
      </c>
      <c r="C838" s="36">
        <f t="shared" si="88"/>
        <v>7</v>
      </c>
      <c r="D838" s="37">
        <f t="shared" si="93"/>
        <v>7</v>
      </c>
      <c r="E838" s="41"/>
      <c r="F838" s="41"/>
      <c r="G838" s="44"/>
      <c r="H838" s="47"/>
      <c r="I838" s="48"/>
      <c r="J838" s="48"/>
      <c r="K838" s="40">
        <f t="shared" si="94"/>
        <v>0</v>
      </c>
      <c r="L838" s="35">
        <f t="shared" si="89"/>
        <v>44821</v>
      </c>
      <c r="N838" s="72" t="str">
        <f t="shared" ca="1" si="90"/>
        <v>D</v>
      </c>
    </row>
    <row r="839" spans="1:14" ht="13">
      <c r="A839" s="39">
        <f t="shared" si="91"/>
        <v>44825</v>
      </c>
      <c r="B839" s="36">
        <f t="shared" si="92"/>
        <v>4</v>
      </c>
      <c r="C839" s="36">
        <f t="shared" si="88"/>
        <v>4</v>
      </c>
      <c r="D839" s="37">
        <f t="shared" si="93"/>
        <v>4</v>
      </c>
      <c r="E839" s="41"/>
      <c r="F839" s="41"/>
      <c r="G839" s="44"/>
      <c r="H839" s="47"/>
      <c r="I839" s="48"/>
      <c r="J839" s="48"/>
      <c r="K839" s="40">
        <f t="shared" si="94"/>
        <v>0</v>
      </c>
      <c r="L839" s="35">
        <f t="shared" si="89"/>
        <v>44825</v>
      </c>
      <c r="N839" s="72" t="str">
        <f t="shared" ca="1" si="90"/>
        <v>D</v>
      </c>
    </row>
    <row r="840" spans="1:14" ht="13">
      <c r="A840" s="39">
        <f t="shared" si="91"/>
        <v>44828</v>
      </c>
      <c r="B840" s="36">
        <f t="shared" si="92"/>
        <v>3</v>
      </c>
      <c r="C840" s="36">
        <f t="shared" ref="C840:C903" si="95">WEEKDAY(A840)</f>
        <v>7</v>
      </c>
      <c r="D840" s="37">
        <f t="shared" si="93"/>
        <v>7</v>
      </c>
      <c r="E840" s="41"/>
      <c r="F840" s="41"/>
      <c r="G840" s="44"/>
      <c r="H840" s="47"/>
      <c r="I840" s="48"/>
      <c r="J840" s="48"/>
      <c r="K840" s="40">
        <f t="shared" si="94"/>
        <v>0</v>
      </c>
      <c r="L840" s="35">
        <f t="shared" ref="L840:L903" si="96">A840</f>
        <v>44828</v>
      </c>
      <c r="N840" s="72" t="str">
        <f t="shared" ref="N840:N903" ca="1" si="97">IF(TODAY()&gt;A840+7,0,"D")</f>
        <v>D</v>
      </c>
    </row>
    <row r="841" spans="1:14" ht="13">
      <c r="A841" s="39">
        <f t="shared" si="91"/>
        <v>44832</v>
      </c>
      <c r="B841" s="36">
        <f t="shared" si="92"/>
        <v>4</v>
      </c>
      <c r="C841" s="36">
        <f t="shared" si="95"/>
        <v>4</v>
      </c>
      <c r="D841" s="37">
        <f t="shared" si="93"/>
        <v>4</v>
      </c>
      <c r="E841" s="41"/>
      <c r="F841" s="41"/>
      <c r="G841" s="44"/>
      <c r="H841" s="47"/>
      <c r="I841" s="48"/>
      <c r="J841" s="48"/>
      <c r="K841" s="40">
        <f t="shared" si="94"/>
        <v>0</v>
      </c>
      <c r="L841" s="35">
        <f t="shared" si="96"/>
        <v>44832</v>
      </c>
      <c r="N841" s="72" t="str">
        <f t="shared" ca="1" si="97"/>
        <v>D</v>
      </c>
    </row>
    <row r="842" spans="1:14" ht="13">
      <c r="A842" s="39">
        <f t="shared" si="91"/>
        <v>44835</v>
      </c>
      <c r="B842" s="36">
        <f t="shared" si="92"/>
        <v>3</v>
      </c>
      <c r="C842" s="36">
        <f t="shared" si="95"/>
        <v>7</v>
      </c>
      <c r="D842" s="37">
        <f t="shared" si="93"/>
        <v>7</v>
      </c>
      <c r="E842" s="41"/>
      <c r="F842" s="41"/>
      <c r="G842" s="44"/>
      <c r="H842" s="47"/>
      <c r="I842" s="48"/>
      <c r="J842" s="48"/>
      <c r="K842" s="40">
        <f t="shared" si="94"/>
        <v>0</v>
      </c>
      <c r="L842" s="35">
        <f t="shared" si="96"/>
        <v>44835</v>
      </c>
      <c r="N842" s="72" t="str">
        <f t="shared" ca="1" si="97"/>
        <v>D</v>
      </c>
    </row>
    <row r="843" spans="1:14" ht="13">
      <c r="A843" s="39">
        <f t="shared" si="91"/>
        <v>44839</v>
      </c>
      <c r="B843" s="36">
        <f t="shared" si="92"/>
        <v>4</v>
      </c>
      <c r="C843" s="36">
        <f t="shared" si="95"/>
        <v>4</v>
      </c>
      <c r="D843" s="37">
        <f t="shared" si="93"/>
        <v>4</v>
      </c>
      <c r="E843" s="41"/>
      <c r="F843" s="41"/>
      <c r="G843" s="44"/>
      <c r="H843" s="47"/>
      <c r="I843" s="48"/>
      <c r="J843" s="48"/>
      <c r="K843" s="40">
        <f t="shared" si="94"/>
        <v>0</v>
      </c>
      <c r="L843" s="35">
        <f t="shared" si="96"/>
        <v>44839</v>
      </c>
      <c r="N843" s="72" t="str">
        <f t="shared" ca="1" si="97"/>
        <v>D</v>
      </c>
    </row>
    <row r="844" spans="1:14" ht="13">
      <c r="A844" s="39">
        <f t="shared" si="91"/>
        <v>44842</v>
      </c>
      <c r="B844" s="36">
        <f t="shared" si="92"/>
        <v>3</v>
      </c>
      <c r="C844" s="36">
        <f t="shared" si="95"/>
        <v>7</v>
      </c>
      <c r="D844" s="37">
        <f t="shared" si="93"/>
        <v>7</v>
      </c>
      <c r="E844" s="41"/>
      <c r="F844" s="41"/>
      <c r="G844" s="44"/>
      <c r="H844" s="47"/>
      <c r="I844" s="48"/>
      <c r="J844" s="48"/>
      <c r="K844" s="40">
        <f t="shared" si="94"/>
        <v>0</v>
      </c>
      <c r="L844" s="35">
        <f t="shared" si="96"/>
        <v>44842</v>
      </c>
      <c r="N844" s="72" t="str">
        <f t="shared" ca="1" si="97"/>
        <v>D</v>
      </c>
    </row>
    <row r="845" spans="1:14" ht="13">
      <c r="A845" s="39">
        <f t="shared" si="91"/>
        <v>44846</v>
      </c>
      <c r="B845" s="36">
        <f t="shared" si="92"/>
        <v>4</v>
      </c>
      <c r="C845" s="36">
        <f t="shared" si="95"/>
        <v>4</v>
      </c>
      <c r="D845" s="37">
        <f t="shared" si="93"/>
        <v>4</v>
      </c>
      <c r="E845" s="41"/>
      <c r="F845" s="41"/>
      <c r="G845" s="44"/>
      <c r="H845" s="47"/>
      <c r="I845" s="48"/>
      <c r="J845" s="48"/>
      <c r="K845" s="40">
        <f t="shared" si="94"/>
        <v>0</v>
      </c>
      <c r="L845" s="35">
        <f t="shared" si="96"/>
        <v>44846</v>
      </c>
      <c r="N845" s="72" t="str">
        <f t="shared" ca="1" si="97"/>
        <v>D</v>
      </c>
    </row>
    <row r="846" spans="1:14" ht="13">
      <c r="A846" s="39">
        <f t="shared" si="91"/>
        <v>44849</v>
      </c>
      <c r="B846" s="36">
        <f t="shared" si="92"/>
        <v>3</v>
      </c>
      <c r="C846" s="36">
        <f t="shared" si="95"/>
        <v>7</v>
      </c>
      <c r="D846" s="37">
        <f t="shared" si="93"/>
        <v>7</v>
      </c>
      <c r="E846" s="41"/>
      <c r="F846" s="41"/>
      <c r="G846" s="44"/>
      <c r="H846" s="47"/>
      <c r="I846" s="48"/>
      <c r="J846" s="48"/>
      <c r="K846" s="40">
        <f t="shared" si="94"/>
        <v>0</v>
      </c>
      <c r="L846" s="35">
        <f t="shared" si="96"/>
        <v>44849</v>
      </c>
      <c r="N846" s="72" t="str">
        <f t="shared" ca="1" si="97"/>
        <v>D</v>
      </c>
    </row>
    <row r="847" spans="1:14" ht="13">
      <c r="A847" s="39">
        <f t="shared" si="91"/>
        <v>44853</v>
      </c>
      <c r="B847" s="36">
        <f t="shared" si="92"/>
        <v>4</v>
      </c>
      <c r="C847" s="36">
        <f t="shared" si="95"/>
        <v>4</v>
      </c>
      <c r="D847" s="37">
        <f t="shared" si="93"/>
        <v>4</v>
      </c>
      <c r="E847" s="41"/>
      <c r="F847" s="41"/>
      <c r="G847" s="44"/>
      <c r="H847" s="47"/>
      <c r="I847" s="48"/>
      <c r="J847" s="48"/>
      <c r="K847" s="40">
        <f t="shared" si="94"/>
        <v>0</v>
      </c>
      <c r="L847" s="35">
        <f t="shared" si="96"/>
        <v>44853</v>
      </c>
      <c r="N847" s="72" t="str">
        <f t="shared" ca="1" si="97"/>
        <v>D</v>
      </c>
    </row>
    <row r="848" spans="1:14" ht="13">
      <c r="A848" s="39">
        <f t="shared" si="91"/>
        <v>44856</v>
      </c>
      <c r="B848" s="36">
        <f t="shared" si="92"/>
        <v>3</v>
      </c>
      <c r="C848" s="36">
        <f t="shared" si="95"/>
        <v>7</v>
      </c>
      <c r="D848" s="37">
        <f t="shared" si="93"/>
        <v>7</v>
      </c>
      <c r="E848" s="41"/>
      <c r="F848" s="41"/>
      <c r="G848" s="44"/>
      <c r="H848" s="47"/>
      <c r="I848" s="48"/>
      <c r="J848" s="48"/>
      <c r="K848" s="40">
        <f t="shared" si="94"/>
        <v>0</v>
      </c>
      <c r="L848" s="35">
        <f t="shared" si="96"/>
        <v>44856</v>
      </c>
      <c r="N848" s="72" t="str">
        <f t="shared" ca="1" si="97"/>
        <v>D</v>
      </c>
    </row>
    <row r="849" spans="1:14" ht="13">
      <c r="A849" s="39">
        <f t="shared" si="91"/>
        <v>44860</v>
      </c>
      <c r="B849" s="36">
        <f t="shared" si="92"/>
        <v>4</v>
      </c>
      <c r="C849" s="36">
        <f t="shared" si="95"/>
        <v>4</v>
      </c>
      <c r="D849" s="37">
        <f t="shared" si="93"/>
        <v>4</v>
      </c>
      <c r="E849" s="41"/>
      <c r="F849" s="41"/>
      <c r="G849" s="44"/>
      <c r="H849" s="47"/>
      <c r="I849" s="48"/>
      <c r="J849" s="48"/>
      <c r="K849" s="40">
        <f t="shared" si="94"/>
        <v>0</v>
      </c>
      <c r="L849" s="35">
        <f t="shared" si="96"/>
        <v>44860</v>
      </c>
      <c r="N849" s="72" t="str">
        <f t="shared" ca="1" si="97"/>
        <v>D</v>
      </c>
    </row>
    <row r="850" spans="1:14" ht="13">
      <c r="A850" s="39">
        <f t="shared" si="91"/>
        <v>44863</v>
      </c>
      <c r="B850" s="36">
        <f t="shared" si="92"/>
        <v>3</v>
      </c>
      <c r="C850" s="36">
        <f t="shared" si="95"/>
        <v>7</v>
      </c>
      <c r="D850" s="37">
        <f t="shared" si="93"/>
        <v>7</v>
      </c>
      <c r="E850" s="41"/>
      <c r="F850" s="41"/>
      <c r="G850" s="44"/>
      <c r="H850" s="47"/>
      <c r="I850" s="48"/>
      <c r="J850" s="48"/>
      <c r="K850" s="40">
        <f t="shared" si="94"/>
        <v>0</v>
      </c>
      <c r="L850" s="35">
        <f t="shared" si="96"/>
        <v>44863</v>
      </c>
      <c r="N850" s="72" t="str">
        <f t="shared" ca="1" si="97"/>
        <v>D</v>
      </c>
    </row>
    <row r="851" spans="1:14" ht="13">
      <c r="A851" s="39">
        <f t="shared" si="91"/>
        <v>44867</v>
      </c>
      <c r="B851" s="36">
        <f t="shared" si="92"/>
        <v>4</v>
      </c>
      <c r="C851" s="36">
        <f t="shared" si="95"/>
        <v>4</v>
      </c>
      <c r="D851" s="37">
        <f t="shared" si="93"/>
        <v>4</v>
      </c>
      <c r="E851" s="41"/>
      <c r="F851" s="41"/>
      <c r="G851" s="44"/>
      <c r="H851" s="47"/>
      <c r="I851" s="48"/>
      <c r="J851" s="48"/>
      <c r="K851" s="40">
        <f t="shared" si="94"/>
        <v>0</v>
      </c>
      <c r="L851" s="35">
        <f t="shared" si="96"/>
        <v>44867</v>
      </c>
      <c r="N851" s="72" t="str">
        <f t="shared" ca="1" si="97"/>
        <v>D</v>
      </c>
    </row>
    <row r="852" spans="1:14" ht="13">
      <c r="A852" s="39">
        <f t="shared" si="91"/>
        <v>44870</v>
      </c>
      <c r="B852" s="36">
        <f t="shared" si="92"/>
        <v>3</v>
      </c>
      <c r="C852" s="36">
        <f t="shared" si="95"/>
        <v>7</v>
      </c>
      <c r="D852" s="37">
        <f t="shared" si="93"/>
        <v>7</v>
      </c>
      <c r="E852" s="41"/>
      <c r="F852" s="41"/>
      <c r="G852" s="44"/>
      <c r="H852" s="47"/>
      <c r="I852" s="48"/>
      <c r="J852" s="48"/>
      <c r="K852" s="40">
        <f t="shared" si="94"/>
        <v>0</v>
      </c>
      <c r="L852" s="35">
        <f t="shared" si="96"/>
        <v>44870</v>
      </c>
      <c r="N852" s="72" t="str">
        <f t="shared" ca="1" si="97"/>
        <v>D</v>
      </c>
    </row>
    <row r="853" spans="1:14" ht="13">
      <c r="A853" s="39">
        <f t="shared" si="91"/>
        <v>44874</v>
      </c>
      <c r="B853" s="36">
        <f t="shared" si="92"/>
        <v>4</v>
      </c>
      <c r="C853" s="36">
        <f t="shared" si="95"/>
        <v>4</v>
      </c>
      <c r="D853" s="37">
        <f t="shared" si="93"/>
        <v>4</v>
      </c>
      <c r="E853" s="41"/>
      <c r="F853" s="41"/>
      <c r="G853" s="44"/>
      <c r="H853" s="47"/>
      <c r="I853" s="48"/>
      <c r="J853" s="48"/>
      <c r="K853" s="40">
        <f t="shared" si="94"/>
        <v>0</v>
      </c>
      <c r="L853" s="35">
        <f t="shared" si="96"/>
        <v>44874</v>
      </c>
      <c r="N853" s="72" t="str">
        <f t="shared" ca="1" si="97"/>
        <v>D</v>
      </c>
    </row>
    <row r="854" spans="1:14" ht="13">
      <c r="A854" s="39">
        <f t="shared" si="91"/>
        <v>44877</v>
      </c>
      <c r="B854" s="36">
        <f t="shared" si="92"/>
        <v>3</v>
      </c>
      <c r="C854" s="36">
        <f t="shared" si="95"/>
        <v>7</v>
      </c>
      <c r="D854" s="37">
        <f t="shared" si="93"/>
        <v>7</v>
      </c>
      <c r="E854" s="41"/>
      <c r="F854" s="41"/>
      <c r="G854" s="44"/>
      <c r="H854" s="47"/>
      <c r="I854" s="48"/>
      <c r="J854" s="48"/>
      <c r="K854" s="40">
        <f t="shared" si="94"/>
        <v>0</v>
      </c>
      <c r="L854" s="35">
        <f t="shared" si="96"/>
        <v>44877</v>
      </c>
      <c r="N854" s="72" t="str">
        <f t="shared" ca="1" si="97"/>
        <v>D</v>
      </c>
    </row>
    <row r="855" spans="1:14" ht="13">
      <c r="A855" s="39">
        <f t="shared" si="91"/>
        <v>44881</v>
      </c>
      <c r="B855" s="36">
        <f t="shared" si="92"/>
        <v>4</v>
      </c>
      <c r="C855" s="36">
        <f t="shared" si="95"/>
        <v>4</v>
      </c>
      <c r="D855" s="37">
        <f t="shared" si="93"/>
        <v>4</v>
      </c>
      <c r="E855" s="41"/>
      <c r="F855" s="41"/>
      <c r="G855" s="44"/>
      <c r="H855" s="47"/>
      <c r="I855" s="48"/>
      <c r="J855" s="48"/>
      <c r="K855" s="40">
        <f t="shared" si="94"/>
        <v>0</v>
      </c>
      <c r="L855" s="35">
        <f t="shared" si="96"/>
        <v>44881</v>
      </c>
      <c r="N855" s="72" t="str">
        <f t="shared" ca="1" si="97"/>
        <v>D</v>
      </c>
    </row>
    <row r="856" spans="1:14" ht="13">
      <c r="A856" s="39">
        <f t="shared" si="91"/>
        <v>44884</v>
      </c>
      <c r="B856" s="36">
        <f t="shared" si="92"/>
        <v>3</v>
      </c>
      <c r="C856" s="36">
        <f t="shared" si="95"/>
        <v>7</v>
      </c>
      <c r="D856" s="37">
        <f t="shared" si="93"/>
        <v>7</v>
      </c>
      <c r="E856" s="41"/>
      <c r="F856" s="41"/>
      <c r="G856" s="44"/>
      <c r="H856" s="47"/>
      <c r="I856" s="48"/>
      <c r="J856" s="48"/>
      <c r="K856" s="40">
        <f t="shared" si="94"/>
        <v>0</v>
      </c>
      <c r="L856" s="35">
        <f t="shared" si="96"/>
        <v>44884</v>
      </c>
      <c r="N856" s="72" t="str">
        <f t="shared" ca="1" si="97"/>
        <v>D</v>
      </c>
    </row>
    <row r="857" spans="1:14" ht="13">
      <c r="A857" s="39">
        <f t="shared" si="91"/>
        <v>44888</v>
      </c>
      <c r="B857" s="36">
        <f t="shared" si="92"/>
        <v>4</v>
      </c>
      <c r="C857" s="36">
        <f t="shared" si="95"/>
        <v>4</v>
      </c>
      <c r="D857" s="37">
        <f t="shared" si="93"/>
        <v>4</v>
      </c>
      <c r="E857" s="41"/>
      <c r="F857" s="41"/>
      <c r="G857" s="44"/>
      <c r="H857" s="47"/>
      <c r="I857" s="48"/>
      <c r="J857" s="48"/>
      <c r="K857" s="40">
        <f t="shared" si="94"/>
        <v>0</v>
      </c>
      <c r="L857" s="35">
        <f t="shared" si="96"/>
        <v>44888</v>
      </c>
      <c r="N857" s="72" t="str">
        <f t="shared" ca="1" si="97"/>
        <v>D</v>
      </c>
    </row>
    <row r="858" spans="1:14" ht="13">
      <c r="A858" s="39">
        <f t="shared" si="91"/>
        <v>44891</v>
      </c>
      <c r="B858" s="36">
        <f t="shared" si="92"/>
        <v>3</v>
      </c>
      <c r="C858" s="36">
        <f t="shared" si="95"/>
        <v>7</v>
      </c>
      <c r="D858" s="37">
        <f t="shared" si="93"/>
        <v>7</v>
      </c>
      <c r="E858" s="41"/>
      <c r="F858" s="41"/>
      <c r="G858" s="44"/>
      <c r="H858" s="47"/>
      <c r="I858" s="48"/>
      <c r="J858" s="48"/>
      <c r="K858" s="40">
        <f t="shared" si="94"/>
        <v>0</v>
      </c>
      <c r="L858" s="35">
        <f t="shared" si="96"/>
        <v>44891</v>
      </c>
      <c r="N858" s="72" t="str">
        <f t="shared" ca="1" si="97"/>
        <v>D</v>
      </c>
    </row>
    <row r="859" spans="1:14" ht="13">
      <c r="A859" s="39">
        <f t="shared" si="91"/>
        <v>44895</v>
      </c>
      <c r="B859" s="36">
        <f t="shared" si="92"/>
        <v>4</v>
      </c>
      <c r="C859" s="36">
        <f t="shared" si="95"/>
        <v>4</v>
      </c>
      <c r="D859" s="37">
        <f t="shared" si="93"/>
        <v>4</v>
      </c>
      <c r="E859" s="41"/>
      <c r="F859" s="41"/>
      <c r="G859" s="44"/>
      <c r="H859" s="47"/>
      <c r="I859" s="48"/>
      <c r="J859" s="48"/>
      <c r="K859" s="40">
        <f t="shared" si="94"/>
        <v>0</v>
      </c>
      <c r="L859" s="35">
        <f t="shared" si="96"/>
        <v>44895</v>
      </c>
      <c r="N859" s="72" t="str">
        <f t="shared" ca="1" si="97"/>
        <v>D</v>
      </c>
    </row>
    <row r="860" spans="1:14" ht="13">
      <c r="A860" s="39">
        <f t="shared" si="91"/>
        <v>44898</v>
      </c>
      <c r="B860" s="36">
        <f t="shared" si="92"/>
        <v>3</v>
      </c>
      <c r="C860" s="36">
        <f t="shared" si="95"/>
        <v>7</v>
      </c>
      <c r="D860" s="37">
        <f t="shared" si="93"/>
        <v>7</v>
      </c>
      <c r="E860" s="41"/>
      <c r="F860" s="41"/>
      <c r="G860" s="44"/>
      <c r="H860" s="47"/>
      <c r="I860" s="48"/>
      <c r="J860" s="48"/>
      <c r="K860" s="40">
        <f t="shared" si="94"/>
        <v>0</v>
      </c>
      <c r="L860" s="35">
        <f t="shared" si="96"/>
        <v>44898</v>
      </c>
      <c r="N860" s="72" t="str">
        <f t="shared" ca="1" si="97"/>
        <v>D</v>
      </c>
    </row>
    <row r="861" spans="1:14" ht="13">
      <c r="A861" s="39">
        <f t="shared" si="91"/>
        <v>44902</v>
      </c>
      <c r="B861" s="36">
        <f t="shared" si="92"/>
        <v>4</v>
      </c>
      <c r="C861" s="36">
        <f t="shared" si="95"/>
        <v>4</v>
      </c>
      <c r="D861" s="37">
        <f t="shared" si="93"/>
        <v>4</v>
      </c>
      <c r="E861" s="41"/>
      <c r="F861" s="41"/>
      <c r="G861" s="44"/>
      <c r="H861" s="47"/>
      <c r="I861" s="48"/>
      <c r="J861" s="48"/>
      <c r="K861" s="40">
        <f t="shared" si="94"/>
        <v>0</v>
      </c>
      <c r="L861" s="35">
        <f t="shared" si="96"/>
        <v>44902</v>
      </c>
      <c r="N861" s="72" t="str">
        <f t="shared" ca="1" si="97"/>
        <v>D</v>
      </c>
    </row>
    <row r="862" spans="1:14" ht="13">
      <c r="A862" s="39">
        <f t="shared" si="91"/>
        <v>44905</v>
      </c>
      <c r="B862" s="36">
        <f t="shared" si="92"/>
        <v>3</v>
      </c>
      <c r="C862" s="36">
        <f t="shared" si="95"/>
        <v>7</v>
      </c>
      <c r="D862" s="37">
        <f t="shared" si="93"/>
        <v>7</v>
      </c>
      <c r="E862" s="41"/>
      <c r="F862" s="41"/>
      <c r="G862" s="44"/>
      <c r="H862" s="47"/>
      <c r="I862" s="48"/>
      <c r="J862" s="48"/>
      <c r="K862" s="40">
        <f t="shared" si="94"/>
        <v>0</v>
      </c>
      <c r="L862" s="35">
        <f t="shared" si="96"/>
        <v>44905</v>
      </c>
      <c r="N862" s="72" t="str">
        <f t="shared" ca="1" si="97"/>
        <v>D</v>
      </c>
    </row>
    <row r="863" spans="1:14" ht="13">
      <c r="A863" s="39">
        <f t="shared" si="91"/>
        <v>44909</v>
      </c>
      <c r="B863" s="36">
        <f t="shared" si="92"/>
        <v>4</v>
      </c>
      <c r="C863" s="36">
        <f t="shared" si="95"/>
        <v>4</v>
      </c>
      <c r="D863" s="37">
        <f t="shared" si="93"/>
        <v>4</v>
      </c>
      <c r="E863" s="41"/>
      <c r="F863" s="41"/>
      <c r="G863" s="44"/>
      <c r="H863" s="47"/>
      <c r="I863" s="48"/>
      <c r="J863" s="48"/>
      <c r="K863" s="40">
        <f t="shared" si="94"/>
        <v>0</v>
      </c>
      <c r="L863" s="35">
        <f t="shared" si="96"/>
        <v>44909</v>
      </c>
      <c r="N863" s="72" t="str">
        <f t="shared" ca="1" si="97"/>
        <v>D</v>
      </c>
    </row>
    <row r="864" spans="1:14" ht="13">
      <c r="A864" s="39">
        <f t="shared" si="91"/>
        <v>44912</v>
      </c>
      <c r="B864" s="36">
        <f t="shared" si="92"/>
        <v>3</v>
      </c>
      <c r="C864" s="36">
        <f t="shared" si="95"/>
        <v>7</v>
      </c>
      <c r="D864" s="37">
        <f t="shared" si="93"/>
        <v>7</v>
      </c>
      <c r="E864" s="41"/>
      <c r="F864" s="41"/>
      <c r="G864" s="44"/>
      <c r="H864" s="47"/>
      <c r="I864" s="48"/>
      <c r="J864" s="48"/>
      <c r="K864" s="40">
        <f t="shared" si="94"/>
        <v>0</v>
      </c>
      <c r="L864" s="35">
        <f t="shared" si="96"/>
        <v>44912</v>
      </c>
      <c r="N864" s="72" t="str">
        <f t="shared" ca="1" si="97"/>
        <v>D</v>
      </c>
    </row>
    <row r="865" spans="1:14" ht="13">
      <c r="A865" s="39">
        <f t="shared" si="91"/>
        <v>44916</v>
      </c>
      <c r="B865" s="36">
        <f t="shared" si="92"/>
        <v>4</v>
      </c>
      <c r="C865" s="36">
        <f t="shared" si="95"/>
        <v>4</v>
      </c>
      <c r="D865" s="37">
        <f t="shared" si="93"/>
        <v>4</v>
      </c>
      <c r="E865" s="41"/>
      <c r="F865" s="41"/>
      <c r="G865" s="44"/>
      <c r="H865" s="47"/>
      <c r="I865" s="48"/>
      <c r="J865" s="48"/>
      <c r="K865" s="40">
        <f t="shared" si="94"/>
        <v>0</v>
      </c>
      <c r="L865" s="35">
        <f t="shared" si="96"/>
        <v>44916</v>
      </c>
      <c r="N865" s="72" t="str">
        <f t="shared" ca="1" si="97"/>
        <v>D</v>
      </c>
    </row>
    <row r="866" spans="1:14" ht="13">
      <c r="A866" s="39">
        <f t="shared" si="91"/>
        <v>44919</v>
      </c>
      <c r="B866" s="36">
        <f t="shared" si="92"/>
        <v>3</v>
      </c>
      <c r="C866" s="36">
        <f t="shared" si="95"/>
        <v>7</v>
      </c>
      <c r="D866" s="37">
        <f t="shared" si="93"/>
        <v>7</v>
      </c>
      <c r="E866" s="41"/>
      <c r="F866" s="41"/>
      <c r="G866" s="44"/>
      <c r="H866" s="47"/>
      <c r="I866" s="48"/>
      <c r="J866" s="48"/>
      <c r="K866" s="40">
        <f t="shared" si="94"/>
        <v>0</v>
      </c>
      <c r="L866" s="35">
        <f t="shared" si="96"/>
        <v>44919</v>
      </c>
      <c r="N866" s="72" t="str">
        <f t="shared" ca="1" si="97"/>
        <v>D</v>
      </c>
    </row>
    <row r="867" spans="1:14" ht="13">
      <c r="A867" s="39">
        <f t="shared" si="91"/>
        <v>44923</v>
      </c>
      <c r="B867" s="36">
        <f t="shared" si="92"/>
        <v>4</v>
      </c>
      <c r="C867" s="36">
        <f t="shared" si="95"/>
        <v>4</v>
      </c>
      <c r="D867" s="37">
        <f t="shared" si="93"/>
        <v>4</v>
      </c>
      <c r="E867" s="41"/>
      <c r="F867" s="41"/>
      <c r="G867" s="44"/>
      <c r="H867" s="47"/>
      <c r="I867" s="48"/>
      <c r="J867" s="48"/>
      <c r="K867" s="40">
        <f t="shared" si="94"/>
        <v>0</v>
      </c>
      <c r="L867" s="35">
        <f t="shared" si="96"/>
        <v>44923</v>
      </c>
      <c r="N867" s="72" t="str">
        <f t="shared" ca="1" si="97"/>
        <v>D</v>
      </c>
    </row>
    <row r="868" spans="1:14" ht="13">
      <c r="A868" s="39">
        <f t="shared" si="91"/>
        <v>44926</v>
      </c>
      <c r="B868" s="36">
        <f t="shared" si="92"/>
        <v>3</v>
      </c>
      <c r="C868" s="36">
        <f t="shared" si="95"/>
        <v>7</v>
      </c>
      <c r="D868" s="37">
        <f t="shared" si="93"/>
        <v>7</v>
      </c>
      <c r="E868" s="41"/>
      <c r="F868" s="41"/>
      <c r="G868" s="44"/>
      <c r="H868" s="47"/>
      <c r="I868" s="48"/>
      <c r="J868" s="48"/>
      <c r="K868" s="40">
        <f t="shared" si="94"/>
        <v>0</v>
      </c>
      <c r="L868" s="35">
        <f t="shared" si="96"/>
        <v>44926</v>
      </c>
      <c r="N868" s="72" t="str">
        <f t="shared" ca="1" si="97"/>
        <v>D</v>
      </c>
    </row>
    <row r="869" spans="1:14" ht="13">
      <c r="A869" s="39">
        <f t="shared" si="91"/>
        <v>44930</v>
      </c>
      <c r="B869" s="36">
        <f t="shared" si="92"/>
        <v>4</v>
      </c>
      <c r="C869" s="36">
        <f t="shared" si="95"/>
        <v>4</v>
      </c>
      <c r="D869" s="37">
        <f t="shared" si="93"/>
        <v>4</v>
      </c>
      <c r="E869" s="41"/>
      <c r="F869" s="41"/>
      <c r="G869" s="44"/>
      <c r="H869" s="47"/>
      <c r="I869" s="48"/>
      <c r="J869" s="48"/>
      <c r="K869" s="40">
        <f t="shared" si="94"/>
        <v>0</v>
      </c>
      <c r="L869" s="35">
        <f t="shared" si="96"/>
        <v>44930</v>
      </c>
      <c r="N869" s="72" t="str">
        <f t="shared" ca="1" si="97"/>
        <v>D</v>
      </c>
    </row>
    <row r="870" spans="1:14" ht="13">
      <c r="A870" s="39">
        <f t="shared" si="91"/>
        <v>44933</v>
      </c>
      <c r="B870" s="36">
        <f t="shared" si="92"/>
        <v>3</v>
      </c>
      <c r="C870" s="36">
        <f t="shared" si="95"/>
        <v>7</v>
      </c>
      <c r="D870" s="37">
        <f t="shared" si="93"/>
        <v>7</v>
      </c>
      <c r="E870" s="41"/>
      <c r="F870" s="41"/>
      <c r="G870" s="44"/>
      <c r="H870" s="47"/>
      <c r="I870" s="48"/>
      <c r="J870" s="48"/>
      <c r="K870" s="40">
        <f t="shared" si="94"/>
        <v>0</v>
      </c>
      <c r="L870" s="35">
        <f t="shared" si="96"/>
        <v>44933</v>
      </c>
      <c r="N870" s="72" t="str">
        <f t="shared" ca="1" si="97"/>
        <v>D</v>
      </c>
    </row>
    <row r="871" spans="1:14" ht="13">
      <c r="A871" s="39">
        <f>IF(A$6=11,A870+B871,A870+7)</f>
        <v>44937</v>
      </c>
      <c r="B871" s="36">
        <f>IF(AND(A$6=11,C870=4),3,4)</f>
        <v>4</v>
      </c>
      <c r="C871" s="36">
        <f t="shared" si="95"/>
        <v>4</v>
      </c>
      <c r="D871" s="37">
        <f t="shared" si="93"/>
        <v>4</v>
      </c>
      <c r="E871" s="41"/>
      <c r="F871" s="41"/>
      <c r="G871" s="44"/>
      <c r="H871" s="47"/>
      <c r="I871" s="48"/>
      <c r="J871" s="48"/>
      <c r="K871" s="40">
        <f t="shared" si="94"/>
        <v>0</v>
      </c>
      <c r="L871" s="35">
        <f t="shared" si="96"/>
        <v>44937</v>
      </c>
      <c r="N871" s="72" t="str">
        <f t="shared" ca="1" si="97"/>
        <v>D</v>
      </c>
    </row>
    <row r="872" spans="1:14" ht="13">
      <c r="A872" s="39">
        <f t="shared" ref="A872:A903" si="98">IF(A$6=11,A871+B872,A871+7)</f>
        <v>44940</v>
      </c>
      <c r="B872" s="36">
        <f t="shared" ref="B872:B903" si="99">IF(AND(A$6=11,C871=4),3,4)</f>
        <v>3</v>
      </c>
      <c r="C872" s="36">
        <f t="shared" si="95"/>
        <v>7</v>
      </c>
      <c r="D872" s="37">
        <f t="shared" si="93"/>
        <v>7</v>
      </c>
      <c r="E872" s="41"/>
      <c r="F872" s="41"/>
      <c r="G872" s="44"/>
      <c r="H872" s="47"/>
      <c r="I872" s="48"/>
      <c r="J872" s="48"/>
      <c r="K872" s="40">
        <f t="shared" si="94"/>
        <v>0</v>
      </c>
      <c r="L872" s="35">
        <f t="shared" si="96"/>
        <v>44940</v>
      </c>
      <c r="N872" s="72" t="str">
        <f t="shared" ca="1" si="97"/>
        <v>D</v>
      </c>
    </row>
    <row r="873" spans="1:14" ht="13">
      <c r="A873" s="39">
        <f t="shared" si="98"/>
        <v>44944</v>
      </c>
      <c r="B873" s="36">
        <f t="shared" si="99"/>
        <v>4</v>
      </c>
      <c r="C873" s="36">
        <f t="shared" si="95"/>
        <v>4</v>
      </c>
      <c r="D873" s="37">
        <f t="shared" si="93"/>
        <v>4</v>
      </c>
      <c r="E873" s="41"/>
      <c r="F873" s="41"/>
      <c r="G873" s="44"/>
      <c r="H873" s="47"/>
      <c r="I873" s="48"/>
      <c r="J873" s="48"/>
      <c r="K873" s="40">
        <f t="shared" si="94"/>
        <v>0</v>
      </c>
      <c r="L873" s="35">
        <f t="shared" si="96"/>
        <v>44944</v>
      </c>
      <c r="N873" s="72" t="str">
        <f t="shared" ca="1" si="97"/>
        <v>D</v>
      </c>
    </row>
    <row r="874" spans="1:14" ht="13">
      <c r="A874" s="39">
        <f t="shared" si="98"/>
        <v>44947</v>
      </c>
      <c r="B874" s="36">
        <f t="shared" si="99"/>
        <v>3</v>
      </c>
      <c r="C874" s="36">
        <f t="shared" si="95"/>
        <v>7</v>
      </c>
      <c r="D874" s="37">
        <f t="shared" si="93"/>
        <v>7</v>
      </c>
      <c r="E874" s="41"/>
      <c r="F874" s="41"/>
      <c r="G874" s="44"/>
      <c r="H874" s="47"/>
      <c r="I874" s="48"/>
      <c r="J874" s="48"/>
      <c r="K874" s="40">
        <f t="shared" si="94"/>
        <v>0</v>
      </c>
      <c r="L874" s="35">
        <f t="shared" si="96"/>
        <v>44947</v>
      </c>
      <c r="N874" s="72" t="str">
        <f t="shared" ca="1" si="97"/>
        <v>D</v>
      </c>
    </row>
    <row r="875" spans="1:14" ht="13">
      <c r="A875" s="39">
        <f t="shared" si="98"/>
        <v>44951</v>
      </c>
      <c r="B875" s="36">
        <f t="shared" si="99"/>
        <v>4</v>
      </c>
      <c r="C875" s="36">
        <f t="shared" si="95"/>
        <v>4</v>
      </c>
      <c r="D875" s="37">
        <f t="shared" si="93"/>
        <v>4</v>
      </c>
      <c r="E875" s="41"/>
      <c r="F875" s="41"/>
      <c r="G875" s="44"/>
      <c r="H875" s="47"/>
      <c r="I875" s="48"/>
      <c r="J875" s="48"/>
      <c r="K875" s="40">
        <f t="shared" si="94"/>
        <v>0</v>
      </c>
      <c r="L875" s="35">
        <f t="shared" si="96"/>
        <v>44951</v>
      </c>
      <c r="N875" s="72" t="str">
        <f t="shared" ca="1" si="97"/>
        <v>D</v>
      </c>
    </row>
    <row r="876" spans="1:14" ht="13">
      <c r="A876" s="39">
        <f t="shared" si="98"/>
        <v>44954</v>
      </c>
      <c r="B876" s="36">
        <f t="shared" si="99"/>
        <v>3</v>
      </c>
      <c r="C876" s="36">
        <f t="shared" si="95"/>
        <v>7</v>
      </c>
      <c r="D876" s="37">
        <f t="shared" si="93"/>
        <v>7</v>
      </c>
      <c r="E876" s="41"/>
      <c r="F876" s="41"/>
      <c r="G876" s="44"/>
      <c r="H876" s="47"/>
      <c r="I876" s="48"/>
      <c r="J876" s="48"/>
      <c r="K876" s="40">
        <f t="shared" si="94"/>
        <v>0</v>
      </c>
      <c r="L876" s="35">
        <f t="shared" si="96"/>
        <v>44954</v>
      </c>
      <c r="N876" s="72" t="str">
        <f t="shared" ca="1" si="97"/>
        <v>D</v>
      </c>
    </row>
    <row r="877" spans="1:14" ht="13">
      <c r="A877" s="39">
        <f t="shared" si="98"/>
        <v>44958</v>
      </c>
      <c r="B877" s="36">
        <f t="shared" si="99"/>
        <v>4</v>
      </c>
      <c r="C877" s="36">
        <f t="shared" si="95"/>
        <v>4</v>
      </c>
      <c r="D877" s="37">
        <f t="shared" si="93"/>
        <v>4</v>
      </c>
      <c r="E877" s="41"/>
      <c r="F877" s="41"/>
      <c r="G877" s="44"/>
      <c r="H877" s="47"/>
      <c r="I877" s="48"/>
      <c r="J877" s="48"/>
      <c r="K877" s="40">
        <f t="shared" si="94"/>
        <v>0</v>
      </c>
      <c r="L877" s="35">
        <f t="shared" si="96"/>
        <v>44958</v>
      </c>
      <c r="N877" s="72" t="str">
        <f t="shared" ca="1" si="97"/>
        <v>D</v>
      </c>
    </row>
    <row r="878" spans="1:14" ht="13">
      <c r="A878" s="39">
        <f t="shared" si="98"/>
        <v>44961</v>
      </c>
      <c r="B878" s="36">
        <f t="shared" si="99"/>
        <v>3</v>
      </c>
      <c r="C878" s="36">
        <f t="shared" si="95"/>
        <v>7</v>
      </c>
      <c r="D878" s="37">
        <f t="shared" si="93"/>
        <v>7</v>
      </c>
      <c r="E878" s="41"/>
      <c r="F878" s="41"/>
      <c r="G878" s="44"/>
      <c r="H878" s="47"/>
      <c r="I878" s="48"/>
      <c r="J878" s="48"/>
      <c r="K878" s="40">
        <f t="shared" si="94"/>
        <v>0</v>
      </c>
      <c r="L878" s="35">
        <f t="shared" si="96"/>
        <v>44961</v>
      </c>
      <c r="N878" s="72" t="str">
        <f t="shared" ca="1" si="97"/>
        <v>D</v>
      </c>
    </row>
    <row r="879" spans="1:14" ht="13">
      <c r="A879" s="39">
        <f t="shared" si="98"/>
        <v>44965</v>
      </c>
      <c r="B879" s="36">
        <f t="shared" si="99"/>
        <v>4</v>
      </c>
      <c r="C879" s="36">
        <f t="shared" si="95"/>
        <v>4</v>
      </c>
      <c r="D879" s="37">
        <f t="shared" si="93"/>
        <v>4</v>
      </c>
      <c r="E879" s="41"/>
      <c r="F879" s="41"/>
      <c r="G879" s="44"/>
      <c r="H879" s="47"/>
      <c r="I879" s="48"/>
      <c r="J879" s="48"/>
      <c r="K879" s="40">
        <f t="shared" si="94"/>
        <v>0</v>
      </c>
      <c r="L879" s="35">
        <f t="shared" si="96"/>
        <v>44965</v>
      </c>
      <c r="N879" s="72" t="str">
        <f t="shared" ca="1" si="97"/>
        <v>D</v>
      </c>
    </row>
    <row r="880" spans="1:14" ht="13">
      <c r="A880" s="39">
        <f t="shared" si="98"/>
        <v>44968</v>
      </c>
      <c r="B880" s="36">
        <f t="shared" si="99"/>
        <v>3</v>
      </c>
      <c r="C880" s="36">
        <f t="shared" si="95"/>
        <v>7</v>
      </c>
      <c r="D880" s="37">
        <f t="shared" si="93"/>
        <v>7</v>
      </c>
      <c r="E880" s="41"/>
      <c r="F880" s="41"/>
      <c r="G880" s="44"/>
      <c r="H880" s="47"/>
      <c r="I880" s="48"/>
      <c r="J880" s="48"/>
      <c r="K880" s="40">
        <f t="shared" si="94"/>
        <v>0</v>
      </c>
      <c r="L880" s="35">
        <f t="shared" si="96"/>
        <v>44968</v>
      </c>
      <c r="N880" s="72" t="str">
        <f t="shared" ca="1" si="97"/>
        <v>D</v>
      </c>
    </row>
    <row r="881" spans="1:14" ht="13">
      <c r="A881" s="39">
        <f t="shared" si="98"/>
        <v>44972</v>
      </c>
      <c r="B881" s="36">
        <f t="shared" si="99"/>
        <v>4</v>
      </c>
      <c r="C881" s="36">
        <f t="shared" si="95"/>
        <v>4</v>
      </c>
      <c r="D881" s="37">
        <f t="shared" si="93"/>
        <v>4</v>
      </c>
      <c r="E881" s="41"/>
      <c r="F881" s="41"/>
      <c r="G881" s="44"/>
      <c r="H881" s="47"/>
      <c r="I881" s="48"/>
      <c r="J881" s="48"/>
      <c r="K881" s="40">
        <f t="shared" si="94"/>
        <v>0</v>
      </c>
      <c r="L881" s="35">
        <f t="shared" si="96"/>
        <v>44972</v>
      </c>
      <c r="N881" s="72" t="str">
        <f t="shared" ca="1" si="97"/>
        <v>D</v>
      </c>
    </row>
    <row r="882" spans="1:14" ht="13">
      <c r="A882" s="39">
        <f t="shared" si="98"/>
        <v>44975</v>
      </c>
      <c r="B882" s="36">
        <f t="shared" si="99"/>
        <v>3</v>
      </c>
      <c r="C882" s="36">
        <f t="shared" si="95"/>
        <v>7</v>
      </c>
      <c r="D882" s="37">
        <f t="shared" si="93"/>
        <v>7</v>
      </c>
      <c r="E882" s="41"/>
      <c r="F882" s="41"/>
      <c r="G882" s="44"/>
      <c r="H882" s="47"/>
      <c r="I882" s="48"/>
      <c r="J882" s="48"/>
      <c r="K882" s="40">
        <f t="shared" si="94"/>
        <v>0</v>
      </c>
      <c r="L882" s="35">
        <f t="shared" si="96"/>
        <v>44975</v>
      </c>
      <c r="N882" s="72" t="str">
        <f t="shared" ca="1" si="97"/>
        <v>D</v>
      </c>
    </row>
    <row r="883" spans="1:14" ht="13">
      <c r="A883" s="39">
        <f t="shared" si="98"/>
        <v>44979</v>
      </c>
      <c r="B883" s="36">
        <f t="shared" si="99"/>
        <v>4</v>
      </c>
      <c r="C883" s="36">
        <f t="shared" si="95"/>
        <v>4</v>
      </c>
      <c r="D883" s="37">
        <f t="shared" si="93"/>
        <v>4</v>
      </c>
      <c r="E883" s="41"/>
      <c r="F883" s="41"/>
      <c r="G883" s="44"/>
      <c r="H883" s="47"/>
      <c r="I883" s="48"/>
      <c r="J883" s="48"/>
      <c r="K883" s="40">
        <f t="shared" si="94"/>
        <v>0</v>
      </c>
      <c r="L883" s="35">
        <f t="shared" si="96"/>
        <v>44979</v>
      </c>
      <c r="N883" s="72" t="str">
        <f t="shared" ca="1" si="97"/>
        <v>D</v>
      </c>
    </row>
    <row r="884" spans="1:14" ht="13">
      <c r="A884" s="39">
        <f t="shared" si="98"/>
        <v>44982</v>
      </c>
      <c r="B884" s="36">
        <f t="shared" si="99"/>
        <v>3</v>
      </c>
      <c r="C884" s="36">
        <f t="shared" si="95"/>
        <v>7</v>
      </c>
      <c r="D884" s="37">
        <f t="shared" si="93"/>
        <v>7</v>
      </c>
      <c r="E884" s="41"/>
      <c r="F884" s="41"/>
      <c r="G884" s="44"/>
      <c r="H884" s="47"/>
      <c r="I884" s="48"/>
      <c r="J884" s="48"/>
      <c r="K884" s="40">
        <f t="shared" si="94"/>
        <v>0</v>
      </c>
      <c r="L884" s="35">
        <f t="shared" si="96"/>
        <v>44982</v>
      </c>
      <c r="N884" s="72" t="str">
        <f t="shared" ca="1" si="97"/>
        <v>D</v>
      </c>
    </row>
    <row r="885" spans="1:14" ht="13">
      <c r="A885" s="39">
        <f t="shared" si="98"/>
        <v>44986</v>
      </c>
      <c r="B885" s="36">
        <f t="shared" si="99"/>
        <v>4</v>
      </c>
      <c r="C885" s="36">
        <f t="shared" si="95"/>
        <v>4</v>
      </c>
      <c r="D885" s="37">
        <f t="shared" si="93"/>
        <v>4</v>
      </c>
      <c r="E885" s="41"/>
      <c r="F885" s="41"/>
      <c r="G885" s="44"/>
      <c r="H885" s="47"/>
      <c r="I885" s="48"/>
      <c r="J885" s="48"/>
      <c r="K885" s="40">
        <f t="shared" si="94"/>
        <v>0</v>
      </c>
      <c r="L885" s="35">
        <f t="shared" si="96"/>
        <v>44986</v>
      </c>
      <c r="N885" s="72" t="str">
        <f t="shared" ca="1" si="97"/>
        <v>D</v>
      </c>
    </row>
    <row r="886" spans="1:14" ht="13">
      <c r="A886" s="39">
        <f t="shared" si="98"/>
        <v>44989</v>
      </c>
      <c r="B886" s="36">
        <f t="shared" si="99"/>
        <v>3</v>
      </c>
      <c r="C886" s="36">
        <f t="shared" si="95"/>
        <v>7</v>
      </c>
      <c r="D886" s="37">
        <f t="shared" si="93"/>
        <v>7</v>
      </c>
      <c r="E886" s="41"/>
      <c r="F886" s="41"/>
      <c r="G886" s="44"/>
      <c r="H886" s="47"/>
      <c r="I886" s="48"/>
      <c r="J886" s="48"/>
      <c r="K886" s="40">
        <f t="shared" si="94"/>
        <v>0</v>
      </c>
      <c r="L886" s="35">
        <f t="shared" si="96"/>
        <v>44989</v>
      </c>
      <c r="N886" s="72" t="str">
        <f t="shared" ca="1" si="97"/>
        <v>D</v>
      </c>
    </row>
    <row r="887" spans="1:14" ht="13">
      <c r="A887" s="39">
        <f t="shared" si="98"/>
        <v>44993</v>
      </c>
      <c r="B887" s="36">
        <f t="shared" si="99"/>
        <v>4</v>
      </c>
      <c r="C887" s="36">
        <f t="shared" si="95"/>
        <v>4</v>
      </c>
      <c r="D887" s="37">
        <f t="shared" ref="D887:D950" si="100">WEEKDAY(A887)</f>
        <v>4</v>
      </c>
      <c r="E887" s="41"/>
      <c r="F887" s="41"/>
      <c r="G887" s="44"/>
      <c r="H887" s="47"/>
      <c r="I887" s="48"/>
      <c r="J887" s="48"/>
      <c r="K887" s="40">
        <f t="shared" ref="K887:K950" si="101">SUM(E887:J887)</f>
        <v>0</v>
      </c>
      <c r="L887" s="35">
        <f t="shared" si="96"/>
        <v>44993</v>
      </c>
      <c r="N887" s="72" t="str">
        <f t="shared" ca="1" si="97"/>
        <v>D</v>
      </c>
    </row>
    <row r="888" spans="1:14" ht="13">
      <c r="A888" s="39">
        <f t="shared" si="98"/>
        <v>44996</v>
      </c>
      <c r="B888" s="36">
        <f t="shared" si="99"/>
        <v>3</v>
      </c>
      <c r="C888" s="36">
        <f t="shared" si="95"/>
        <v>7</v>
      </c>
      <c r="D888" s="37">
        <f t="shared" si="100"/>
        <v>7</v>
      </c>
      <c r="E888" s="41"/>
      <c r="F888" s="41"/>
      <c r="G888" s="44"/>
      <c r="H888" s="47"/>
      <c r="I888" s="48"/>
      <c r="J888" s="48"/>
      <c r="K888" s="40">
        <f t="shared" si="101"/>
        <v>0</v>
      </c>
      <c r="L888" s="35">
        <f t="shared" si="96"/>
        <v>44996</v>
      </c>
      <c r="N888" s="72" t="str">
        <f t="shared" ca="1" si="97"/>
        <v>D</v>
      </c>
    </row>
    <row r="889" spans="1:14" ht="13">
      <c r="A889" s="39">
        <f t="shared" si="98"/>
        <v>45000</v>
      </c>
      <c r="B889" s="36">
        <f t="shared" si="99"/>
        <v>4</v>
      </c>
      <c r="C889" s="36">
        <f t="shared" si="95"/>
        <v>4</v>
      </c>
      <c r="D889" s="37">
        <f t="shared" si="100"/>
        <v>4</v>
      </c>
      <c r="E889" s="41"/>
      <c r="F889" s="41"/>
      <c r="G889" s="44"/>
      <c r="H889" s="47"/>
      <c r="I889" s="48"/>
      <c r="J889" s="48"/>
      <c r="K889" s="40">
        <f t="shared" si="101"/>
        <v>0</v>
      </c>
      <c r="L889" s="35">
        <f t="shared" si="96"/>
        <v>45000</v>
      </c>
      <c r="N889" s="72" t="str">
        <f t="shared" ca="1" si="97"/>
        <v>D</v>
      </c>
    </row>
    <row r="890" spans="1:14" ht="13">
      <c r="A890" s="39">
        <f t="shared" si="98"/>
        <v>45003</v>
      </c>
      <c r="B890" s="36">
        <f t="shared" si="99"/>
        <v>3</v>
      </c>
      <c r="C890" s="36">
        <f t="shared" si="95"/>
        <v>7</v>
      </c>
      <c r="D890" s="37">
        <f t="shared" si="100"/>
        <v>7</v>
      </c>
      <c r="E890" s="41"/>
      <c r="F890" s="41"/>
      <c r="G890" s="44"/>
      <c r="H890" s="47"/>
      <c r="I890" s="48"/>
      <c r="J890" s="48"/>
      <c r="K890" s="40">
        <f t="shared" si="101"/>
        <v>0</v>
      </c>
      <c r="L890" s="35">
        <f t="shared" si="96"/>
        <v>45003</v>
      </c>
      <c r="N890" s="72" t="str">
        <f t="shared" ca="1" si="97"/>
        <v>D</v>
      </c>
    </row>
    <row r="891" spans="1:14" ht="13">
      <c r="A891" s="39">
        <f t="shared" si="98"/>
        <v>45007</v>
      </c>
      <c r="B891" s="36">
        <f t="shared" si="99"/>
        <v>4</v>
      </c>
      <c r="C891" s="36">
        <f t="shared" si="95"/>
        <v>4</v>
      </c>
      <c r="D891" s="37">
        <f t="shared" si="100"/>
        <v>4</v>
      </c>
      <c r="E891" s="41"/>
      <c r="F891" s="41"/>
      <c r="G891" s="44"/>
      <c r="H891" s="47"/>
      <c r="I891" s="48"/>
      <c r="J891" s="48"/>
      <c r="K891" s="40">
        <f t="shared" si="101"/>
        <v>0</v>
      </c>
      <c r="L891" s="35">
        <f t="shared" si="96"/>
        <v>45007</v>
      </c>
      <c r="N891" s="72" t="str">
        <f t="shared" ca="1" si="97"/>
        <v>D</v>
      </c>
    </row>
    <row r="892" spans="1:14" ht="13">
      <c r="A892" s="39">
        <f t="shared" si="98"/>
        <v>45010</v>
      </c>
      <c r="B892" s="36">
        <f t="shared" si="99"/>
        <v>3</v>
      </c>
      <c r="C892" s="36">
        <f t="shared" si="95"/>
        <v>7</v>
      </c>
      <c r="D892" s="37">
        <f t="shared" si="100"/>
        <v>7</v>
      </c>
      <c r="E892" s="41"/>
      <c r="F892" s="41"/>
      <c r="G892" s="44"/>
      <c r="H892" s="47"/>
      <c r="I892" s="48"/>
      <c r="J892" s="48"/>
      <c r="K892" s="40">
        <f t="shared" si="101"/>
        <v>0</v>
      </c>
      <c r="L892" s="35">
        <f t="shared" si="96"/>
        <v>45010</v>
      </c>
      <c r="N892" s="72" t="str">
        <f t="shared" ca="1" si="97"/>
        <v>D</v>
      </c>
    </row>
    <row r="893" spans="1:14" ht="13">
      <c r="A893" s="39">
        <f t="shared" si="98"/>
        <v>45014</v>
      </c>
      <c r="B893" s="36">
        <f t="shared" si="99"/>
        <v>4</v>
      </c>
      <c r="C893" s="36">
        <f t="shared" si="95"/>
        <v>4</v>
      </c>
      <c r="D893" s="37">
        <f t="shared" si="100"/>
        <v>4</v>
      </c>
      <c r="E893" s="41"/>
      <c r="F893" s="41"/>
      <c r="G893" s="44"/>
      <c r="H893" s="47"/>
      <c r="I893" s="48"/>
      <c r="J893" s="48"/>
      <c r="K893" s="40">
        <f t="shared" si="101"/>
        <v>0</v>
      </c>
      <c r="L893" s="35">
        <f t="shared" si="96"/>
        <v>45014</v>
      </c>
      <c r="N893" s="72" t="str">
        <f t="shared" ca="1" si="97"/>
        <v>D</v>
      </c>
    </row>
    <row r="894" spans="1:14" ht="13">
      <c r="A894" s="39">
        <f t="shared" si="98"/>
        <v>45017</v>
      </c>
      <c r="B894" s="36">
        <f t="shared" si="99"/>
        <v>3</v>
      </c>
      <c r="C894" s="36">
        <f t="shared" si="95"/>
        <v>7</v>
      </c>
      <c r="D894" s="37">
        <f t="shared" si="100"/>
        <v>7</v>
      </c>
      <c r="E894" s="41"/>
      <c r="F894" s="41"/>
      <c r="G894" s="44"/>
      <c r="H894" s="47"/>
      <c r="I894" s="48"/>
      <c r="J894" s="48"/>
      <c r="K894" s="40">
        <f t="shared" si="101"/>
        <v>0</v>
      </c>
      <c r="L894" s="35">
        <f t="shared" si="96"/>
        <v>45017</v>
      </c>
      <c r="N894" s="72" t="str">
        <f t="shared" ca="1" si="97"/>
        <v>D</v>
      </c>
    </row>
    <row r="895" spans="1:14" ht="13">
      <c r="A895" s="39">
        <f t="shared" si="98"/>
        <v>45021</v>
      </c>
      <c r="B895" s="36">
        <f t="shared" si="99"/>
        <v>4</v>
      </c>
      <c r="C895" s="36">
        <f t="shared" si="95"/>
        <v>4</v>
      </c>
      <c r="D895" s="37">
        <f t="shared" si="100"/>
        <v>4</v>
      </c>
      <c r="E895" s="41"/>
      <c r="F895" s="41"/>
      <c r="G895" s="44"/>
      <c r="H895" s="47"/>
      <c r="I895" s="48"/>
      <c r="J895" s="48"/>
      <c r="K895" s="40">
        <f t="shared" si="101"/>
        <v>0</v>
      </c>
      <c r="L895" s="35">
        <f t="shared" si="96"/>
        <v>45021</v>
      </c>
      <c r="N895" s="72" t="str">
        <f t="shared" ca="1" si="97"/>
        <v>D</v>
      </c>
    </row>
    <row r="896" spans="1:14" ht="13">
      <c r="A896" s="39">
        <f t="shared" si="98"/>
        <v>45024</v>
      </c>
      <c r="B896" s="36">
        <f t="shared" si="99"/>
        <v>3</v>
      </c>
      <c r="C896" s="36">
        <f t="shared" si="95"/>
        <v>7</v>
      </c>
      <c r="D896" s="37">
        <f t="shared" si="100"/>
        <v>7</v>
      </c>
      <c r="E896" s="41"/>
      <c r="F896" s="41"/>
      <c r="G896" s="44"/>
      <c r="H896" s="47"/>
      <c r="I896" s="48"/>
      <c r="J896" s="48"/>
      <c r="K896" s="40">
        <f t="shared" si="101"/>
        <v>0</v>
      </c>
      <c r="L896" s="35">
        <f t="shared" si="96"/>
        <v>45024</v>
      </c>
      <c r="N896" s="72" t="str">
        <f t="shared" ca="1" si="97"/>
        <v>D</v>
      </c>
    </row>
    <row r="897" spans="1:14" ht="13">
      <c r="A897" s="39">
        <f t="shared" si="98"/>
        <v>45028</v>
      </c>
      <c r="B897" s="36">
        <f t="shared" si="99"/>
        <v>4</v>
      </c>
      <c r="C897" s="36">
        <f t="shared" si="95"/>
        <v>4</v>
      </c>
      <c r="D897" s="37">
        <f t="shared" si="100"/>
        <v>4</v>
      </c>
      <c r="E897" s="41"/>
      <c r="F897" s="41"/>
      <c r="G897" s="44"/>
      <c r="H897" s="47"/>
      <c r="I897" s="48"/>
      <c r="J897" s="48"/>
      <c r="K897" s="40">
        <f t="shared" si="101"/>
        <v>0</v>
      </c>
      <c r="L897" s="35">
        <f t="shared" si="96"/>
        <v>45028</v>
      </c>
      <c r="N897" s="72" t="str">
        <f t="shared" ca="1" si="97"/>
        <v>D</v>
      </c>
    </row>
    <row r="898" spans="1:14" ht="13">
      <c r="A898" s="39">
        <f t="shared" si="98"/>
        <v>45031</v>
      </c>
      <c r="B898" s="36">
        <f t="shared" si="99"/>
        <v>3</v>
      </c>
      <c r="C898" s="36">
        <f t="shared" si="95"/>
        <v>7</v>
      </c>
      <c r="D898" s="37">
        <f t="shared" si="100"/>
        <v>7</v>
      </c>
      <c r="E898" s="41"/>
      <c r="F898" s="41"/>
      <c r="G898" s="44"/>
      <c r="H898" s="47"/>
      <c r="I898" s="48"/>
      <c r="J898" s="48"/>
      <c r="K898" s="40">
        <f t="shared" si="101"/>
        <v>0</v>
      </c>
      <c r="L898" s="35">
        <f t="shared" si="96"/>
        <v>45031</v>
      </c>
      <c r="N898" s="72" t="str">
        <f t="shared" ca="1" si="97"/>
        <v>D</v>
      </c>
    </row>
    <row r="899" spans="1:14" ht="13">
      <c r="A899" s="39">
        <f t="shared" si="98"/>
        <v>45035</v>
      </c>
      <c r="B899" s="36">
        <f t="shared" si="99"/>
        <v>4</v>
      </c>
      <c r="C899" s="36">
        <f t="shared" si="95"/>
        <v>4</v>
      </c>
      <c r="D899" s="37">
        <f t="shared" si="100"/>
        <v>4</v>
      </c>
      <c r="E899" s="41"/>
      <c r="F899" s="41"/>
      <c r="G899" s="44"/>
      <c r="H899" s="47"/>
      <c r="I899" s="48"/>
      <c r="J899" s="48"/>
      <c r="K899" s="40">
        <f t="shared" si="101"/>
        <v>0</v>
      </c>
      <c r="L899" s="35">
        <f t="shared" si="96"/>
        <v>45035</v>
      </c>
      <c r="N899" s="72" t="str">
        <f t="shared" ca="1" si="97"/>
        <v>D</v>
      </c>
    </row>
    <row r="900" spans="1:14" ht="13">
      <c r="A900" s="39">
        <f t="shared" si="98"/>
        <v>45038</v>
      </c>
      <c r="B900" s="36">
        <f t="shared" si="99"/>
        <v>3</v>
      </c>
      <c r="C900" s="36">
        <f t="shared" si="95"/>
        <v>7</v>
      </c>
      <c r="D900" s="37">
        <f t="shared" si="100"/>
        <v>7</v>
      </c>
      <c r="E900" s="41"/>
      <c r="F900" s="41"/>
      <c r="G900" s="44"/>
      <c r="H900" s="47"/>
      <c r="I900" s="48"/>
      <c r="J900" s="48"/>
      <c r="K900" s="40">
        <f t="shared" si="101"/>
        <v>0</v>
      </c>
      <c r="L900" s="35">
        <f t="shared" si="96"/>
        <v>45038</v>
      </c>
      <c r="N900" s="72" t="str">
        <f t="shared" ca="1" si="97"/>
        <v>D</v>
      </c>
    </row>
    <row r="901" spans="1:14" ht="13">
      <c r="A901" s="39">
        <f t="shared" si="98"/>
        <v>45042</v>
      </c>
      <c r="B901" s="36">
        <f t="shared" si="99"/>
        <v>4</v>
      </c>
      <c r="C901" s="36">
        <f t="shared" si="95"/>
        <v>4</v>
      </c>
      <c r="D901" s="37">
        <f t="shared" si="100"/>
        <v>4</v>
      </c>
      <c r="E901" s="41"/>
      <c r="F901" s="41"/>
      <c r="G901" s="44"/>
      <c r="H901" s="47"/>
      <c r="I901" s="48"/>
      <c r="J901" s="48"/>
      <c r="K901" s="40">
        <f t="shared" si="101"/>
        <v>0</v>
      </c>
      <c r="L901" s="35">
        <f t="shared" si="96"/>
        <v>45042</v>
      </c>
      <c r="N901" s="72" t="str">
        <f t="shared" ca="1" si="97"/>
        <v>D</v>
      </c>
    </row>
    <row r="902" spans="1:14" ht="13">
      <c r="A902" s="39">
        <f t="shared" si="98"/>
        <v>45045</v>
      </c>
      <c r="B902" s="36">
        <f t="shared" si="99"/>
        <v>3</v>
      </c>
      <c r="C902" s="36">
        <f t="shared" si="95"/>
        <v>7</v>
      </c>
      <c r="D902" s="37">
        <f t="shared" si="100"/>
        <v>7</v>
      </c>
      <c r="E902" s="41"/>
      <c r="F902" s="41"/>
      <c r="G902" s="44"/>
      <c r="H902" s="47"/>
      <c r="I902" s="48"/>
      <c r="J902" s="48"/>
      <c r="K902" s="40">
        <f t="shared" si="101"/>
        <v>0</v>
      </c>
      <c r="L902" s="35">
        <f t="shared" si="96"/>
        <v>45045</v>
      </c>
      <c r="N902" s="72" t="str">
        <f t="shared" ca="1" si="97"/>
        <v>D</v>
      </c>
    </row>
    <row r="903" spans="1:14" ht="13">
      <c r="A903" s="39">
        <f t="shared" si="98"/>
        <v>45049</v>
      </c>
      <c r="B903" s="36">
        <f t="shared" si="99"/>
        <v>4</v>
      </c>
      <c r="C903" s="36">
        <f t="shared" si="95"/>
        <v>4</v>
      </c>
      <c r="D903" s="37">
        <f t="shared" si="100"/>
        <v>4</v>
      </c>
      <c r="E903" s="41"/>
      <c r="F903" s="41"/>
      <c r="G903" s="44"/>
      <c r="H903" s="47"/>
      <c r="I903" s="48"/>
      <c r="J903" s="48"/>
      <c r="K903" s="40">
        <f t="shared" si="101"/>
        <v>0</v>
      </c>
      <c r="L903" s="35">
        <f t="shared" si="96"/>
        <v>45049</v>
      </c>
      <c r="N903" s="72" t="str">
        <f t="shared" ca="1" si="97"/>
        <v>D</v>
      </c>
    </row>
    <row r="904" spans="1:14" ht="13">
      <c r="A904" s="39">
        <f>IF(A$6=11,A903+B904,A903+7)</f>
        <v>45052</v>
      </c>
      <c r="B904" s="36">
        <f>IF(AND(A$6=11,C903=4),3,4)</f>
        <v>3</v>
      </c>
      <c r="C904" s="36">
        <f t="shared" ref="C904:C967" si="102">WEEKDAY(A904)</f>
        <v>7</v>
      </c>
      <c r="D904" s="37">
        <f t="shared" si="100"/>
        <v>7</v>
      </c>
      <c r="E904" s="41"/>
      <c r="F904" s="41"/>
      <c r="G904" s="44"/>
      <c r="H904" s="47"/>
      <c r="I904" s="48"/>
      <c r="J904" s="48"/>
      <c r="K904" s="40">
        <f t="shared" si="101"/>
        <v>0</v>
      </c>
      <c r="L904" s="35">
        <f t="shared" ref="L904:L967" si="103">A904</f>
        <v>45052</v>
      </c>
      <c r="N904" s="72" t="str">
        <f t="shared" ref="N904:N967" ca="1" si="104">IF(TODAY()&gt;A904+7,0,"D")</f>
        <v>D</v>
      </c>
    </row>
    <row r="905" spans="1:14" ht="13">
      <c r="A905" s="39">
        <f t="shared" ref="A905:A968" si="105">IF(A$6=11,A904+B905,A904+7)</f>
        <v>45056</v>
      </c>
      <c r="B905" s="36">
        <f t="shared" ref="B905:B968" si="106">IF(AND(A$6=11,C904=4),3,4)</f>
        <v>4</v>
      </c>
      <c r="C905" s="36">
        <f t="shared" si="102"/>
        <v>4</v>
      </c>
      <c r="D905" s="37">
        <f t="shared" si="100"/>
        <v>4</v>
      </c>
      <c r="E905" s="41"/>
      <c r="F905" s="41"/>
      <c r="G905" s="44"/>
      <c r="H905" s="47"/>
      <c r="I905" s="48"/>
      <c r="J905" s="48"/>
      <c r="K905" s="40">
        <f t="shared" si="101"/>
        <v>0</v>
      </c>
      <c r="L905" s="35">
        <f t="shared" si="103"/>
        <v>45056</v>
      </c>
      <c r="N905" s="72" t="str">
        <f t="shared" ca="1" si="104"/>
        <v>D</v>
      </c>
    </row>
    <row r="906" spans="1:14" ht="13">
      <c r="A906" s="39">
        <f t="shared" si="105"/>
        <v>45059</v>
      </c>
      <c r="B906" s="36">
        <f t="shared" si="106"/>
        <v>3</v>
      </c>
      <c r="C906" s="36">
        <f t="shared" si="102"/>
        <v>7</v>
      </c>
      <c r="D906" s="37">
        <f t="shared" si="100"/>
        <v>7</v>
      </c>
      <c r="E906" s="41"/>
      <c r="F906" s="41"/>
      <c r="G906" s="44"/>
      <c r="H906" s="47"/>
      <c r="I906" s="48"/>
      <c r="J906" s="48"/>
      <c r="K906" s="40">
        <f t="shared" si="101"/>
        <v>0</v>
      </c>
      <c r="L906" s="35">
        <f t="shared" si="103"/>
        <v>45059</v>
      </c>
      <c r="N906" s="72" t="str">
        <f t="shared" ca="1" si="104"/>
        <v>D</v>
      </c>
    </row>
    <row r="907" spans="1:14" ht="13">
      <c r="A907" s="39">
        <f t="shared" si="105"/>
        <v>45063</v>
      </c>
      <c r="B907" s="36">
        <f t="shared" si="106"/>
        <v>4</v>
      </c>
      <c r="C907" s="36">
        <f t="shared" si="102"/>
        <v>4</v>
      </c>
      <c r="D907" s="37">
        <f t="shared" si="100"/>
        <v>4</v>
      </c>
      <c r="E907" s="41"/>
      <c r="F907" s="41"/>
      <c r="G907" s="44"/>
      <c r="H907" s="47"/>
      <c r="I907" s="48"/>
      <c r="J907" s="48"/>
      <c r="K907" s="40">
        <f t="shared" si="101"/>
        <v>0</v>
      </c>
      <c r="L907" s="35">
        <f t="shared" si="103"/>
        <v>45063</v>
      </c>
      <c r="N907" s="72" t="str">
        <f t="shared" ca="1" si="104"/>
        <v>D</v>
      </c>
    </row>
    <row r="908" spans="1:14" ht="13">
      <c r="A908" s="39">
        <f t="shared" si="105"/>
        <v>45066</v>
      </c>
      <c r="B908" s="36">
        <f t="shared" si="106"/>
        <v>3</v>
      </c>
      <c r="C908" s="36">
        <f t="shared" si="102"/>
        <v>7</v>
      </c>
      <c r="D908" s="37">
        <f t="shared" si="100"/>
        <v>7</v>
      </c>
      <c r="E908" s="41"/>
      <c r="F908" s="41"/>
      <c r="G908" s="44"/>
      <c r="H908" s="47"/>
      <c r="I908" s="48"/>
      <c r="J908" s="48"/>
      <c r="K908" s="40">
        <f t="shared" si="101"/>
        <v>0</v>
      </c>
      <c r="L908" s="35">
        <f t="shared" si="103"/>
        <v>45066</v>
      </c>
      <c r="N908" s="72" t="str">
        <f t="shared" ca="1" si="104"/>
        <v>D</v>
      </c>
    </row>
    <row r="909" spans="1:14" ht="13">
      <c r="A909" s="39">
        <f t="shared" si="105"/>
        <v>45070</v>
      </c>
      <c r="B909" s="36">
        <f t="shared" si="106"/>
        <v>4</v>
      </c>
      <c r="C909" s="36">
        <f t="shared" si="102"/>
        <v>4</v>
      </c>
      <c r="D909" s="37">
        <f t="shared" si="100"/>
        <v>4</v>
      </c>
      <c r="E909" s="41"/>
      <c r="F909" s="41"/>
      <c r="G909" s="44"/>
      <c r="H909" s="47"/>
      <c r="I909" s="48"/>
      <c r="J909" s="48"/>
      <c r="K909" s="40">
        <f t="shared" si="101"/>
        <v>0</v>
      </c>
      <c r="L909" s="35">
        <f t="shared" si="103"/>
        <v>45070</v>
      </c>
      <c r="N909" s="72" t="str">
        <f t="shared" ca="1" si="104"/>
        <v>D</v>
      </c>
    </row>
    <row r="910" spans="1:14" ht="13">
      <c r="A910" s="39">
        <f t="shared" si="105"/>
        <v>45073</v>
      </c>
      <c r="B910" s="36">
        <f t="shared" si="106"/>
        <v>3</v>
      </c>
      <c r="C910" s="36">
        <f t="shared" si="102"/>
        <v>7</v>
      </c>
      <c r="D910" s="37">
        <f t="shared" si="100"/>
        <v>7</v>
      </c>
      <c r="E910" s="41"/>
      <c r="F910" s="41"/>
      <c r="G910" s="44"/>
      <c r="H910" s="47"/>
      <c r="I910" s="48"/>
      <c r="J910" s="48"/>
      <c r="K910" s="40">
        <f t="shared" si="101"/>
        <v>0</v>
      </c>
      <c r="L910" s="35">
        <f t="shared" si="103"/>
        <v>45073</v>
      </c>
      <c r="N910" s="72" t="str">
        <f t="shared" ca="1" si="104"/>
        <v>D</v>
      </c>
    </row>
    <row r="911" spans="1:14" ht="13">
      <c r="A911" s="39">
        <f t="shared" si="105"/>
        <v>45077</v>
      </c>
      <c r="B911" s="36">
        <f t="shared" si="106"/>
        <v>4</v>
      </c>
      <c r="C911" s="36">
        <f t="shared" si="102"/>
        <v>4</v>
      </c>
      <c r="D911" s="37">
        <f t="shared" si="100"/>
        <v>4</v>
      </c>
      <c r="E911" s="41"/>
      <c r="F911" s="41"/>
      <c r="G911" s="44"/>
      <c r="H911" s="47"/>
      <c r="I911" s="48"/>
      <c r="J911" s="48"/>
      <c r="K911" s="40">
        <f t="shared" si="101"/>
        <v>0</v>
      </c>
      <c r="L911" s="35">
        <f t="shared" si="103"/>
        <v>45077</v>
      </c>
      <c r="N911" s="72" t="str">
        <f t="shared" ca="1" si="104"/>
        <v>D</v>
      </c>
    </row>
    <row r="912" spans="1:14" ht="13">
      <c r="A912" s="39">
        <f t="shared" si="105"/>
        <v>45080</v>
      </c>
      <c r="B912" s="36">
        <f t="shared" si="106"/>
        <v>3</v>
      </c>
      <c r="C912" s="36">
        <f t="shared" si="102"/>
        <v>7</v>
      </c>
      <c r="D912" s="37">
        <f t="shared" si="100"/>
        <v>7</v>
      </c>
      <c r="E912" s="41"/>
      <c r="F912" s="41"/>
      <c r="G912" s="44"/>
      <c r="H912" s="47"/>
      <c r="I912" s="48"/>
      <c r="J912" s="48"/>
      <c r="K912" s="40">
        <f t="shared" si="101"/>
        <v>0</v>
      </c>
      <c r="L912" s="35">
        <f t="shared" si="103"/>
        <v>45080</v>
      </c>
      <c r="N912" s="72" t="str">
        <f t="shared" ca="1" si="104"/>
        <v>D</v>
      </c>
    </row>
    <row r="913" spans="1:14" ht="13">
      <c r="A913" s="39">
        <f t="shared" si="105"/>
        <v>45084</v>
      </c>
      <c r="B913" s="36">
        <f t="shared" si="106"/>
        <v>4</v>
      </c>
      <c r="C913" s="36">
        <f t="shared" si="102"/>
        <v>4</v>
      </c>
      <c r="D913" s="37">
        <f t="shared" si="100"/>
        <v>4</v>
      </c>
      <c r="E913" s="41"/>
      <c r="F913" s="41"/>
      <c r="G913" s="44"/>
      <c r="H913" s="47"/>
      <c r="I913" s="48"/>
      <c r="J913" s="48"/>
      <c r="K913" s="40">
        <f t="shared" si="101"/>
        <v>0</v>
      </c>
      <c r="L913" s="35">
        <f t="shared" si="103"/>
        <v>45084</v>
      </c>
      <c r="N913" s="72" t="str">
        <f t="shared" ca="1" si="104"/>
        <v>D</v>
      </c>
    </row>
    <row r="914" spans="1:14" ht="13">
      <c r="A914" s="39">
        <f t="shared" si="105"/>
        <v>45087</v>
      </c>
      <c r="B914" s="36">
        <f t="shared" si="106"/>
        <v>3</v>
      </c>
      <c r="C914" s="36">
        <f t="shared" si="102"/>
        <v>7</v>
      </c>
      <c r="D914" s="37">
        <f t="shared" si="100"/>
        <v>7</v>
      </c>
      <c r="E914" s="41"/>
      <c r="F914" s="41"/>
      <c r="G914" s="44"/>
      <c r="H914" s="47"/>
      <c r="I914" s="48"/>
      <c r="J914" s="48"/>
      <c r="K914" s="40">
        <f t="shared" si="101"/>
        <v>0</v>
      </c>
      <c r="L914" s="35">
        <f t="shared" si="103"/>
        <v>45087</v>
      </c>
      <c r="N914" s="72" t="str">
        <f t="shared" ca="1" si="104"/>
        <v>D</v>
      </c>
    </row>
    <row r="915" spans="1:14" ht="13">
      <c r="A915" s="39">
        <f t="shared" si="105"/>
        <v>45091</v>
      </c>
      <c r="B915" s="36">
        <f t="shared" si="106"/>
        <v>4</v>
      </c>
      <c r="C915" s="36">
        <f t="shared" si="102"/>
        <v>4</v>
      </c>
      <c r="D915" s="37">
        <f t="shared" si="100"/>
        <v>4</v>
      </c>
      <c r="E915" s="41"/>
      <c r="F915" s="41"/>
      <c r="G915" s="44"/>
      <c r="H915" s="47"/>
      <c r="I915" s="48"/>
      <c r="J915" s="48"/>
      <c r="K915" s="40">
        <f t="shared" si="101"/>
        <v>0</v>
      </c>
      <c r="L915" s="35">
        <f t="shared" si="103"/>
        <v>45091</v>
      </c>
      <c r="N915" s="72" t="str">
        <f t="shared" ca="1" si="104"/>
        <v>D</v>
      </c>
    </row>
    <row r="916" spans="1:14" ht="13">
      <c r="A916" s="39">
        <f t="shared" si="105"/>
        <v>45094</v>
      </c>
      <c r="B916" s="36">
        <f t="shared" si="106"/>
        <v>3</v>
      </c>
      <c r="C916" s="36">
        <f t="shared" si="102"/>
        <v>7</v>
      </c>
      <c r="D916" s="37">
        <f t="shared" si="100"/>
        <v>7</v>
      </c>
      <c r="E916" s="41"/>
      <c r="F916" s="41"/>
      <c r="G916" s="44"/>
      <c r="H916" s="47"/>
      <c r="I916" s="48"/>
      <c r="J916" s="48"/>
      <c r="K916" s="40">
        <f t="shared" si="101"/>
        <v>0</v>
      </c>
      <c r="L916" s="35">
        <f t="shared" si="103"/>
        <v>45094</v>
      </c>
      <c r="N916" s="72" t="str">
        <f t="shared" ca="1" si="104"/>
        <v>D</v>
      </c>
    </row>
    <row r="917" spans="1:14" ht="13">
      <c r="A917" s="39">
        <f t="shared" si="105"/>
        <v>45098</v>
      </c>
      <c r="B917" s="36">
        <f t="shared" si="106"/>
        <v>4</v>
      </c>
      <c r="C917" s="36">
        <f t="shared" si="102"/>
        <v>4</v>
      </c>
      <c r="D917" s="37">
        <f t="shared" si="100"/>
        <v>4</v>
      </c>
      <c r="E917" s="41"/>
      <c r="F917" s="41"/>
      <c r="G917" s="44"/>
      <c r="H917" s="47"/>
      <c r="I917" s="48"/>
      <c r="J917" s="48"/>
      <c r="K917" s="40">
        <f t="shared" si="101"/>
        <v>0</v>
      </c>
      <c r="L917" s="35">
        <f t="shared" si="103"/>
        <v>45098</v>
      </c>
      <c r="N917" s="72" t="str">
        <f t="shared" ca="1" si="104"/>
        <v>D</v>
      </c>
    </row>
    <row r="918" spans="1:14" ht="13">
      <c r="A918" s="39">
        <f t="shared" si="105"/>
        <v>45101</v>
      </c>
      <c r="B918" s="36">
        <f t="shared" si="106"/>
        <v>3</v>
      </c>
      <c r="C918" s="36">
        <f t="shared" si="102"/>
        <v>7</v>
      </c>
      <c r="D918" s="37">
        <f t="shared" si="100"/>
        <v>7</v>
      </c>
      <c r="E918" s="41"/>
      <c r="F918" s="41"/>
      <c r="G918" s="44"/>
      <c r="H918" s="47"/>
      <c r="I918" s="48"/>
      <c r="J918" s="48"/>
      <c r="K918" s="40">
        <f t="shared" si="101"/>
        <v>0</v>
      </c>
      <c r="L918" s="35">
        <f t="shared" si="103"/>
        <v>45101</v>
      </c>
      <c r="N918" s="72" t="str">
        <f t="shared" ca="1" si="104"/>
        <v>D</v>
      </c>
    </row>
    <row r="919" spans="1:14" ht="13">
      <c r="A919" s="39">
        <f t="shared" si="105"/>
        <v>45105</v>
      </c>
      <c r="B919" s="36">
        <f t="shared" si="106"/>
        <v>4</v>
      </c>
      <c r="C919" s="36">
        <f t="shared" si="102"/>
        <v>4</v>
      </c>
      <c r="D919" s="37">
        <f t="shared" si="100"/>
        <v>4</v>
      </c>
      <c r="E919" s="41"/>
      <c r="F919" s="41"/>
      <c r="G919" s="44"/>
      <c r="H919" s="47"/>
      <c r="I919" s="48"/>
      <c r="J919" s="48"/>
      <c r="K919" s="40">
        <f t="shared" si="101"/>
        <v>0</v>
      </c>
      <c r="L919" s="35">
        <f t="shared" si="103"/>
        <v>45105</v>
      </c>
      <c r="N919" s="72" t="str">
        <f t="shared" ca="1" si="104"/>
        <v>D</v>
      </c>
    </row>
    <row r="920" spans="1:14" ht="13">
      <c r="A920" s="39">
        <f t="shared" si="105"/>
        <v>45108</v>
      </c>
      <c r="B920" s="36">
        <f t="shared" si="106"/>
        <v>3</v>
      </c>
      <c r="C920" s="36">
        <f t="shared" si="102"/>
        <v>7</v>
      </c>
      <c r="D920" s="37">
        <f t="shared" si="100"/>
        <v>7</v>
      </c>
      <c r="E920" s="41"/>
      <c r="F920" s="41"/>
      <c r="G920" s="44"/>
      <c r="H920" s="47"/>
      <c r="I920" s="48"/>
      <c r="J920" s="48"/>
      <c r="K920" s="40">
        <f t="shared" si="101"/>
        <v>0</v>
      </c>
      <c r="L920" s="35">
        <f t="shared" si="103"/>
        <v>45108</v>
      </c>
      <c r="N920" s="72" t="str">
        <f t="shared" ca="1" si="104"/>
        <v>D</v>
      </c>
    </row>
    <row r="921" spans="1:14" ht="13">
      <c r="A921" s="39">
        <f t="shared" si="105"/>
        <v>45112</v>
      </c>
      <c r="B921" s="36">
        <f t="shared" si="106"/>
        <v>4</v>
      </c>
      <c r="C921" s="36">
        <f t="shared" si="102"/>
        <v>4</v>
      </c>
      <c r="D921" s="37">
        <f t="shared" si="100"/>
        <v>4</v>
      </c>
      <c r="E921" s="41"/>
      <c r="F921" s="41"/>
      <c r="G921" s="44"/>
      <c r="H921" s="47"/>
      <c r="I921" s="48"/>
      <c r="J921" s="48"/>
      <c r="K921" s="40">
        <f t="shared" si="101"/>
        <v>0</v>
      </c>
      <c r="L921" s="35">
        <f t="shared" si="103"/>
        <v>45112</v>
      </c>
      <c r="N921" s="72" t="str">
        <f t="shared" ca="1" si="104"/>
        <v>D</v>
      </c>
    </row>
    <row r="922" spans="1:14" ht="13">
      <c r="A922" s="39">
        <f t="shared" si="105"/>
        <v>45115</v>
      </c>
      <c r="B922" s="36">
        <f t="shared" si="106"/>
        <v>3</v>
      </c>
      <c r="C922" s="36">
        <f t="shared" si="102"/>
        <v>7</v>
      </c>
      <c r="D922" s="37">
        <f t="shared" si="100"/>
        <v>7</v>
      </c>
      <c r="E922" s="41"/>
      <c r="F922" s="41"/>
      <c r="G922" s="44"/>
      <c r="H922" s="47"/>
      <c r="I922" s="48"/>
      <c r="J922" s="48"/>
      <c r="K922" s="40">
        <f t="shared" si="101"/>
        <v>0</v>
      </c>
      <c r="L922" s="35">
        <f t="shared" si="103"/>
        <v>45115</v>
      </c>
      <c r="N922" s="72" t="str">
        <f t="shared" ca="1" si="104"/>
        <v>D</v>
      </c>
    </row>
    <row r="923" spans="1:14" ht="13">
      <c r="A923" s="39">
        <f t="shared" si="105"/>
        <v>45119</v>
      </c>
      <c r="B923" s="36">
        <f t="shared" si="106"/>
        <v>4</v>
      </c>
      <c r="C923" s="36">
        <f t="shared" si="102"/>
        <v>4</v>
      </c>
      <c r="D923" s="37">
        <f t="shared" si="100"/>
        <v>4</v>
      </c>
      <c r="E923" s="41"/>
      <c r="F923" s="41"/>
      <c r="G923" s="44"/>
      <c r="H923" s="47"/>
      <c r="I923" s="48"/>
      <c r="J923" s="48"/>
      <c r="K923" s="40">
        <f t="shared" si="101"/>
        <v>0</v>
      </c>
      <c r="L923" s="35">
        <f t="shared" si="103"/>
        <v>45119</v>
      </c>
      <c r="N923" s="72" t="str">
        <f t="shared" ca="1" si="104"/>
        <v>D</v>
      </c>
    </row>
    <row r="924" spans="1:14" ht="13">
      <c r="A924" s="39">
        <f t="shared" si="105"/>
        <v>45122</v>
      </c>
      <c r="B924" s="36">
        <f t="shared" si="106"/>
        <v>3</v>
      </c>
      <c r="C924" s="36">
        <f t="shared" si="102"/>
        <v>7</v>
      </c>
      <c r="D924" s="37">
        <f t="shared" si="100"/>
        <v>7</v>
      </c>
      <c r="E924" s="41"/>
      <c r="F924" s="41"/>
      <c r="G924" s="44"/>
      <c r="H924" s="47"/>
      <c r="I924" s="48"/>
      <c r="J924" s="48"/>
      <c r="K924" s="40">
        <f t="shared" si="101"/>
        <v>0</v>
      </c>
      <c r="L924" s="35">
        <f t="shared" si="103"/>
        <v>45122</v>
      </c>
      <c r="N924" s="72" t="str">
        <f t="shared" ca="1" si="104"/>
        <v>D</v>
      </c>
    </row>
    <row r="925" spans="1:14" ht="13">
      <c r="A925" s="39">
        <f t="shared" si="105"/>
        <v>45126</v>
      </c>
      <c r="B925" s="36">
        <f t="shared" si="106"/>
        <v>4</v>
      </c>
      <c r="C925" s="36">
        <f t="shared" si="102"/>
        <v>4</v>
      </c>
      <c r="D925" s="37">
        <f t="shared" si="100"/>
        <v>4</v>
      </c>
      <c r="E925" s="41"/>
      <c r="F925" s="41"/>
      <c r="G925" s="44"/>
      <c r="H925" s="47"/>
      <c r="I925" s="48"/>
      <c r="J925" s="48"/>
      <c r="K925" s="40">
        <f t="shared" si="101"/>
        <v>0</v>
      </c>
      <c r="L925" s="35">
        <f t="shared" si="103"/>
        <v>45126</v>
      </c>
      <c r="N925" s="72" t="str">
        <f t="shared" ca="1" si="104"/>
        <v>D</v>
      </c>
    </row>
    <row r="926" spans="1:14" ht="13">
      <c r="A926" s="39">
        <f t="shared" si="105"/>
        <v>45129</v>
      </c>
      <c r="B926" s="36">
        <f t="shared" si="106"/>
        <v>3</v>
      </c>
      <c r="C926" s="36">
        <f t="shared" si="102"/>
        <v>7</v>
      </c>
      <c r="D926" s="37">
        <f t="shared" si="100"/>
        <v>7</v>
      </c>
      <c r="E926" s="41"/>
      <c r="F926" s="41"/>
      <c r="G926" s="44"/>
      <c r="H926" s="47"/>
      <c r="I926" s="48"/>
      <c r="J926" s="48"/>
      <c r="K926" s="40">
        <f t="shared" si="101"/>
        <v>0</v>
      </c>
      <c r="L926" s="35">
        <f t="shared" si="103"/>
        <v>45129</v>
      </c>
      <c r="N926" s="72" t="str">
        <f t="shared" ca="1" si="104"/>
        <v>D</v>
      </c>
    </row>
    <row r="927" spans="1:14" ht="13">
      <c r="A927" s="39">
        <f t="shared" si="105"/>
        <v>45133</v>
      </c>
      <c r="B927" s="36">
        <f t="shared" si="106"/>
        <v>4</v>
      </c>
      <c r="C927" s="36">
        <f t="shared" si="102"/>
        <v>4</v>
      </c>
      <c r="D927" s="37">
        <f t="shared" si="100"/>
        <v>4</v>
      </c>
      <c r="E927" s="41"/>
      <c r="F927" s="41"/>
      <c r="G927" s="44"/>
      <c r="H927" s="47"/>
      <c r="I927" s="48"/>
      <c r="J927" s="48"/>
      <c r="K927" s="40">
        <f t="shared" si="101"/>
        <v>0</v>
      </c>
      <c r="L927" s="35">
        <f t="shared" si="103"/>
        <v>45133</v>
      </c>
      <c r="N927" s="72" t="str">
        <f t="shared" ca="1" si="104"/>
        <v>D</v>
      </c>
    </row>
    <row r="928" spans="1:14" ht="13">
      <c r="A928" s="39">
        <f t="shared" si="105"/>
        <v>45136</v>
      </c>
      <c r="B928" s="36">
        <f t="shared" si="106"/>
        <v>3</v>
      </c>
      <c r="C928" s="36">
        <f t="shared" si="102"/>
        <v>7</v>
      </c>
      <c r="D928" s="37">
        <f t="shared" si="100"/>
        <v>7</v>
      </c>
      <c r="E928" s="41"/>
      <c r="F928" s="41"/>
      <c r="G928" s="44"/>
      <c r="H928" s="47"/>
      <c r="I928" s="48"/>
      <c r="J928" s="48"/>
      <c r="K928" s="40">
        <f t="shared" si="101"/>
        <v>0</v>
      </c>
      <c r="L928" s="35">
        <f t="shared" si="103"/>
        <v>45136</v>
      </c>
      <c r="N928" s="72" t="str">
        <f t="shared" ca="1" si="104"/>
        <v>D</v>
      </c>
    </row>
    <row r="929" spans="1:14" ht="13">
      <c r="A929" s="39">
        <f t="shared" si="105"/>
        <v>45140</v>
      </c>
      <c r="B929" s="36">
        <f t="shared" si="106"/>
        <v>4</v>
      </c>
      <c r="C929" s="36">
        <f t="shared" si="102"/>
        <v>4</v>
      </c>
      <c r="D929" s="37">
        <f t="shared" si="100"/>
        <v>4</v>
      </c>
      <c r="E929" s="41"/>
      <c r="F929" s="41"/>
      <c r="G929" s="44"/>
      <c r="H929" s="47"/>
      <c r="I929" s="48"/>
      <c r="J929" s="48"/>
      <c r="K929" s="40">
        <f t="shared" si="101"/>
        <v>0</v>
      </c>
      <c r="L929" s="35">
        <f t="shared" si="103"/>
        <v>45140</v>
      </c>
      <c r="N929" s="72" t="str">
        <f t="shared" ca="1" si="104"/>
        <v>D</v>
      </c>
    </row>
    <row r="930" spans="1:14" ht="13">
      <c r="A930" s="39">
        <f t="shared" si="105"/>
        <v>45143</v>
      </c>
      <c r="B930" s="36">
        <f t="shared" si="106"/>
        <v>3</v>
      </c>
      <c r="C930" s="36">
        <f t="shared" si="102"/>
        <v>7</v>
      </c>
      <c r="D930" s="37">
        <f t="shared" si="100"/>
        <v>7</v>
      </c>
      <c r="E930" s="41"/>
      <c r="F930" s="41"/>
      <c r="G930" s="44"/>
      <c r="H930" s="47"/>
      <c r="I930" s="48"/>
      <c r="J930" s="48"/>
      <c r="K930" s="40">
        <f t="shared" si="101"/>
        <v>0</v>
      </c>
      <c r="L930" s="35">
        <f t="shared" si="103"/>
        <v>45143</v>
      </c>
      <c r="N930" s="72" t="str">
        <f t="shared" ca="1" si="104"/>
        <v>D</v>
      </c>
    </row>
    <row r="931" spans="1:14" ht="13">
      <c r="A931" s="39">
        <f t="shared" si="105"/>
        <v>45147</v>
      </c>
      <c r="B931" s="36">
        <f t="shared" si="106"/>
        <v>4</v>
      </c>
      <c r="C931" s="36">
        <f t="shared" si="102"/>
        <v>4</v>
      </c>
      <c r="D931" s="37">
        <f t="shared" si="100"/>
        <v>4</v>
      </c>
      <c r="E931" s="41"/>
      <c r="F931" s="41"/>
      <c r="G931" s="44"/>
      <c r="H931" s="47"/>
      <c r="I931" s="48"/>
      <c r="J931" s="48"/>
      <c r="K931" s="40">
        <f t="shared" si="101"/>
        <v>0</v>
      </c>
      <c r="L931" s="35">
        <f t="shared" si="103"/>
        <v>45147</v>
      </c>
      <c r="N931" s="72" t="str">
        <f t="shared" ca="1" si="104"/>
        <v>D</v>
      </c>
    </row>
    <row r="932" spans="1:14" ht="13">
      <c r="A932" s="39">
        <f t="shared" si="105"/>
        <v>45150</v>
      </c>
      <c r="B932" s="36">
        <f t="shared" si="106"/>
        <v>3</v>
      </c>
      <c r="C932" s="36">
        <f t="shared" si="102"/>
        <v>7</v>
      </c>
      <c r="D932" s="37">
        <f t="shared" si="100"/>
        <v>7</v>
      </c>
      <c r="E932" s="41"/>
      <c r="F932" s="41"/>
      <c r="G932" s="44"/>
      <c r="H932" s="47"/>
      <c r="I932" s="48"/>
      <c r="J932" s="48"/>
      <c r="K932" s="40">
        <f t="shared" si="101"/>
        <v>0</v>
      </c>
      <c r="L932" s="35">
        <f t="shared" si="103"/>
        <v>45150</v>
      </c>
      <c r="N932" s="72" t="str">
        <f t="shared" ca="1" si="104"/>
        <v>D</v>
      </c>
    </row>
    <row r="933" spans="1:14" ht="13">
      <c r="A933" s="39">
        <f t="shared" si="105"/>
        <v>45154</v>
      </c>
      <c r="B933" s="36">
        <f t="shared" si="106"/>
        <v>4</v>
      </c>
      <c r="C933" s="36">
        <f t="shared" si="102"/>
        <v>4</v>
      </c>
      <c r="D933" s="37">
        <f t="shared" si="100"/>
        <v>4</v>
      </c>
      <c r="E933" s="41"/>
      <c r="F933" s="41"/>
      <c r="G933" s="44"/>
      <c r="H933" s="47"/>
      <c r="I933" s="48"/>
      <c r="J933" s="48"/>
      <c r="K933" s="40">
        <f t="shared" si="101"/>
        <v>0</v>
      </c>
      <c r="L933" s="35">
        <f t="shared" si="103"/>
        <v>45154</v>
      </c>
      <c r="N933" s="72" t="str">
        <f t="shared" ca="1" si="104"/>
        <v>D</v>
      </c>
    </row>
    <row r="934" spans="1:14" ht="13">
      <c r="A934" s="39">
        <f t="shared" si="105"/>
        <v>45157</v>
      </c>
      <c r="B934" s="36">
        <f t="shared" si="106"/>
        <v>3</v>
      </c>
      <c r="C934" s="36">
        <f t="shared" si="102"/>
        <v>7</v>
      </c>
      <c r="D934" s="37">
        <f t="shared" si="100"/>
        <v>7</v>
      </c>
      <c r="E934" s="41"/>
      <c r="F934" s="41"/>
      <c r="G934" s="44"/>
      <c r="H934" s="47"/>
      <c r="I934" s="48"/>
      <c r="J934" s="48"/>
      <c r="K934" s="40">
        <f t="shared" si="101"/>
        <v>0</v>
      </c>
      <c r="L934" s="35">
        <f t="shared" si="103"/>
        <v>45157</v>
      </c>
      <c r="N934" s="72" t="str">
        <f t="shared" ca="1" si="104"/>
        <v>D</v>
      </c>
    </row>
    <row r="935" spans="1:14" ht="13">
      <c r="A935" s="39">
        <f t="shared" si="105"/>
        <v>45161</v>
      </c>
      <c r="B935" s="36">
        <f t="shared" si="106"/>
        <v>4</v>
      </c>
      <c r="C935" s="36">
        <f t="shared" si="102"/>
        <v>4</v>
      </c>
      <c r="D935" s="37">
        <f t="shared" si="100"/>
        <v>4</v>
      </c>
      <c r="E935" s="41"/>
      <c r="F935" s="41"/>
      <c r="G935" s="44"/>
      <c r="H935" s="47"/>
      <c r="I935" s="48"/>
      <c r="J935" s="48"/>
      <c r="K935" s="40">
        <f t="shared" si="101"/>
        <v>0</v>
      </c>
      <c r="L935" s="35">
        <f t="shared" si="103"/>
        <v>45161</v>
      </c>
      <c r="N935" s="72" t="str">
        <f t="shared" ca="1" si="104"/>
        <v>D</v>
      </c>
    </row>
    <row r="936" spans="1:14" ht="13">
      <c r="A936" s="39">
        <f t="shared" si="105"/>
        <v>45164</v>
      </c>
      <c r="B936" s="36">
        <f t="shared" si="106"/>
        <v>3</v>
      </c>
      <c r="C936" s="36">
        <f t="shared" si="102"/>
        <v>7</v>
      </c>
      <c r="D936" s="37">
        <f t="shared" si="100"/>
        <v>7</v>
      </c>
      <c r="E936" s="41"/>
      <c r="F936" s="41"/>
      <c r="G936" s="44"/>
      <c r="H936" s="47"/>
      <c r="I936" s="48"/>
      <c r="J936" s="48"/>
      <c r="K936" s="40">
        <f t="shared" si="101"/>
        <v>0</v>
      </c>
      <c r="L936" s="35">
        <f t="shared" si="103"/>
        <v>45164</v>
      </c>
      <c r="N936" s="72" t="str">
        <f t="shared" ca="1" si="104"/>
        <v>D</v>
      </c>
    </row>
    <row r="937" spans="1:14" ht="13">
      <c r="A937" s="39">
        <f t="shared" si="105"/>
        <v>45168</v>
      </c>
      <c r="B937" s="36">
        <f t="shared" si="106"/>
        <v>4</v>
      </c>
      <c r="C937" s="36">
        <f t="shared" si="102"/>
        <v>4</v>
      </c>
      <c r="D937" s="37">
        <f t="shared" si="100"/>
        <v>4</v>
      </c>
      <c r="E937" s="41"/>
      <c r="F937" s="41"/>
      <c r="G937" s="44"/>
      <c r="H937" s="47"/>
      <c r="I937" s="48"/>
      <c r="J937" s="48"/>
      <c r="K937" s="40">
        <f t="shared" si="101"/>
        <v>0</v>
      </c>
      <c r="L937" s="35">
        <f t="shared" si="103"/>
        <v>45168</v>
      </c>
      <c r="N937" s="72" t="str">
        <f t="shared" ca="1" si="104"/>
        <v>D</v>
      </c>
    </row>
    <row r="938" spans="1:14" ht="13">
      <c r="A938" s="39">
        <f t="shared" si="105"/>
        <v>45171</v>
      </c>
      <c r="B938" s="36">
        <f t="shared" si="106"/>
        <v>3</v>
      </c>
      <c r="C938" s="36">
        <f t="shared" si="102"/>
        <v>7</v>
      </c>
      <c r="D938" s="37">
        <f t="shared" si="100"/>
        <v>7</v>
      </c>
      <c r="E938" s="41"/>
      <c r="F938" s="41"/>
      <c r="G938" s="44"/>
      <c r="H938" s="47"/>
      <c r="I938" s="48"/>
      <c r="J938" s="48"/>
      <c r="K938" s="40">
        <f t="shared" si="101"/>
        <v>0</v>
      </c>
      <c r="L938" s="35">
        <f t="shared" si="103"/>
        <v>45171</v>
      </c>
      <c r="N938" s="72" t="str">
        <f t="shared" ca="1" si="104"/>
        <v>D</v>
      </c>
    </row>
    <row r="939" spans="1:14" ht="13">
      <c r="A939" s="39">
        <f t="shared" si="105"/>
        <v>45175</v>
      </c>
      <c r="B939" s="36">
        <f t="shared" si="106"/>
        <v>4</v>
      </c>
      <c r="C939" s="36">
        <f t="shared" si="102"/>
        <v>4</v>
      </c>
      <c r="D939" s="37">
        <f t="shared" si="100"/>
        <v>4</v>
      </c>
      <c r="E939" s="41"/>
      <c r="F939" s="41"/>
      <c r="G939" s="44"/>
      <c r="H939" s="47"/>
      <c r="I939" s="48"/>
      <c r="J939" s="48"/>
      <c r="K939" s="40">
        <f t="shared" si="101"/>
        <v>0</v>
      </c>
      <c r="L939" s="35">
        <f t="shared" si="103"/>
        <v>45175</v>
      </c>
      <c r="N939" s="72" t="str">
        <f t="shared" ca="1" si="104"/>
        <v>D</v>
      </c>
    </row>
    <row r="940" spans="1:14" ht="13">
      <c r="A940" s="39">
        <f t="shared" si="105"/>
        <v>45178</v>
      </c>
      <c r="B940" s="36">
        <f t="shared" si="106"/>
        <v>3</v>
      </c>
      <c r="C940" s="36">
        <f t="shared" si="102"/>
        <v>7</v>
      </c>
      <c r="D940" s="37">
        <f t="shared" si="100"/>
        <v>7</v>
      </c>
      <c r="E940" s="41"/>
      <c r="F940" s="41"/>
      <c r="G940" s="44"/>
      <c r="H940" s="47"/>
      <c r="I940" s="48"/>
      <c r="J940" s="48"/>
      <c r="K940" s="40">
        <f t="shared" si="101"/>
        <v>0</v>
      </c>
      <c r="L940" s="35">
        <f t="shared" si="103"/>
        <v>45178</v>
      </c>
      <c r="N940" s="72" t="str">
        <f t="shared" ca="1" si="104"/>
        <v>D</v>
      </c>
    </row>
    <row r="941" spans="1:14" ht="13">
      <c r="A941" s="39">
        <f t="shared" si="105"/>
        <v>45182</v>
      </c>
      <c r="B941" s="36">
        <f t="shared" si="106"/>
        <v>4</v>
      </c>
      <c r="C941" s="36">
        <f t="shared" si="102"/>
        <v>4</v>
      </c>
      <c r="D941" s="37">
        <f t="shared" si="100"/>
        <v>4</v>
      </c>
      <c r="E941" s="41"/>
      <c r="F941" s="41"/>
      <c r="G941" s="44"/>
      <c r="H941" s="47"/>
      <c r="I941" s="48"/>
      <c r="J941" s="48"/>
      <c r="K941" s="40">
        <f t="shared" si="101"/>
        <v>0</v>
      </c>
      <c r="L941" s="35">
        <f t="shared" si="103"/>
        <v>45182</v>
      </c>
      <c r="N941" s="72" t="str">
        <f t="shared" ca="1" si="104"/>
        <v>D</v>
      </c>
    </row>
    <row r="942" spans="1:14" ht="13">
      <c r="A942" s="39">
        <f t="shared" si="105"/>
        <v>45185</v>
      </c>
      <c r="B942" s="36">
        <f t="shared" si="106"/>
        <v>3</v>
      </c>
      <c r="C942" s="36">
        <f t="shared" si="102"/>
        <v>7</v>
      </c>
      <c r="D942" s="37">
        <f t="shared" si="100"/>
        <v>7</v>
      </c>
      <c r="E942" s="41"/>
      <c r="F942" s="41"/>
      <c r="G942" s="44"/>
      <c r="H942" s="47"/>
      <c r="I942" s="48"/>
      <c r="J942" s="48"/>
      <c r="K942" s="40">
        <f t="shared" si="101"/>
        <v>0</v>
      </c>
      <c r="L942" s="35">
        <f t="shared" si="103"/>
        <v>45185</v>
      </c>
      <c r="N942" s="72" t="str">
        <f t="shared" ca="1" si="104"/>
        <v>D</v>
      </c>
    </row>
    <row r="943" spans="1:14" ht="13">
      <c r="A943" s="39">
        <f t="shared" si="105"/>
        <v>45189</v>
      </c>
      <c r="B943" s="36">
        <f t="shared" si="106"/>
        <v>4</v>
      </c>
      <c r="C943" s="36">
        <f t="shared" si="102"/>
        <v>4</v>
      </c>
      <c r="D943" s="37">
        <f t="shared" si="100"/>
        <v>4</v>
      </c>
      <c r="E943" s="41"/>
      <c r="F943" s="41"/>
      <c r="G943" s="44"/>
      <c r="H943" s="47"/>
      <c r="I943" s="48"/>
      <c r="J943" s="48"/>
      <c r="K943" s="40">
        <f t="shared" si="101"/>
        <v>0</v>
      </c>
      <c r="L943" s="35">
        <f t="shared" si="103"/>
        <v>45189</v>
      </c>
      <c r="N943" s="72" t="str">
        <f t="shared" ca="1" si="104"/>
        <v>D</v>
      </c>
    </row>
    <row r="944" spans="1:14" ht="13">
      <c r="A944" s="39">
        <f t="shared" si="105"/>
        <v>45192</v>
      </c>
      <c r="B944" s="36">
        <f t="shared" si="106"/>
        <v>3</v>
      </c>
      <c r="C944" s="36">
        <f t="shared" si="102"/>
        <v>7</v>
      </c>
      <c r="D944" s="37">
        <f t="shared" si="100"/>
        <v>7</v>
      </c>
      <c r="E944" s="41"/>
      <c r="F944" s="41"/>
      <c r="G944" s="44"/>
      <c r="H944" s="47"/>
      <c r="I944" s="48"/>
      <c r="J944" s="48"/>
      <c r="K944" s="40">
        <f t="shared" si="101"/>
        <v>0</v>
      </c>
      <c r="L944" s="35">
        <f t="shared" si="103"/>
        <v>45192</v>
      </c>
      <c r="N944" s="72" t="str">
        <f t="shared" ca="1" si="104"/>
        <v>D</v>
      </c>
    </row>
    <row r="945" spans="1:14" ht="13">
      <c r="A945" s="39">
        <f t="shared" si="105"/>
        <v>45196</v>
      </c>
      <c r="B945" s="36">
        <f t="shared" si="106"/>
        <v>4</v>
      </c>
      <c r="C945" s="36">
        <f t="shared" si="102"/>
        <v>4</v>
      </c>
      <c r="D945" s="37">
        <f t="shared" si="100"/>
        <v>4</v>
      </c>
      <c r="E945" s="41"/>
      <c r="F945" s="41"/>
      <c r="G945" s="44"/>
      <c r="H945" s="47"/>
      <c r="I945" s="48"/>
      <c r="J945" s="48"/>
      <c r="K945" s="40">
        <f t="shared" si="101"/>
        <v>0</v>
      </c>
      <c r="L945" s="35">
        <f t="shared" si="103"/>
        <v>45196</v>
      </c>
      <c r="N945" s="72" t="str">
        <f t="shared" ca="1" si="104"/>
        <v>D</v>
      </c>
    </row>
    <row r="946" spans="1:14" ht="13">
      <c r="A946" s="39">
        <f t="shared" si="105"/>
        <v>45199</v>
      </c>
      <c r="B946" s="36">
        <f t="shared" si="106"/>
        <v>3</v>
      </c>
      <c r="C946" s="36">
        <f t="shared" si="102"/>
        <v>7</v>
      </c>
      <c r="D946" s="37">
        <f t="shared" si="100"/>
        <v>7</v>
      </c>
      <c r="E946" s="41"/>
      <c r="F946" s="41"/>
      <c r="G946" s="44"/>
      <c r="H946" s="47"/>
      <c r="I946" s="48"/>
      <c r="J946" s="48"/>
      <c r="K946" s="40">
        <f t="shared" si="101"/>
        <v>0</v>
      </c>
      <c r="L946" s="35">
        <f t="shared" si="103"/>
        <v>45199</v>
      </c>
      <c r="N946" s="72" t="str">
        <f t="shared" ca="1" si="104"/>
        <v>D</v>
      </c>
    </row>
    <row r="947" spans="1:14" ht="13">
      <c r="A947" s="39">
        <f t="shared" si="105"/>
        <v>45203</v>
      </c>
      <c r="B947" s="36">
        <f t="shared" si="106"/>
        <v>4</v>
      </c>
      <c r="C947" s="36">
        <f t="shared" si="102"/>
        <v>4</v>
      </c>
      <c r="D947" s="37">
        <f t="shared" si="100"/>
        <v>4</v>
      </c>
      <c r="E947" s="41"/>
      <c r="F947" s="41"/>
      <c r="G947" s="44"/>
      <c r="H947" s="47"/>
      <c r="I947" s="48"/>
      <c r="J947" s="48"/>
      <c r="K947" s="40">
        <f t="shared" si="101"/>
        <v>0</v>
      </c>
      <c r="L947" s="35">
        <f t="shared" si="103"/>
        <v>45203</v>
      </c>
      <c r="N947" s="72" t="str">
        <f t="shared" ca="1" si="104"/>
        <v>D</v>
      </c>
    </row>
    <row r="948" spans="1:14" ht="13">
      <c r="A948" s="39">
        <f t="shared" si="105"/>
        <v>45206</v>
      </c>
      <c r="B948" s="36">
        <f t="shared" si="106"/>
        <v>3</v>
      </c>
      <c r="C948" s="36">
        <f t="shared" si="102"/>
        <v>7</v>
      </c>
      <c r="D948" s="37">
        <f t="shared" si="100"/>
        <v>7</v>
      </c>
      <c r="E948" s="41"/>
      <c r="F948" s="41"/>
      <c r="G948" s="44"/>
      <c r="H948" s="47"/>
      <c r="I948" s="48"/>
      <c r="J948" s="48"/>
      <c r="K948" s="40">
        <f t="shared" si="101"/>
        <v>0</v>
      </c>
      <c r="L948" s="35">
        <f t="shared" si="103"/>
        <v>45206</v>
      </c>
      <c r="N948" s="72" t="str">
        <f t="shared" ca="1" si="104"/>
        <v>D</v>
      </c>
    </row>
    <row r="949" spans="1:14" ht="13">
      <c r="A949" s="39">
        <f t="shared" si="105"/>
        <v>45210</v>
      </c>
      <c r="B949" s="36">
        <f t="shared" si="106"/>
        <v>4</v>
      </c>
      <c r="C949" s="36">
        <f t="shared" si="102"/>
        <v>4</v>
      </c>
      <c r="D949" s="37">
        <f t="shared" si="100"/>
        <v>4</v>
      </c>
      <c r="E949" s="41"/>
      <c r="F949" s="41"/>
      <c r="G949" s="44"/>
      <c r="H949" s="47"/>
      <c r="I949" s="48"/>
      <c r="J949" s="48"/>
      <c r="K949" s="40">
        <f t="shared" si="101"/>
        <v>0</v>
      </c>
      <c r="L949" s="35">
        <f t="shared" si="103"/>
        <v>45210</v>
      </c>
      <c r="N949" s="72" t="str">
        <f t="shared" ca="1" si="104"/>
        <v>D</v>
      </c>
    </row>
    <row r="950" spans="1:14" ht="13">
      <c r="A950" s="39">
        <f t="shared" si="105"/>
        <v>45213</v>
      </c>
      <c r="B950" s="36">
        <f t="shared" si="106"/>
        <v>3</v>
      </c>
      <c r="C950" s="36">
        <f t="shared" si="102"/>
        <v>7</v>
      </c>
      <c r="D950" s="37">
        <f t="shared" si="100"/>
        <v>7</v>
      </c>
      <c r="E950" s="41"/>
      <c r="F950" s="41"/>
      <c r="G950" s="44"/>
      <c r="H950" s="47"/>
      <c r="I950" s="48"/>
      <c r="J950" s="48"/>
      <c r="K950" s="40">
        <f t="shared" si="101"/>
        <v>0</v>
      </c>
      <c r="L950" s="35">
        <f t="shared" si="103"/>
        <v>45213</v>
      </c>
      <c r="N950" s="72" t="str">
        <f t="shared" ca="1" si="104"/>
        <v>D</v>
      </c>
    </row>
    <row r="951" spans="1:14" ht="13">
      <c r="A951" s="39">
        <f t="shared" si="105"/>
        <v>45217</v>
      </c>
      <c r="B951" s="36">
        <f t="shared" si="106"/>
        <v>4</v>
      </c>
      <c r="C951" s="36">
        <f t="shared" si="102"/>
        <v>4</v>
      </c>
      <c r="D951" s="37">
        <f t="shared" ref="D951:D1000" si="107">WEEKDAY(A951)</f>
        <v>4</v>
      </c>
      <c r="E951" s="41"/>
      <c r="F951" s="41"/>
      <c r="G951" s="44"/>
      <c r="H951" s="47"/>
      <c r="I951" s="48"/>
      <c r="J951" s="48"/>
      <c r="K951" s="40">
        <f t="shared" ref="K951:K1000" si="108">SUM(E951:J951)</f>
        <v>0</v>
      </c>
      <c r="L951" s="35">
        <f t="shared" si="103"/>
        <v>45217</v>
      </c>
      <c r="N951" s="72" t="str">
        <f t="shared" ca="1" si="104"/>
        <v>D</v>
      </c>
    </row>
    <row r="952" spans="1:14" ht="13">
      <c r="A952" s="39">
        <f t="shared" si="105"/>
        <v>45220</v>
      </c>
      <c r="B952" s="36">
        <f t="shared" si="106"/>
        <v>3</v>
      </c>
      <c r="C952" s="36">
        <f t="shared" si="102"/>
        <v>7</v>
      </c>
      <c r="D952" s="37">
        <f t="shared" si="107"/>
        <v>7</v>
      </c>
      <c r="E952" s="41"/>
      <c r="F952" s="41"/>
      <c r="G952" s="44"/>
      <c r="H952" s="47"/>
      <c r="I952" s="48"/>
      <c r="J952" s="48"/>
      <c r="K952" s="40">
        <f t="shared" si="108"/>
        <v>0</v>
      </c>
      <c r="L952" s="35">
        <f t="shared" si="103"/>
        <v>45220</v>
      </c>
      <c r="N952" s="72" t="str">
        <f t="shared" ca="1" si="104"/>
        <v>D</v>
      </c>
    </row>
    <row r="953" spans="1:14" ht="13">
      <c r="A953" s="39">
        <f t="shared" si="105"/>
        <v>45224</v>
      </c>
      <c r="B953" s="36">
        <f t="shared" si="106"/>
        <v>4</v>
      </c>
      <c r="C953" s="36">
        <f t="shared" si="102"/>
        <v>4</v>
      </c>
      <c r="D953" s="37">
        <f t="shared" si="107"/>
        <v>4</v>
      </c>
      <c r="E953" s="41"/>
      <c r="F953" s="41"/>
      <c r="G953" s="44"/>
      <c r="H953" s="47"/>
      <c r="I953" s="48"/>
      <c r="J953" s="48"/>
      <c r="K953" s="40">
        <f t="shared" si="108"/>
        <v>0</v>
      </c>
      <c r="L953" s="35">
        <f t="shared" si="103"/>
        <v>45224</v>
      </c>
      <c r="N953" s="72" t="str">
        <f t="shared" ca="1" si="104"/>
        <v>D</v>
      </c>
    </row>
    <row r="954" spans="1:14" ht="13">
      <c r="A954" s="39">
        <f t="shared" si="105"/>
        <v>45227</v>
      </c>
      <c r="B954" s="36">
        <f t="shared" si="106"/>
        <v>3</v>
      </c>
      <c r="C954" s="36">
        <f t="shared" si="102"/>
        <v>7</v>
      </c>
      <c r="D954" s="37">
        <f t="shared" si="107"/>
        <v>7</v>
      </c>
      <c r="E954" s="41"/>
      <c r="F954" s="41"/>
      <c r="G954" s="44"/>
      <c r="H954" s="47"/>
      <c r="I954" s="48"/>
      <c r="J954" s="48"/>
      <c r="K954" s="40">
        <f t="shared" si="108"/>
        <v>0</v>
      </c>
      <c r="L954" s="35">
        <f t="shared" si="103"/>
        <v>45227</v>
      </c>
      <c r="N954" s="72" t="str">
        <f t="shared" ca="1" si="104"/>
        <v>D</v>
      </c>
    </row>
    <row r="955" spans="1:14" ht="13">
      <c r="A955" s="39">
        <f t="shared" si="105"/>
        <v>45231</v>
      </c>
      <c r="B955" s="36">
        <f t="shared" si="106"/>
        <v>4</v>
      </c>
      <c r="C955" s="36">
        <f t="shared" si="102"/>
        <v>4</v>
      </c>
      <c r="D955" s="37">
        <f t="shared" si="107"/>
        <v>4</v>
      </c>
      <c r="E955" s="41"/>
      <c r="F955" s="41"/>
      <c r="G955" s="44"/>
      <c r="H955" s="47"/>
      <c r="I955" s="48"/>
      <c r="J955" s="48"/>
      <c r="K955" s="40">
        <f t="shared" si="108"/>
        <v>0</v>
      </c>
      <c r="L955" s="35">
        <f t="shared" si="103"/>
        <v>45231</v>
      </c>
      <c r="N955" s="72" t="str">
        <f t="shared" ca="1" si="104"/>
        <v>D</v>
      </c>
    </row>
    <row r="956" spans="1:14" ht="13">
      <c r="A956" s="39">
        <f t="shared" si="105"/>
        <v>45234</v>
      </c>
      <c r="B956" s="36">
        <f t="shared" si="106"/>
        <v>3</v>
      </c>
      <c r="C956" s="36">
        <f t="shared" si="102"/>
        <v>7</v>
      </c>
      <c r="D956" s="37">
        <f t="shared" si="107"/>
        <v>7</v>
      </c>
      <c r="E956" s="41"/>
      <c r="F956" s="41"/>
      <c r="G956" s="44"/>
      <c r="H956" s="47"/>
      <c r="I956" s="48"/>
      <c r="J956" s="48"/>
      <c r="K956" s="40">
        <f t="shared" si="108"/>
        <v>0</v>
      </c>
      <c r="L956" s="35">
        <f t="shared" si="103"/>
        <v>45234</v>
      </c>
      <c r="N956" s="72" t="str">
        <f t="shared" ca="1" si="104"/>
        <v>D</v>
      </c>
    </row>
    <row r="957" spans="1:14" ht="13">
      <c r="A957" s="39">
        <f t="shared" si="105"/>
        <v>45238</v>
      </c>
      <c r="B957" s="36">
        <f t="shared" si="106"/>
        <v>4</v>
      </c>
      <c r="C957" s="36">
        <f t="shared" si="102"/>
        <v>4</v>
      </c>
      <c r="D957" s="37">
        <f t="shared" si="107"/>
        <v>4</v>
      </c>
      <c r="E957" s="41"/>
      <c r="F957" s="41"/>
      <c r="G957" s="44"/>
      <c r="H957" s="47"/>
      <c r="I957" s="48"/>
      <c r="J957" s="48"/>
      <c r="K957" s="40">
        <f t="shared" si="108"/>
        <v>0</v>
      </c>
      <c r="L957" s="35">
        <f t="shared" si="103"/>
        <v>45238</v>
      </c>
      <c r="N957" s="72" t="str">
        <f t="shared" ca="1" si="104"/>
        <v>D</v>
      </c>
    </row>
    <row r="958" spans="1:14" ht="13">
      <c r="A958" s="39">
        <f t="shared" si="105"/>
        <v>45241</v>
      </c>
      <c r="B958" s="36">
        <f t="shared" si="106"/>
        <v>3</v>
      </c>
      <c r="C958" s="36">
        <f t="shared" si="102"/>
        <v>7</v>
      </c>
      <c r="D958" s="37">
        <f t="shared" si="107"/>
        <v>7</v>
      </c>
      <c r="E958" s="41"/>
      <c r="F958" s="41"/>
      <c r="G958" s="44"/>
      <c r="H958" s="47"/>
      <c r="I958" s="48"/>
      <c r="J958" s="48"/>
      <c r="K958" s="40">
        <f t="shared" si="108"/>
        <v>0</v>
      </c>
      <c r="L958" s="35">
        <f t="shared" si="103"/>
        <v>45241</v>
      </c>
      <c r="N958" s="72" t="str">
        <f t="shared" ca="1" si="104"/>
        <v>D</v>
      </c>
    </row>
    <row r="959" spans="1:14" ht="13">
      <c r="A959" s="39">
        <f t="shared" si="105"/>
        <v>45245</v>
      </c>
      <c r="B959" s="36">
        <f t="shared" si="106"/>
        <v>4</v>
      </c>
      <c r="C959" s="36">
        <f t="shared" si="102"/>
        <v>4</v>
      </c>
      <c r="D959" s="37">
        <f t="shared" si="107"/>
        <v>4</v>
      </c>
      <c r="E959" s="41"/>
      <c r="F959" s="41"/>
      <c r="G959" s="44"/>
      <c r="H959" s="47"/>
      <c r="I959" s="48"/>
      <c r="J959" s="48"/>
      <c r="K959" s="40">
        <f t="shared" si="108"/>
        <v>0</v>
      </c>
      <c r="L959" s="35">
        <f t="shared" si="103"/>
        <v>45245</v>
      </c>
      <c r="N959" s="72" t="str">
        <f t="shared" ca="1" si="104"/>
        <v>D</v>
      </c>
    </row>
    <row r="960" spans="1:14" ht="13">
      <c r="A960" s="39">
        <f t="shared" si="105"/>
        <v>45248</v>
      </c>
      <c r="B960" s="36">
        <f t="shared" si="106"/>
        <v>3</v>
      </c>
      <c r="C960" s="36">
        <f t="shared" si="102"/>
        <v>7</v>
      </c>
      <c r="D960" s="37">
        <f t="shared" si="107"/>
        <v>7</v>
      </c>
      <c r="E960" s="41"/>
      <c r="F960" s="41"/>
      <c r="G960" s="44"/>
      <c r="H960" s="47"/>
      <c r="I960" s="48"/>
      <c r="J960" s="48"/>
      <c r="K960" s="40">
        <f t="shared" si="108"/>
        <v>0</v>
      </c>
      <c r="L960" s="35">
        <f t="shared" si="103"/>
        <v>45248</v>
      </c>
      <c r="N960" s="72" t="str">
        <f t="shared" ca="1" si="104"/>
        <v>D</v>
      </c>
    </row>
    <row r="961" spans="1:14" ht="13">
      <c r="A961" s="39">
        <f t="shared" si="105"/>
        <v>45252</v>
      </c>
      <c r="B961" s="36">
        <f t="shared" si="106"/>
        <v>4</v>
      </c>
      <c r="C961" s="36">
        <f t="shared" si="102"/>
        <v>4</v>
      </c>
      <c r="D961" s="37">
        <f t="shared" si="107"/>
        <v>4</v>
      </c>
      <c r="E961" s="41"/>
      <c r="F961" s="41"/>
      <c r="G961" s="44"/>
      <c r="H961" s="47"/>
      <c r="I961" s="48"/>
      <c r="J961" s="48"/>
      <c r="K961" s="40">
        <f t="shared" si="108"/>
        <v>0</v>
      </c>
      <c r="L961" s="35">
        <f t="shared" si="103"/>
        <v>45252</v>
      </c>
      <c r="N961" s="72" t="str">
        <f t="shared" ca="1" si="104"/>
        <v>D</v>
      </c>
    </row>
    <row r="962" spans="1:14" ht="13">
      <c r="A962" s="39">
        <f t="shared" si="105"/>
        <v>45255</v>
      </c>
      <c r="B962" s="36">
        <f t="shared" si="106"/>
        <v>3</v>
      </c>
      <c r="C962" s="36">
        <f t="shared" si="102"/>
        <v>7</v>
      </c>
      <c r="D962" s="37">
        <f t="shared" si="107"/>
        <v>7</v>
      </c>
      <c r="E962" s="41"/>
      <c r="F962" s="41"/>
      <c r="G962" s="44"/>
      <c r="H962" s="47"/>
      <c r="I962" s="48"/>
      <c r="J962" s="48"/>
      <c r="K962" s="40">
        <f t="shared" si="108"/>
        <v>0</v>
      </c>
      <c r="L962" s="35">
        <f t="shared" si="103"/>
        <v>45255</v>
      </c>
      <c r="N962" s="72" t="str">
        <f t="shared" ca="1" si="104"/>
        <v>D</v>
      </c>
    </row>
    <row r="963" spans="1:14" ht="13">
      <c r="A963" s="39">
        <f t="shared" si="105"/>
        <v>45259</v>
      </c>
      <c r="B963" s="36">
        <f t="shared" si="106"/>
        <v>4</v>
      </c>
      <c r="C963" s="36">
        <f t="shared" si="102"/>
        <v>4</v>
      </c>
      <c r="D963" s="37">
        <f t="shared" si="107"/>
        <v>4</v>
      </c>
      <c r="E963" s="41"/>
      <c r="F963" s="41"/>
      <c r="G963" s="44"/>
      <c r="H963" s="47"/>
      <c r="I963" s="48"/>
      <c r="J963" s="48"/>
      <c r="K963" s="40">
        <f t="shared" si="108"/>
        <v>0</v>
      </c>
      <c r="L963" s="35">
        <f t="shared" si="103"/>
        <v>45259</v>
      </c>
      <c r="N963" s="72" t="str">
        <f t="shared" ca="1" si="104"/>
        <v>D</v>
      </c>
    </row>
    <row r="964" spans="1:14" ht="13">
      <c r="A964" s="39">
        <f t="shared" si="105"/>
        <v>45262</v>
      </c>
      <c r="B964" s="36">
        <f t="shared" si="106"/>
        <v>3</v>
      </c>
      <c r="C964" s="36">
        <f t="shared" si="102"/>
        <v>7</v>
      </c>
      <c r="D964" s="37">
        <f t="shared" si="107"/>
        <v>7</v>
      </c>
      <c r="E964" s="41"/>
      <c r="F964" s="41"/>
      <c r="G964" s="44"/>
      <c r="H964" s="47"/>
      <c r="I964" s="48"/>
      <c r="J964" s="48"/>
      <c r="K964" s="40">
        <f t="shared" si="108"/>
        <v>0</v>
      </c>
      <c r="L964" s="35">
        <f t="shared" si="103"/>
        <v>45262</v>
      </c>
      <c r="N964" s="72" t="str">
        <f t="shared" ca="1" si="104"/>
        <v>D</v>
      </c>
    </row>
    <row r="965" spans="1:14" ht="13">
      <c r="A965" s="39">
        <f t="shared" si="105"/>
        <v>45266</v>
      </c>
      <c r="B965" s="36">
        <f t="shared" si="106"/>
        <v>4</v>
      </c>
      <c r="C965" s="36">
        <f t="shared" si="102"/>
        <v>4</v>
      </c>
      <c r="D965" s="37">
        <f t="shared" si="107"/>
        <v>4</v>
      </c>
      <c r="E965" s="41"/>
      <c r="F965" s="41"/>
      <c r="G965" s="44"/>
      <c r="H965" s="47"/>
      <c r="I965" s="48"/>
      <c r="J965" s="48"/>
      <c r="K965" s="40">
        <f t="shared" si="108"/>
        <v>0</v>
      </c>
      <c r="L965" s="35">
        <f t="shared" si="103"/>
        <v>45266</v>
      </c>
      <c r="N965" s="72" t="str">
        <f t="shared" ca="1" si="104"/>
        <v>D</v>
      </c>
    </row>
    <row r="966" spans="1:14" ht="13">
      <c r="A966" s="39">
        <f t="shared" si="105"/>
        <v>45269</v>
      </c>
      <c r="B966" s="36">
        <f t="shared" si="106"/>
        <v>3</v>
      </c>
      <c r="C966" s="36">
        <f t="shared" si="102"/>
        <v>7</v>
      </c>
      <c r="D966" s="37">
        <f t="shared" si="107"/>
        <v>7</v>
      </c>
      <c r="E966" s="41"/>
      <c r="F966" s="41"/>
      <c r="G966" s="44"/>
      <c r="H966" s="47"/>
      <c r="I966" s="48"/>
      <c r="J966" s="48"/>
      <c r="K966" s="40">
        <f t="shared" si="108"/>
        <v>0</v>
      </c>
      <c r="L966" s="35">
        <f t="shared" si="103"/>
        <v>45269</v>
      </c>
      <c r="N966" s="72" t="str">
        <f t="shared" ca="1" si="104"/>
        <v>D</v>
      </c>
    </row>
    <row r="967" spans="1:14" ht="13">
      <c r="A967" s="39">
        <f t="shared" si="105"/>
        <v>45273</v>
      </c>
      <c r="B967" s="36">
        <f t="shared" si="106"/>
        <v>4</v>
      </c>
      <c r="C967" s="36">
        <f t="shared" si="102"/>
        <v>4</v>
      </c>
      <c r="D967" s="37">
        <f t="shared" si="107"/>
        <v>4</v>
      </c>
      <c r="E967" s="41"/>
      <c r="F967" s="41"/>
      <c r="G967" s="44"/>
      <c r="H967" s="47"/>
      <c r="I967" s="48"/>
      <c r="J967" s="48"/>
      <c r="K967" s="40">
        <f t="shared" si="108"/>
        <v>0</v>
      </c>
      <c r="L967" s="35">
        <f t="shared" si="103"/>
        <v>45273</v>
      </c>
      <c r="N967" s="72" t="str">
        <f t="shared" ca="1" si="104"/>
        <v>D</v>
      </c>
    </row>
    <row r="968" spans="1:14" ht="13">
      <c r="A968" s="39">
        <f t="shared" si="105"/>
        <v>45276</v>
      </c>
      <c r="B968" s="36">
        <f t="shared" si="106"/>
        <v>3</v>
      </c>
      <c r="C968" s="36">
        <f t="shared" ref="C968:C1000" si="109">WEEKDAY(A968)</f>
        <v>7</v>
      </c>
      <c r="D968" s="37">
        <f t="shared" si="107"/>
        <v>7</v>
      </c>
      <c r="E968" s="41"/>
      <c r="F968" s="41"/>
      <c r="G968" s="44"/>
      <c r="H968" s="47"/>
      <c r="I968" s="48"/>
      <c r="J968" s="48"/>
      <c r="K968" s="40">
        <f t="shared" si="108"/>
        <v>0</v>
      </c>
      <c r="L968" s="35">
        <f t="shared" ref="L968:L1000" si="110">A968</f>
        <v>45276</v>
      </c>
      <c r="N968" s="72" t="str">
        <f t="shared" ref="N968:N1000" ca="1" si="111">IF(TODAY()&gt;A968+7,0,"D")</f>
        <v>D</v>
      </c>
    </row>
    <row r="969" spans="1:14" ht="13">
      <c r="A969" s="39">
        <f t="shared" ref="A969:A1000" si="112">IF(A$6=11,A968+B969,A968+7)</f>
        <v>45280</v>
      </c>
      <c r="B969" s="36">
        <f t="shared" ref="B969:B1000" si="113">IF(AND(A$6=11,C968=4),3,4)</f>
        <v>4</v>
      </c>
      <c r="C969" s="36">
        <f t="shared" si="109"/>
        <v>4</v>
      </c>
      <c r="D969" s="37">
        <f t="shared" si="107"/>
        <v>4</v>
      </c>
      <c r="E969" s="41"/>
      <c r="F969" s="41"/>
      <c r="G969" s="44"/>
      <c r="H969" s="47"/>
      <c r="I969" s="48"/>
      <c r="J969" s="48"/>
      <c r="K969" s="40">
        <f t="shared" si="108"/>
        <v>0</v>
      </c>
      <c r="L969" s="35">
        <f t="shared" si="110"/>
        <v>45280</v>
      </c>
      <c r="N969" s="72" t="str">
        <f t="shared" ca="1" si="111"/>
        <v>D</v>
      </c>
    </row>
    <row r="970" spans="1:14" ht="13">
      <c r="A970" s="39">
        <f t="shared" si="112"/>
        <v>45283</v>
      </c>
      <c r="B970" s="36">
        <f t="shared" si="113"/>
        <v>3</v>
      </c>
      <c r="C970" s="36">
        <f t="shared" si="109"/>
        <v>7</v>
      </c>
      <c r="D970" s="37">
        <f t="shared" si="107"/>
        <v>7</v>
      </c>
      <c r="E970" s="41"/>
      <c r="F970" s="41"/>
      <c r="G970" s="44"/>
      <c r="H970" s="47"/>
      <c r="I970" s="48"/>
      <c r="J970" s="48"/>
      <c r="K970" s="40">
        <f t="shared" si="108"/>
        <v>0</v>
      </c>
      <c r="L970" s="35">
        <f t="shared" si="110"/>
        <v>45283</v>
      </c>
      <c r="N970" s="72" t="str">
        <f t="shared" ca="1" si="111"/>
        <v>D</v>
      </c>
    </row>
    <row r="971" spans="1:14" ht="13">
      <c r="A971" s="39">
        <f t="shared" si="112"/>
        <v>45287</v>
      </c>
      <c r="B971" s="36">
        <f t="shared" si="113"/>
        <v>4</v>
      </c>
      <c r="C971" s="36">
        <f t="shared" si="109"/>
        <v>4</v>
      </c>
      <c r="D971" s="37">
        <f t="shared" si="107"/>
        <v>4</v>
      </c>
      <c r="E971" s="41"/>
      <c r="F971" s="41"/>
      <c r="G971" s="44"/>
      <c r="H971" s="47"/>
      <c r="I971" s="48"/>
      <c r="J971" s="48"/>
      <c r="K971" s="40">
        <f t="shared" si="108"/>
        <v>0</v>
      </c>
      <c r="L971" s="35">
        <f t="shared" si="110"/>
        <v>45287</v>
      </c>
      <c r="N971" s="72" t="str">
        <f t="shared" ca="1" si="111"/>
        <v>D</v>
      </c>
    </row>
    <row r="972" spans="1:14" ht="13">
      <c r="A972" s="39">
        <f t="shared" si="112"/>
        <v>45290</v>
      </c>
      <c r="B972" s="36">
        <f t="shared" si="113"/>
        <v>3</v>
      </c>
      <c r="C972" s="36">
        <f t="shared" si="109"/>
        <v>7</v>
      </c>
      <c r="D972" s="37">
        <f t="shared" si="107"/>
        <v>7</v>
      </c>
      <c r="E972" s="41"/>
      <c r="F972" s="41"/>
      <c r="G972" s="44"/>
      <c r="H972" s="47"/>
      <c r="I972" s="48"/>
      <c r="J972" s="48"/>
      <c r="K972" s="40">
        <f t="shared" si="108"/>
        <v>0</v>
      </c>
      <c r="L972" s="35">
        <f t="shared" si="110"/>
        <v>45290</v>
      </c>
      <c r="N972" s="72" t="str">
        <f t="shared" ca="1" si="111"/>
        <v>D</v>
      </c>
    </row>
    <row r="973" spans="1:14" ht="13">
      <c r="A973" s="39">
        <f t="shared" si="112"/>
        <v>45294</v>
      </c>
      <c r="B973" s="36">
        <f t="shared" si="113"/>
        <v>4</v>
      </c>
      <c r="C973" s="36">
        <f t="shared" si="109"/>
        <v>4</v>
      </c>
      <c r="D973" s="37">
        <f t="shared" si="107"/>
        <v>4</v>
      </c>
      <c r="E973" s="41"/>
      <c r="F973" s="41"/>
      <c r="G973" s="44"/>
      <c r="H973" s="47"/>
      <c r="I973" s="48"/>
      <c r="J973" s="48"/>
      <c r="K973" s="40">
        <f t="shared" si="108"/>
        <v>0</v>
      </c>
      <c r="L973" s="35">
        <f t="shared" si="110"/>
        <v>45294</v>
      </c>
      <c r="N973" s="72" t="str">
        <f t="shared" ca="1" si="111"/>
        <v>D</v>
      </c>
    </row>
    <row r="974" spans="1:14" ht="13">
      <c r="A974" s="39">
        <f t="shared" si="112"/>
        <v>45297</v>
      </c>
      <c r="B974" s="36">
        <f t="shared" si="113"/>
        <v>3</v>
      </c>
      <c r="C974" s="36">
        <f t="shared" si="109"/>
        <v>7</v>
      </c>
      <c r="D974" s="37">
        <f t="shared" si="107"/>
        <v>7</v>
      </c>
      <c r="E974" s="41"/>
      <c r="F974" s="41"/>
      <c r="G974" s="44"/>
      <c r="H974" s="47"/>
      <c r="I974" s="48"/>
      <c r="J974" s="48"/>
      <c r="K974" s="40">
        <f t="shared" si="108"/>
        <v>0</v>
      </c>
      <c r="L974" s="35">
        <f t="shared" si="110"/>
        <v>45297</v>
      </c>
      <c r="N974" s="72" t="str">
        <f t="shared" ca="1" si="111"/>
        <v>D</v>
      </c>
    </row>
    <row r="975" spans="1:14" ht="13">
      <c r="A975" s="39">
        <f t="shared" si="112"/>
        <v>45301</v>
      </c>
      <c r="B975" s="36">
        <f t="shared" si="113"/>
        <v>4</v>
      </c>
      <c r="C975" s="36">
        <f t="shared" si="109"/>
        <v>4</v>
      </c>
      <c r="D975" s="37">
        <f t="shared" si="107"/>
        <v>4</v>
      </c>
      <c r="E975" s="41"/>
      <c r="F975" s="41"/>
      <c r="G975" s="44"/>
      <c r="H975" s="47"/>
      <c r="I975" s="48"/>
      <c r="J975" s="48"/>
      <c r="K975" s="40">
        <f t="shared" si="108"/>
        <v>0</v>
      </c>
      <c r="L975" s="35">
        <f t="shared" si="110"/>
        <v>45301</v>
      </c>
      <c r="N975" s="72" t="str">
        <f t="shared" ca="1" si="111"/>
        <v>D</v>
      </c>
    </row>
    <row r="976" spans="1:14" ht="13">
      <c r="A976" s="39">
        <f t="shared" si="112"/>
        <v>45304</v>
      </c>
      <c r="B976" s="36">
        <f t="shared" si="113"/>
        <v>3</v>
      </c>
      <c r="C976" s="36">
        <f t="shared" si="109"/>
        <v>7</v>
      </c>
      <c r="D976" s="37">
        <f t="shared" si="107"/>
        <v>7</v>
      </c>
      <c r="E976" s="41"/>
      <c r="F976" s="41"/>
      <c r="G976" s="44"/>
      <c r="H976" s="47"/>
      <c r="I976" s="48"/>
      <c r="J976" s="48"/>
      <c r="K976" s="40">
        <f t="shared" si="108"/>
        <v>0</v>
      </c>
      <c r="L976" s="35">
        <f t="shared" si="110"/>
        <v>45304</v>
      </c>
      <c r="N976" s="72" t="str">
        <f t="shared" ca="1" si="111"/>
        <v>D</v>
      </c>
    </row>
    <row r="977" spans="1:14" ht="13">
      <c r="A977" s="39">
        <f t="shared" si="112"/>
        <v>45308</v>
      </c>
      <c r="B977" s="36">
        <f t="shared" si="113"/>
        <v>4</v>
      </c>
      <c r="C977" s="36">
        <f t="shared" si="109"/>
        <v>4</v>
      </c>
      <c r="D977" s="37">
        <f t="shared" si="107"/>
        <v>4</v>
      </c>
      <c r="E977" s="41"/>
      <c r="F977" s="41"/>
      <c r="G977" s="44"/>
      <c r="H977" s="47"/>
      <c r="I977" s="48"/>
      <c r="J977" s="48"/>
      <c r="K977" s="40">
        <f t="shared" si="108"/>
        <v>0</v>
      </c>
      <c r="L977" s="35">
        <f t="shared" si="110"/>
        <v>45308</v>
      </c>
      <c r="N977" s="72" t="str">
        <f t="shared" ca="1" si="111"/>
        <v>D</v>
      </c>
    </row>
    <row r="978" spans="1:14" ht="13">
      <c r="A978" s="39">
        <f t="shared" si="112"/>
        <v>45311</v>
      </c>
      <c r="B978" s="36">
        <f t="shared" si="113"/>
        <v>3</v>
      </c>
      <c r="C978" s="36">
        <f t="shared" si="109"/>
        <v>7</v>
      </c>
      <c r="D978" s="37">
        <f t="shared" si="107"/>
        <v>7</v>
      </c>
      <c r="E978" s="41"/>
      <c r="F978" s="41"/>
      <c r="G978" s="44"/>
      <c r="H978" s="47"/>
      <c r="I978" s="48"/>
      <c r="J978" s="48"/>
      <c r="K978" s="40">
        <f t="shared" si="108"/>
        <v>0</v>
      </c>
      <c r="L978" s="35">
        <f t="shared" si="110"/>
        <v>45311</v>
      </c>
      <c r="N978" s="72" t="str">
        <f t="shared" ca="1" si="111"/>
        <v>D</v>
      </c>
    </row>
    <row r="979" spans="1:14" ht="13">
      <c r="A979" s="39">
        <f t="shared" si="112"/>
        <v>45315</v>
      </c>
      <c r="B979" s="36">
        <f t="shared" si="113"/>
        <v>4</v>
      </c>
      <c r="C979" s="36">
        <f t="shared" si="109"/>
        <v>4</v>
      </c>
      <c r="D979" s="37">
        <f t="shared" si="107"/>
        <v>4</v>
      </c>
      <c r="E979" s="41"/>
      <c r="F979" s="41"/>
      <c r="G979" s="44"/>
      <c r="H979" s="47"/>
      <c r="I979" s="48"/>
      <c r="J979" s="48"/>
      <c r="K979" s="40">
        <f t="shared" si="108"/>
        <v>0</v>
      </c>
      <c r="L979" s="35">
        <f t="shared" si="110"/>
        <v>45315</v>
      </c>
      <c r="N979" s="72" t="str">
        <f t="shared" ca="1" si="111"/>
        <v>D</v>
      </c>
    </row>
    <row r="980" spans="1:14" ht="13">
      <c r="A980" s="39">
        <f t="shared" si="112"/>
        <v>45318</v>
      </c>
      <c r="B980" s="36">
        <f t="shared" si="113"/>
        <v>3</v>
      </c>
      <c r="C980" s="36">
        <f t="shared" si="109"/>
        <v>7</v>
      </c>
      <c r="D980" s="37">
        <f t="shared" si="107"/>
        <v>7</v>
      </c>
      <c r="E980" s="41"/>
      <c r="F980" s="41"/>
      <c r="G980" s="44"/>
      <c r="H980" s="47"/>
      <c r="I980" s="48"/>
      <c r="J980" s="48"/>
      <c r="K980" s="40">
        <f t="shared" si="108"/>
        <v>0</v>
      </c>
      <c r="L980" s="35">
        <f t="shared" si="110"/>
        <v>45318</v>
      </c>
      <c r="N980" s="72" t="str">
        <f t="shared" ca="1" si="111"/>
        <v>D</v>
      </c>
    </row>
    <row r="981" spans="1:14" ht="13">
      <c r="A981" s="39">
        <f t="shared" si="112"/>
        <v>45322</v>
      </c>
      <c r="B981" s="36">
        <f t="shared" si="113"/>
        <v>4</v>
      </c>
      <c r="C981" s="36">
        <f t="shared" si="109"/>
        <v>4</v>
      </c>
      <c r="D981" s="37">
        <f t="shared" si="107"/>
        <v>4</v>
      </c>
      <c r="E981" s="41"/>
      <c r="F981" s="41"/>
      <c r="G981" s="44"/>
      <c r="H981" s="47"/>
      <c r="I981" s="48"/>
      <c r="J981" s="48"/>
      <c r="K981" s="40">
        <f t="shared" si="108"/>
        <v>0</v>
      </c>
      <c r="L981" s="35">
        <f t="shared" si="110"/>
        <v>45322</v>
      </c>
      <c r="N981" s="72" t="str">
        <f t="shared" ca="1" si="111"/>
        <v>D</v>
      </c>
    </row>
    <row r="982" spans="1:14" ht="13">
      <c r="A982" s="39">
        <f t="shared" si="112"/>
        <v>45325</v>
      </c>
      <c r="B982" s="36">
        <f t="shared" si="113"/>
        <v>3</v>
      </c>
      <c r="C982" s="36">
        <f t="shared" si="109"/>
        <v>7</v>
      </c>
      <c r="D982" s="37">
        <f t="shared" si="107"/>
        <v>7</v>
      </c>
      <c r="E982" s="41"/>
      <c r="F982" s="41"/>
      <c r="G982" s="44"/>
      <c r="H982" s="47"/>
      <c r="I982" s="48"/>
      <c r="J982" s="48"/>
      <c r="K982" s="40">
        <f t="shared" si="108"/>
        <v>0</v>
      </c>
      <c r="L982" s="35">
        <f t="shared" si="110"/>
        <v>45325</v>
      </c>
      <c r="N982" s="72" t="str">
        <f t="shared" ca="1" si="111"/>
        <v>D</v>
      </c>
    </row>
    <row r="983" spans="1:14" ht="13">
      <c r="A983" s="39">
        <f t="shared" si="112"/>
        <v>45329</v>
      </c>
      <c r="B983" s="36">
        <f t="shared" si="113"/>
        <v>4</v>
      </c>
      <c r="C983" s="36">
        <f t="shared" si="109"/>
        <v>4</v>
      </c>
      <c r="D983" s="37">
        <f t="shared" si="107"/>
        <v>4</v>
      </c>
      <c r="E983" s="41"/>
      <c r="F983" s="41"/>
      <c r="G983" s="44"/>
      <c r="H983" s="47"/>
      <c r="I983" s="48"/>
      <c r="J983" s="48"/>
      <c r="K983" s="40">
        <f t="shared" si="108"/>
        <v>0</v>
      </c>
      <c r="L983" s="35">
        <f t="shared" si="110"/>
        <v>45329</v>
      </c>
      <c r="N983" s="72" t="str">
        <f t="shared" ca="1" si="111"/>
        <v>D</v>
      </c>
    </row>
    <row r="984" spans="1:14" ht="13">
      <c r="A984" s="39">
        <f t="shared" si="112"/>
        <v>45332</v>
      </c>
      <c r="B984" s="36">
        <f t="shared" si="113"/>
        <v>3</v>
      </c>
      <c r="C984" s="36">
        <f t="shared" si="109"/>
        <v>7</v>
      </c>
      <c r="D984" s="37">
        <f t="shared" si="107"/>
        <v>7</v>
      </c>
      <c r="E984" s="41"/>
      <c r="F984" s="41"/>
      <c r="G984" s="44"/>
      <c r="H984" s="47"/>
      <c r="I984" s="48"/>
      <c r="J984" s="48"/>
      <c r="K984" s="40">
        <f t="shared" si="108"/>
        <v>0</v>
      </c>
      <c r="L984" s="35">
        <f t="shared" si="110"/>
        <v>45332</v>
      </c>
      <c r="N984" s="72" t="str">
        <f t="shared" ca="1" si="111"/>
        <v>D</v>
      </c>
    </row>
    <row r="985" spans="1:14" ht="13">
      <c r="A985" s="39">
        <f t="shared" si="112"/>
        <v>45336</v>
      </c>
      <c r="B985" s="36">
        <f t="shared" si="113"/>
        <v>4</v>
      </c>
      <c r="C985" s="36">
        <f t="shared" si="109"/>
        <v>4</v>
      </c>
      <c r="D985" s="37">
        <f t="shared" si="107"/>
        <v>4</v>
      </c>
      <c r="E985" s="41"/>
      <c r="F985" s="41"/>
      <c r="G985" s="44"/>
      <c r="H985" s="47"/>
      <c r="I985" s="48"/>
      <c r="J985" s="48"/>
      <c r="K985" s="40">
        <f t="shared" si="108"/>
        <v>0</v>
      </c>
      <c r="L985" s="35">
        <f t="shared" si="110"/>
        <v>45336</v>
      </c>
      <c r="N985" s="72" t="str">
        <f t="shared" ca="1" si="111"/>
        <v>D</v>
      </c>
    </row>
    <row r="986" spans="1:14" ht="13">
      <c r="A986" s="39">
        <f t="shared" si="112"/>
        <v>45339</v>
      </c>
      <c r="B986" s="36">
        <f t="shared" si="113"/>
        <v>3</v>
      </c>
      <c r="C986" s="36">
        <f t="shared" si="109"/>
        <v>7</v>
      </c>
      <c r="D986" s="37">
        <f t="shared" si="107"/>
        <v>7</v>
      </c>
      <c r="E986" s="41"/>
      <c r="F986" s="41"/>
      <c r="G986" s="44"/>
      <c r="H986" s="47"/>
      <c r="I986" s="48"/>
      <c r="J986" s="48"/>
      <c r="K986" s="40">
        <f t="shared" si="108"/>
        <v>0</v>
      </c>
      <c r="L986" s="35">
        <f t="shared" si="110"/>
        <v>45339</v>
      </c>
      <c r="N986" s="72" t="str">
        <f t="shared" ca="1" si="111"/>
        <v>D</v>
      </c>
    </row>
    <row r="987" spans="1:14" ht="13">
      <c r="A987" s="39">
        <f t="shared" si="112"/>
        <v>45343</v>
      </c>
      <c r="B987" s="36">
        <f t="shared" si="113"/>
        <v>4</v>
      </c>
      <c r="C987" s="36">
        <f t="shared" si="109"/>
        <v>4</v>
      </c>
      <c r="D987" s="37">
        <f t="shared" si="107"/>
        <v>4</v>
      </c>
      <c r="E987" s="41"/>
      <c r="F987" s="41"/>
      <c r="G987" s="44"/>
      <c r="H987" s="47"/>
      <c r="I987" s="48"/>
      <c r="J987" s="48"/>
      <c r="K987" s="40">
        <f t="shared" si="108"/>
        <v>0</v>
      </c>
      <c r="L987" s="35">
        <f t="shared" si="110"/>
        <v>45343</v>
      </c>
      <c r="N987" s="72" t="str">
        <f t="shared" ca="1" si="111"/>
        <v>D</v>
      </c>
    </row>
    <row r="988" spans="1:14" ht="13">
      <c r="A988" s="39">
        <f t="shared" si="112"/>
        <v>45346</v>
      </c>
      <c r="B988" s="36">
        <f t="shared" si="113"/>
        <v>3</v>
      </c>
      <c r="C988" s="36">
        <f t="shared" si="109"/>
        <v>7</v>
      </c>
      <c r="D988" s="37">
        <f t="shared" si="107"/>
        <v>7</v>
      </c>
      <c r="E988" s="41"/>
      <c r="F988" s="41"/>
      <c r="G988" s="44"/>
      <c r="H988" s="47"/>
      <c r="I988" s="48"/>
      <c r="J988" s="48"/>
      <c r="K988" s="40">
        <f t="shared" si="108"/>
        <v>0</v>
      </c>
      <c r="L988" s="35">
        <f t="shared" si="110"/>
        <v>45346</v>
      </c>
      <c r="N988" s="72" t="str">
        <f t="shared" ca="1" si="111"/>
        <v>D</v>
      </c>
    </row>
    <row r="989" spans="1:14" ht="13">
      <c r="A989" s="39">
        <f t="shared" si="112"/>
        <v>45350</v>
      </c>
      <c r="B989" s="36">
        <f t="shared" si="113"/>
        <v>4</v>
      </c>
      <c r="C989" s="36">
        <f t="shared" si="109"/>
        <v>4</v>
      </c>
      <c r="D989" s="37">
        <f t="shared" si="107"/>
        <v>4</v>
      </c>
      <c r="E989" s="41"/>
      <c r="F989" s="41"/>
      <c r="G989" s="44"/>
      <c r="H989" s="47"/>
      <c r="I989" s="48"/>
      <c r="J989" s="48"/>
      <c r="K989" s="40">
        <f t="shared" si="108"/>
        <v>0</v>
      </c>
      <c r="L989" s="35">
        <f t="shared" si="110"/>
        <v>45350</v>
      </c>
      <c r="N989" s="72" t="str">
        <f t="shared" ca="1" si="111"/>
        <v>D</v>
      </c>
    </row>
    <row r="990" spans="1:14" ht="13">
      <c r="A990" s="39">
        <f t="shared" si="112"/>
        <v>45353</v>
      </c>
      <c r="B990" s="36">
        <f t="shared" si="113"/>
        <v>3</v>
      </c>
      <c r="C990" s="36">
        <f t="shared" si="109"/>
        <v>7</v>
      </c>
      <c r="D990" s="37">
        <f t="shared" si="107"/>
        <v>7</v>
      </c>
      <c r="E990" s="41"/>
      <c r="F990" s="41"/>
      <c r="G990" s="44"/>
      <c r="H990" s="47"/>
      <c r="I990" s="48"/>
      <c r="J990" s="48"/>
      <c r="K990" s="40">
        <f t="shared" si="108"/>
        <v>0</v>
      </c>
      <c r="L990" s="35">
        <f t="shared" si="110"/>
        <v>45353</v>
      </c>
      <c r="N990" s="72" t="str">
        <f t="shared" ca="1" si="111"/>
        <v>D</v>
      </c>
    </row>
    <row r="991" spans="1:14" ht="13">
      <c r="A991" s="39">
        <f t="shared" si="112"/>
        <v>45357</v>
      </c>
      <c r="B991" s="36">
        <f t="shared" si="113"/>
        <v>4</v>
      </c>
      <c r="C991" s="36">
        <f t="shared" si="109"/>
        <v>4</v>
      </c>
      <c r="D991" s="37">
        <f t="shared" si="107"/>
        <v>4</v>
      </c>
      <c r="E991" s="41"/>
      <c r="F991" s="41"/>
      <c r="G991" s="44"/>
      <c r="H991" s="47"/>
      <c r="I991" s="48"/>
      <c r="J991" s="48"/>
      <c r="K991" s="40">
        <f t="shared" si="108"/>
        <v>0</v>
      </c>
      <c r="L991" s="35">
        <f t="shared" si="110"/>
        <v>45357</v>
      </c>
      <c r="N991" s="72" t="str">
        <f t="shared" ca="1" si="111"/>
        <v>D</v>
      </c>
    </row>
    <row r="992" spans="1:14" ht="13">
      <c r="A992" s="39">
        <f t="shared" si="112"/>
        <v>45360</v>
      </c>
      <c r="B992" s="36">
        <f t="shared" si="113"/>
        <v>3</v>
      </c>
      <c r="C992" s="36">
        <f t="shared" si="109"/>
        <v>7</v>
      </c>
      <c r="D992" s="37">
        <f t="shared" si="107"/>
        <v>7</v>
      </c>
      <c r="E992" s="41"/>
      <c r="F992" s="41"/>
      <c r="G992" s="44"/>
      <c r="H992" s="47"/>
      <c r="I992" s="48"/>
      <c r="J992" s="48"/>
      <c r="K992" s="40">
        <f t="shared" si="108"/>
        <v>0</v>
      </c>
      <c r="L992" s="35">
        <f t="shared" si="110"/>
        <v>45360</v>
      </c>
      <c r="N992" s="72" t="str">
        <f t="shared" ca="1" si="111"/>
        <v>D</v>
      </c>
    </row>
    <row r="993" spans="1:14" ht="13">
      <c r="A993" s="39">
        <f t="shared" si="112"/>
        <v>45364</v>
      </c>
      <c r="B993" s="36">
        <f t="shared" si="113"/>
        <v>4</v>
      </c>
      <c r="C993" s="36">
        <f t="shared" si="109"/>
        <v>4</v>
      </c>
      <c r="D993" s="37">
        <f t="shared" si="107"/>
        <v>4</v>
      </c>
      <c r="E993" s="41"/>
      <c r="F993" s="41"/>
      <c r="G993" s="44"/>
      <c r="H993" s="47"/>
      <c r="I993" s="48"/>
      <c r="J993" s="48"/>
      <c r="K993" s="40">
        <f t="shared" si="108"/>
        <v>0</v>
      </c>
      <c r="L993" s="35">
        <f t="shared" si="110"/>
        <v>45364</v>
      </c>
      <c r="N993" s="72" t="str">
        <f t="shared" ca="1" si="111"/>
        <v>D</v>
      </c>
    </row>
    <row r="994" spans="1:14" ht="13">
      <c r="A994" s="39">
        <f t="shared" si="112"/>
        <v>45367</v>
      </c>
      <c r="B994" s="36">
        <f t="shared" si="113"/>
        <v>3</v>
      </c>
      <c r="C994" s="36">
        <f t="shared" si="109"/>
        <v>7</v>
      </c>
      <c r="D994" s="37">
        <f t="shared" si="107"/>
        <v>7</v>
      </c>
      <c r="E994" s="41"/>
      <c r="F994" s="41"/>
      <c r="G994" s="44"/>
      <c r="H994" s="47"/>
      <c r="I994" s="48"/>
      <c r="J994" s="48"/>
      <c r="K994" s="40">
        <f t="shared" si="108"/>
        <v>0</v>
      </c>
      <c r="L994" s="35">
        <f t="shared" si="110"/>
        <v>45367</v>
      </c>
      <c r="N994" s="72" t="str">
        <f t="shared" ca="1" si="111"/>
        <v>D</v>
      </c>
    </row>
    <row r="995" spans="1:14" ht="13">
      <c r="A995" s="39">
        <f t="shared" si="112"/>
        <v>45371</v>
      </c>
      <c r="B995" s="36">
        <f t="shared" si="113"/>
        <v>4</v>
      </c>
      <c r="C995" s="36">
        <f t="shared" si="109"/>
        <v>4</v>
      </c>
      <c r="D995" s="37">
        <f t="shared" si="107"/>
        <v>4</v>
      </c>
      <c r="E995" s="41"/>
      <c r="F995" s="41"/>
      <c r="G995" s="44"/>
      <c r="H995" s="47"/>
      <c r="I995" s="48"/>
      <c r="J995" s="48"/>
      <c r="K995" s="40">
        <f t="shared" si="108"/>
        <v>0</v>
      </c>
      <c r="L995" s="35">
        <f t="shared" si="110"/>
        <v>45371</v>
      </c>
      <c r="N995" s="72" t="str">
        <f t="shared" ca="1" si="111"/>
        <v>D</v>
      </c>
    </row>
    <row r="996" spans="1:14" ht="13">
      <c r="A996" s="39">
        <f t="shared" si="112"/>
        <v>45374</v>
      </c>
      <c r="B996" s="36">
        <f t="shared" si="113"/>
        <v>3</v>
      </c>
      <c r="C996" s="36">
        <f t="shared" si="109"/>
        <v>7</v>
      </c>
      <c r="D996" s="37">
        <f t="shared" si="107"/>
        <v>7</v>
      </c>
      <c r="E996" s="41"/>
      <c r="F996" s="41"/>
      <c r="G996" s="44"/>
      <c r="H996" s="47"/>
      <c r="I996" s="48"/>
      <c r="J996" s="48"/>
      <c r="K996" s="40">
        <f t="shared" si="108"/>
        <v>0</v>
      </c>
      <c r="L996" s="35">
        <f t="shared" si="110"/>
        <v>45374</v>
      </c>
      <c r="N996" s="72" t="str">
        <f t="shared" ca="1" si="111"/>
        <v>D</v>
      </c>
    </row>
    <row r="997" spans="1:14" ht="13">
      <c r="A997" s="39">
        <f t="shared" si="112"/>
        <v>45378</v>
      </c>
      <c r="B997" s="36">
        <f t="shared" si="113"/>
        <v>4</v>
      </c>
      <c r="C997" s="36">
        <f t="shared" si="109"/>
        <v>4</v>
      </c>
      <c r="D997" s="37">
        <f t="shared" si="107"/>
        <v>4</v>
      </c>
      <c r="E997" s="41"/>
      <c r="F997" s="41"/>
      <c r="G997" s="44"/>
      <c r="H997" s="47"/>
      <c r="I997" s="48"/>
      <c r="J997" s="48"/>
      <c r="K997" s="40">
        <f t="shared" si="108"/>
        <v>0</v>
      </c>
      <c r="L997" s="35">
        <f t="shared" si="110"/>
        <v>45378</v>
      </c>
      <c r="N997" s="72" t="str">
        <f t="shared" ca="1" si="111"/>
        <v>D</v>
      </c>
    </row>
    <row r="998" spans="1:14" ht="13">
      <c r="A998" s="39">
        <f t="shared" si="112"/>
        <v>45381</v>
      </c>
      <c r="B998" s="36">
        <f t="shared" si="113"/>
        <v>3</v>
      </c>
      <c r="C998" s="36">
        <f t="shared" si="109"/>
        <v>7</v>
      </c>
      <c r="D998" s="37">
        <f t="shared" si="107"/>
        <v>7</v>
      </c>
      <c r="E998" s="41"/>
      <c r="F998" s="41"/>
      <c r="G998" s="44"/>
      <c r="H998" s="47"/>
      <c r="I998" s="48"/>
      <c r="J998" s="48"/>
      <c r="K998" s="40">
        <f t="shared" si="108"/>
        <v>0</v>
      </c>
      <c r="L998" s="35">
        <f t="shared" si="110"/>
        <v>45381</v>
      </c>
      <c r="N998" s="72" t="str">
        <f t="shared" ca="1" si="111"/>
        <v>D</v>
      </c>
    </row>
    <row r="999" spans="1:14" ht="13">
      <c r="A999" s="39">
        <f t="shared" si="112"/>
        <v>45385</v>
      </c>
      <c r="B999" s="36">
        <f t="shared" si="113"/>
        <v>4</v>
      </c>
      <c r="C999" s="36">
        <f t="shared" si="109"/>
        <v>4</v>
      </c>
      <c r="D999" s="37">
        <f t="shared" si="107"/>
        <v>4</v>
      </c>
      <c r="E999" s="41"/>
      <c r="F999" s="41"/>
      <c r="G999" s="44"/>
      <c r="H999" s="47"/>
      <c r="I999" s="48"/>
      <c r="J999" s="48"/>
      <c r="K999" s="40">
        <f t="shared" si="108"/>
        <v>0</v>
      </c>
      <c r="L999" s="35">
        <f t="shared" si="110"/>
        <v>45385</v>
      </c>
      <c r="N999" s="72" t="str">
        <f t="shared" ca="1" si="111"/>
        <v>D</v>
      </c>
    </row>
    <row r="1000" spans="1:14" ht="13">
      <c r="A1000" s="39">
        <f t="shared" si="112"/>
        <v>45388</v>
      </c>
      <c r="B1000" s="36">
        <f t="shared" si="113"/>
        <v>3</v>
      </c>
      <c r="C1000" s="36">
        <f t="shared" si="109"/>
        <v>7</v>
      </c>
      <c r="D1000" s="37">
        <f t="shared" si="107"/>
        <v>7</v>
      </c>
      <c r="E1000" s="41"/>
      <c r="F1000" s="41"/>
      <c r="G1000" s="44"/>
      <c r="H1000" s="47"/>
      <c r="I1000" s="48"/>
      <c r="J1000" s="48"/>
      <c r="K1000" s="40">
        <f t="shared" si="108"/>
        <v>0</v>
      </c>
      <c r="L1000" s="35">
        <f t="shared" si="110"/>
        <v>45388</v>
      </c>
      <c r="N1000" s="73" t="str">
        <f t="shared" ca="1" si="111"/>
        <v>D</v>
      </c>
    </row>
    <row r="1003" spans="1:14">
      <c r="A1003" s="59" t="s">
        <v>53</v>
      </c>
      <c r="B1003" s="60"/>
      <c r="C1003" s="60"/>
      <c r="D1003" s="60"/>
      <c r="E1003" s="61"/>
      <c r="F1003" s="61"/>
      <c r="G1003" s="62"/>
      <c r="H1003" s="40">
        <f t="shared" ref="H1003:J1003" si="114">MAX(H7:H1000)</f>
        <v>5</v>
      </c>
      <c r="I1003" s="40">
        <f t="shared" si="114"/>
        <v>5</v>
      </c>
      <c r="J1003" s="40">
        <f t="shared" si="114"/>
        <v>10</v>
      </c>
    </row>
    <row r="1004" spans="1:14">
      <c r="A1004" s="59" t="s">
        <v>58</v>
      </c>
      <c r="B1004" s="60"/>
      <c r="C1004" s="60"/>
      <c r="D1004" s="60"/>
      <c r="E1004" s="60"/>
      <c r="F1004" s="60"/>
      <c r="G1004" s="63"/>
      <c r="H1004" s="39">
        <f>IF(H1003=0,"",VLOOKUP(H1003,H7:$L1000,5,0))</f>
        <v>41913</v>
      </c>
      <c r="I1004" s="39">
        <f>IF(I1003=0,"",VLOOKUP(I1003,I7:$L1000,4,0))</f>
        <v>41913</v>
      </c>
      <c r="J1004" s="39">
        <f>IF(J1003=0,"",VLOOKUP(J1003,J7:$L1000,3,0))</f>
        <v>41913</v>
      </c>
    </row>
  </sheetData>
  <autoFilter ref="N6:N1000"/>
  <mergeCells count="1">
    <mergeCell ref="N1:N5"/>
  </mergeCells>
  <conditionalFormatting sqref="K7:K1000">
    <cfRule type="cellIs" dxfId="28" priority="1" operator="lessThan">
      <formula>0</formula>
    </cfRule>
    <cfRule type="cellIs" dxfId="27" priority="2" operator="greaterThan">
      <formula>0</formula>
    </cfRule>
  </conditionalFormatting>
  <hyperlinks>
    <hyperlink ref="J1" location="Navigation!A1" display="Back Home"/>
  </hyperlinks>
  <pageMargins left="0.70866141732283472" right="0.70866141732283472" top="0.78740157480314965" bottom="0.78740157480314965" header="0.31496062992125984" footer="0.31496062992125984"/>
  <pageSetup paperSize="9" scale="89" fitToHeight="4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E290"/>
    <pageSetUpPr fitToPage="1"/>
  </sheetPr>
  <dimension ref="A1:X50"/>
  <sheetViews>
    <sheetView showGridLines="0" zoomScaleNormal="100" workbookViewId="0">
      <selection activeCell="C8" sqref="C8"/>
    </sheetView>
  </sheetViews>
  <sheetFormatPr baseColWidth="10" defaultColWidth="11.26953125" defaultRowHeight="15.5"/>
  <cols>
    <col min="1" max="1" width="4.7265625" style="1" customWidth="1"/>
    <col min="2" max="2" width="5.90625" style="1" customWidth="1"/>
    <col min="3" max="8" width="8" style="1" customWidth="1"/>
    <col min="9" max="9" width="5.26953125" style="1" customWidth="1"/>
    <col min="10" max="10" width="1" style="1" customWidth="1"/>
    <col min="11" max="11" width="5.7265625" style="1" customWidth="1"/>
    <col min="12" max="12" width="3.36328125" style="1" customWidth="1"/>
    <col min="13" max="13" width="39.7265625" style="1" customWidth="1"/>
    <col min="14" max="14" width="14.7265625" style="1" customWidth="1"/>
    <col min="15" max="15" width="5.90625" style="1" customWidth="1"/>
    <col min="16" max="16" width="11.26953125" style="1"/>
    <col min="17" max="17" width="11.26953125" style="1" customWidth="1"/>
    <col min="18" max="19" width="11.26953125" style="1" hidden="1" customWidth="1"/>
    <col min="20" max="20" width="22.7265625" style="1" hidden="1" customWidth="1"/>
    <col min="21" max="22" width="11.26953125" style="1" hidden="1" customWidth="1"/>
    <col min="23" max="16384" width="11.26953125" style="1"/>
  </cols>
  <sheetData>
    <row r="1" spans="1:24" ht="23" thickBo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S1" s="2">
        <v>1</v>
      </c>
      <c r="T1" s="3" t="s">
        <v>3</v>
      </c>
      <c r="U1" s="2" t="s">
        <v>8</v>
      </c>
      <c r="V1" s="1">
        <v>8</v>
      </c>
      <c r="W1" s="140" t="s">
        <v>153</v>
      </c>
      <c r="X1" s="141"/>
    </row>
    <row r="2" spans="1:2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2">
        <v>2</v>
      </c>
      <c r="T2" s="3">
        <v>6</v>
      </c>
      <c r="U2" s="2" t="s">
        <v>9</v>
      </c>
      <c r="V2" s="1">
        <v>9</v>
      </c>
    </row>
    <row r="3" spans="1:24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2">
        <v>3</v>
      </c>
      <c r="T3" s="3" t="s">
        <v>4</v>
      </c>
      <c r="U3" s="2" t="s">
        <v>10</v>
      </c>
      <c r="V3" s="1">
        <v>10</v>
      </c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S4" s="2">
        <v>4</v>
      </c>
      <c r="T4" s="3">
        <v>5</v>
      </c>
      <c r="U4" s="2" t="s">
        <v>11</v>
      </c>
      <c r="V4" s="1">
        <v>11</v>
      </c>
    </row>
    <row r="5" spans="1:24">
      <c r="A5" s="17" t="s">
        <v>21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S5" s="2">
        <v>5</v>
      </c>
      <c r="T5" s="3" t="s">
        <v>5</v>
      </c>
      <c r="U5" s="2" t="s">
        <v>12</v>
      </c>
      <c r="V5" s="1">
        <v>12</v>
      </c>
    </row>
    <row r="6" spans="1:24">
      <c r="A6" s="17" t="s">
        <v>22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2">
        <v>6</v>
      </c>
      <c r="T6" s="3">
        <v>4</v>
      </c>
      <c r="U6" s="2" t="s">
        <v>13</v>
      </c>
      <c r="V6" s="1">
        <v>13</v>
      </c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2">
        <v>7</v>
      </c>
      <c r="T7" s="3" t="s">
        <v>6</v>
      </c>
      <c r="U7" s="2" t="s">
        <v>14</v>
      </c>
      <c r="V7" s="1">
        <v>14</v>
      </c>
    </row>
    <row r="8" spans="1:24">
      <c r="S8" s="2">
        <v>8</v>
      </c>
      <c r="T8" s="3">
        <v>3</v>
      </c>
      <c r="U8" s="2" t="s">
        <v>15</v>
      </c>
      <c r="V8" s="1">
        <v>15</v>
      </c>
    </row>
    <row r="9" spans="1:24" ht="26.5">
      <c r="B9" s="4"/>
      <c r="C9" s="144" t="s">
        <v>0</v>
      </c>
      <c r="D9" s="145"/>
      <c r="E9" s="145"/>
      <c r="F9" s="145"/>
      <c r="G9" s="145"/>
      <c r="H9" s="146"/>
      <c r="K9" s="19" t="s">
        <v>24</v>
      </c>
      <c r="S9" s="2">
        <v>9</v>
      </c>
      <c r="T9" s="3" t="s">
        <v>7</v>
      </c>
      <c r="U9" s="2" t="s">
        <v>16</v>
      </c>
      <c r="V9" s="1">
        <v>16</v>
      </c>
    </row>
    <row r="10" spans="1:24">
      <c r="B10" s="4"/>
      <c r="C10" s="5">
        <v>3</v>
      </c>
      <c r="D10" s="5">
        <v>8</v>
      </c>
      <c r="E10" s="5">
        <v>17</v>
      </c>
      <c r="F10" s="5">
        <v>45</v>
      </c>
      <c r="G10" s="5">
        <v>13</v>
      </c>
      <c r="H10" s="5">
        <v>1</v>
      </c>
      <c r="I10" s="6"/>
      <c r="K10" s="7">
        <f>I12</f>
        <v>4</v>
      </c>
      <c r="R10" s="2">
        <f>COUNTIF(C10:H10,"&gt;0")+COUNTIF(K10:K10,"&gt;0")</f>
        <v>7</v>
      </c>
      <c r="S10" s="2">
        <v>10</v>
      </c>
      <c r="T10" s="3">
        <v>0</v>
      </c>
      <c r="U10" s="2" t="s">
        <v>17</v>
      </c>
      <c r="V10" s="1">
        <v>17</v>
      </c>
    </row>
    <row r="11" spans="1:24" ht="7.15" customHeight="1">
      <c r="B11" s="4"/>
      <c r="C11" s="6"/>
      <c r="D11" s="6"/>
      <c r="E11" s="6"/>
      <c r="F11" s="6"/>
      <c r="G11" s="6"/>
      <c r="H11" s="6"/>
      <c r="I11" s="6"/>
      <c r="K11" s="6"/>
    </row>
    <row r="12" spans="1:24">
      <c r="B12" s="18">
        <v>77</v>
      </c>
      <c r="C12" s="5">
        <v>3</v>
      </c>
      <c r="D12" s="5">
        <v>1</v>
      </c>
      <c r="E12" s="5">
        <v>1</v>
      </c>
      <c r="F12" s="5">
        <v>7</v>
      </c>
      <c r="G12" s="5">
        <v>7</v>
      </c>
      <c r="H12" s="5">
        <v>5</v>
      </c>
      <c r="I12" s="5">
        <v>4</v>
      </c>
      <c r="K12" s="6"/>
    </row>
    <row r="13" spans="1:24" ht="6.65" customHeight="1">
      <c r="B13" s="4"/>
      <c r="C13" s="6"/>
      <c r="D13" s="6"/>
      <c r="E13" s="6"/>
      <c r="F13" s="6"/>
      <c r="G13" s="6"/>
      <c r="H13" s="6"/>
      <c r="I13" s="6"/>
      <c r="K13" s="6"/>
    </row>
    <row r="14" spans="1:24">
      <c r="B14" s="18" t="s">
        <v>2</v>
      </c>
      <c r="C14" s="5">
        <v>5</v>
      </c>
      <c r="D14" s="5">
        <v>4</v>
      </c>
      <c r="E14" s="5">
        <v>5</v>
      </c>
      <c r="F14" s="5">
        <v>4</v>
      </c>
      <c r="G14" s="5">
        <v>6</v>
      </c>
      <c r="H14" s="5">
        <v>6</v>
      </c>
      <c r="I14" s="6"/>
      <c r="K14" s="6"/>
    </row>
    <row r="16" spans="1:24" ht="26.5">
      <c r="C16" s="144" t="s">
        <v>1</v>
      </c>
      <c r="D16" s="145"/>
      <c r="E16" s="145"/>
      <c r="F16" s="145"/>
      <c r="G16" s="145"/>
      <c r="H16" s="146"/>
      <c r="K16" s="19" t="str">
        <f>K9</f>
        <v>Super-zahl</v>
      </c>
      <c r="M16" s="20" t="s">
        <v>23</v>
      </c>
    </row>
    <row r="17" spans="2:18" ht="18">
      <c r="B17" s="8">
        <v>1</v>
      </c>
      <c r="C17" s="9">
        <v>3</v>
      </c>
      <c r="D17" s="10">
        <v>8</v>
      </c>
      <c r="E17" s="10">
        <v>17</v>
      </c>
      <c r="F17" s="10">
        <v>45</v>
      </c>
      <c r="G17" s="10">
        <v>13</v>
      </c>
      <c r="H17" s="10">
        <v>1</v>
      </c>
      <c r="I17" s="6"/>
      <c r="K17" s="7">
        <f>I30</f>
        <v>5</v>
      </c>
      <c r="M17" s="23" t="str">
        <f>IF(OR(R17&lt;7,R$10&lt;7),"",VLOOKUP(L35,T$1:U$10,2,0))</f>
        <v>6 Richtige!</v>
      </c>
      <c r="R17" s="2">
        <f>COUNTIF(C17:H17,"&gt;0")+COUNTIF(K17:K17,"&gt;0")</f>
        <v>7</v>
      </c>
    </row>
    <row r="18" spans="2:18" ht="18">
      <c r="B18" s="8">
        <v>2</v>
      </c>
      <c r="C18" s="9">
        <v>3</v>
      </c>
      <c r="D18" s="10">
        <v>8</v>
      </c>
      <c r="E18" s="10">
        <v>17</v>
      </c>
      <c r="F18" s="10">
        <v>45</v>
      </c>
      <c r="G18" s="10">
        <v>13</v>
      </c>
      <c r="H18" s="10">
        <v>42</v>
      </c>
      <c r="I18" s="6"/>
      <c r="K18" s="11">
        <f>K17</f>
        <v>5</v>
      </c>
      <c r="M18" s="23" t="str">
        <f t="shared" ref="M18:M28" si="0">IF(OR(R18&lt;7,R$10&lt;7),"",VLOOKUP(L36,T$1:U$10,2,0))</f>
        <v>5 Richtige</v>
      </c>
      <c r="R18" s="2">
        <f t="shared" ref="R18:R28" si="1">COUNTIF(C18:H18,"&gt;0")+COUNTIF(K18:K18,"&gt;0")</f>
        <v>7</v>
      </c>
    </row>
    <row r="19" spans="2:18" ht="18">
      <c r="B19" s="8">
        <v>3</v>
      </c>
      <c r="C19" s="9">
        <v>3</v>
      </c>
      <c r="D19" s="10">
        <v>8</v>
      </c>
      <c r="E19" s="10">
        <v>17</v>
      </c>
      <c r="F19" s="10">
        <v>45</v>
      </c>
      <c r="G19" s="10">
        <v>10</v>
      </c>
      <c r="H19" s="10">
        <v>20</v>
      </c>
      <c r="I19" s="6"/>
      <c r="K19" s="11">
        <f t="shared" ref="K19:K28" si="2">K18</f>
        <v>5</v>
      </c>
      <c r="M19" s="23" t="str">
        <f t="shared" si="0"/>
        <v>4 Richtige</v>
      </c>
      <c r="R19" s="2">
        <f t="shared" si="1"/>
        <v>7</v>
      </c>
    </row>
    <row r="20" spans="2:18" ht="18">
      <c r="B20" s="8">
        <v>4</v>
      </c>
      <c r="C20" s="9"/>
      <c r="D20" s="10"/>
      <c r="E20" s="10"/>
      <c r="F20" s="10"/>
      <c r="G20" s="10"/>
      <c r="H20" s="10"/>
      <c r="I20" s="6"/>
      <c r="K20" s="11">
        <f t="shared" si="2"/>
        <v>5</v>
      </c>
      <c r="M20" s="23" t="str">
        <f t="shared" si="0"/>
        <v/>
      </c>
      <c r="R20" s="2">
        <f t="shared" si="1"/>
        <v>1</v>
      </c>
    </row>
    <row r="21" spans="2:18" ht="18">
      <c r="B21" s="8">
        <v>5</v>
      </c>
      <c r="C21" s="9"/>
      <c r="D21" s="10"/>
      <c r="E21" s="10"/>
      <c r="F21" s="10"/>
      <c r="G21" s="10"/>
      <c r="H21" s="10"/>
      <c r="I21" s="6"/>
      <c r="K21" s="11">
        <f t="shared" si="2"/>
        <v>5</v>
      </c>
      <c r="M21" s="23" t="str">
        <f t="shared" si="0"/>
        <v/>
      </c>
      <c r="R21" s="2">
        <f t="shared" si="1"/>
        <v>1</v>
      </c>
    </row>
    <row r="22" spans="2:18" ht="18">
      <c r="B22" s="8">
        <v>6</v>
      </c>
      <c r="C22" s="9"/>
      <c r="D22" s="10"/>
      <c r="E22" s="10"/>
      <c r="F22" s="10"/>
      <c r="G22" s="10"/>
      <c r="H22" s="10"/>
      <c r="I22" s="6"/>
      <c r="K22" s="11">
        <f t="shared" si="2"/>
        <v>5</v>
      </c>
      <c r="M22" s="23" t="str">
        <f t="shared" si="0"/>
        <v/>
      </c>
      <c r="R22" s="2">
        <f t="shared" si="1"/>
        <v>1</v>
      </c>
    </row>
    <row r="23" spans="2:18" ht="18">
      <c r="B23" s="8">
        <v>7</v>
      </c>
      <c r="C23" s="9"/>
      <c r="D23" s="10"/>
      <c r="E23" s="10"/>
      <c r="F23" s="10"/>
      <c r="G23" s="10"/>
      <c r="H23" s="10"/>
      <c r="I23" s="6"/>
      <c r="K23" s="11">
        <f t="shared" si="2"/>
        <v>5</v>
      </c>
      <c r="M23" s="23" t="str">
        <f t="shared" si="0"/>
        <v/>
      </c>
      <c r="R23" s="2">
        <f t="shared" si="1"/>
        <v>1</v>
      </c>
    </row>
    <row r="24" spans="2:18" ht="18">
      <c r="B24" s="8">
        <v>8</v>
      </c>
      <c r="C24" s="9"/>
      <c r="D24" s="10"/>
      <c r="E24" s="10"/>
      <c r="F24" s="10"/>
      <c r="G24" s="10"/>
      <c r="H24" s="10"/>
      <c r="I24" s="6"/>
      <c r="K24" s="11">
        <f t="shared" si="2"/>
        <v>5</v>
      </c>
      <c r="M24" s="23" t="str">
        <f t="shared" si="0"/>
        <v/>
      </c>
      <c r="R24" s="2">
        <f t="shared" si="1"/>
        <v>1</v>
      </c>
    </row>
    <row r="25" spans="2:18" ht="18">
      <c r="B25" s="8">
        <v>9</v>
      </c>
      <c r="C25" s="9"/>
      <c r="D25" s="10"/>
      <c r="E25" s="10"/>
      <c r="F25" s="10"/>
      <c r="G25" s="10"/>
      <c r="H25" s="10"/>
      <c r="I25" s="6"/>
      <c r="K25" s="11">
        <f t="shared" si="2"/>
        <v>5</v>
      </c>
      <c r="M25" s="23" t="str">
        <f t="shared" si="0"/>
        <v/>
      </c>
      <c r="R25" s="2">
        <f t="shared" si="1"/>
        <v>1</v>
      </c>
    </row>
    <row r="26" spans="2:18" ht="18">
      <c r="B26" s="8">
        <v>10</v>
      </c>
      <c r="C26" s="9"/>
      <c r="D26" s="10"/>
      <c r="E26" s="10"/>
      <c r="F26" s="10"/>
      <c r="G26" s="10"/>
      <c r="H26" s="10"/>
      <c r="I26" s="6"/>
      <c r="K26" s="11">
        <f t="shared" si="2"/>
        <v>5</v>
      </c>
      <c r="M26" s="23" t="str">
        <f t="shared" si="0"/>
        <v/>
      </c>
      <c r="R26" s="2">
        <f t="shared" si="1"/>
        <v>1</v>
      </c>
    </row>
    <row r="27" spans="2:18" ht="18">
      <c r="B27" s="8">
        <v>11</v>
      </c>
      <c r="C27" s="9"/>
      <c r="D27" s="10"/>
      <c r="E27" s="10"/>
      <c r="F27" s="10"/>
      <c r="G27" s="10"/>
      <c r="H27" s="10"/>
      <c r="I27" s="6"/>
      <c r="K27" s="11">
        <f t="shared" si="2"/>
        <v>5</v>
      </c>
      <c r="M27" s="23" t="str">
        <f t="shared" si="0"/>
        <v/>
      </c>
      <c r="R27" s="2">
        <f t="shared" si="1"/>
        <v>1</v>
      </c>
    </row>
    <row r="28" spans="2:18" ht="18">
      <c r="B28" s="8">
        <v>12</v>
      </c>
      <c r="C28" s="9"/>
      <c r="D28" s="10"/>
      <c r="E28" s="10"/>
      <c r="F28" s="10"/>
      <c r="G28" s="10"/>
      <c r="H28" s="10"/>
      <c r="I28" s="6"/>
      <c r="K28" s="11">
        <f t="shared" si="2"/>
        <v>5</v>
      </c>
      <c r="M28" s="23" t="str">
        <f t="shared" si="0"/>
        <v/>
      </c>
      <c r="R28" s="2">
        <f t="shared" si="1"/>
        <v>1</v>
      </c>
    </row>
    <row r="29" spans="2:18" ht="7.15" customHeight="1">
      <c r="B29" s="4"/>
      <c r="M29" s="24"/>
    </row>
    <row r="30" spans="2:18" ht="18">
      <c r="B30" s="18">
        <v>77</v>
      </c>
      <c r="C30" s="10"/>
      <c r="D30" s="10"/>
      <c r="E30" s="10"/>
      <c r="F30" s="10"/>
      <c r="G30" s="10"/>
      <c r="H30" s="10"/>
      <c r="I30" s="10">
        <v>5</v>
      </c>
      <c r="K30" s="21"/>
      <c r="M30" s="25" t="str">
        <f>IF(L48=0,"",CONCATENATE("richtige Ziffern:   ",L48))</f>
        <v/>
      </c>
    </row>
    <row r="31" spans="2:18" ht="7.15" customHeight="1">
      <c r="B31" s="4"/>
      <c r="C31" s="12"/>
      <c r="D31" s="12"/>
      <c r="E31" s="12"/>
      <c r="F31" s="12"/>
      <c r="G31" s="12"/>
      <c r="H31" s="12"/>
      <c r="I31" s="12"/>
      <c r="K31" s="21"/>
      <c r="M31" s="26"/>
    </row>
    <row r="32" spans="2:18" ht="18">
      <c r="B32" s="18" t="s">
        <v>2</v>
      </c>
      <c r="C32" s="10">
        <v>5</v>
      </c>
      <c r="D32" s="10">
        <v>4</v>
      </c>
      <c r="E32" s="10">
        <v>5</v>
      </c>
      <c r="F32" s="10">
        <v>3</v>
      </c>
      <c r="G32" s="10">
        <v>6</v>
      </c>
      <c r="H32" s="10">
        <v>6</v>
      </c>
      <c r="I32" s="12"/>
      <c r="K32" s="21"/>
      <c r="M32" s="25" t="str">
        <f>IF(L50=0,"",CONCATENATE("richtige Ziffern:   ",L50))</f>
        <v>richtige Ziffern:   2</v>
      </c>
    </row>
    <row r="33" spans="2:13">
      <c r="B33" s="4"/>
      <c r="M33" s="22"/>
    </row>
    <row r="34" spans="2:13">
      <c r="B34" s="4"/>
    </row>
    <row r="35" spans="2:13" hidden="1">
      <c r="B35" s="8">
        <f>B17</f>
        <v>1</v>
      </c>
      <c r="C35" s="8">
        <f>IF(OR(C$10=$C17,C$10=$D17,C$10=$E17,C$10=$F17,C$10=$G17,C$10=$H17),1,0)</f>
        <v>1</v>
      </c>
      <c r="D35" s="8">
        <f t="shared" ref="D35:H35" si="3">IF(OR(D$10=$C17,D$10=$D17,D$10=$E17,D$10=$F17,D$10=$G17,D$10=$H17),1,0)</f>
        <v>1</v>
      </c>
      <c r="E35" s="8">
        <f t="shared" si="3"/>
        <v>1</v>
      </c>
      <c r="F35" s="8">
        <f t="shared" si="3"/>
        <v>1</v>
      </c>
      <c r="G35" s="8">
        <f t="shared" si="3"/>
        <v>1</v>
      </c>
      <c r="H35" s="8">
        <f t="shared" si="3"/>
        <v>1</v>
      </c>
      <c r="I35" s="13">
        <f>COUNTIF(C35:H35,1)</f>
        <v>6</v>
      </c>
      <c r="K35" s="14">
        <f t="shared" ref="K35:K46" si="4">IF(K$10=K$17,"S",0)</f>
        <v>0</v>
      </c>
      <c r="L35" s="15">
        <f>IF(AND(I35&gt;1,K35="S"),CONCATENATE(I35,K35),IF(AND(I35&gt;2,K35=0),I35,0))</f>
        <v>6</v>
      </c>
    </row>
    <row r="36" spans="2:13" hidden="1">
      <c r="B36" s="8">
        <f t="shared" ref="B36:B46" si="5">B18</f>
        <v>2</v>
      </c>
      <c r="C36" s="8">
        <f t="shared" ref="C36:H36" si="6">IF(OR(C$10=$C18,C$10=$D18,C$10=$E18,C$10=$F18,C$10=$G18,C$10=$H18),1,0)</f>
        <v>1</v>
      </c>
      <c r="D36" s="8">
        <f t="shared" si="6"/>
        <v>1</v>
      </c>
      <c r="E36" s="8">
        <f t="shared" si="6"/>
        <v>1</v>
      </c>
      <c r="F36" s="8">
        <f t="shared" si="6"/>
        <v>1</v>
      </c>
      <c r="G36" s="8">
        <f t="shared" si="6"/>
        <v>1</v>
      </c>
      <c r="H36" s="8">
        <f t="shared" si="6"/>
        <v>0</v>
      </c>
      <c r="I36" s="13">
        <f t="shared" ref="I36:I46" si="7">COUNTIF(C36:H36,1)</f>
        <v>5</v>
      </c>
      <c r="K36" s="14">
        <f t="shared" si="4"/>
        <v>0</v>
      </c>
      <c r="L36" s="15">
        <f t="shared" ref="L36:L46" si="8">IF(AND(I36&gt;1,K36="S"),CONCATENATE(I36,K36),IF(AND(I36&gt;2,K36=0),I36,0))</f>
        <v>5</v>
      </c>
    </row>
    <row r="37" spans="2:13" hidden="1">
      <c r="B37" s="8">
        <f t="shared" si="5"/>
        <v>3</v>
      </c>
      <c r="C37" s="8">
        <f t="shared" ref="C37:H37" si="9">IF(OR(C$10=$C19,C$10=$D19,C$10=$E19,C$10=$F19,C$10=$G19,C$10=$H19),1,0)</f>
        <v>1</v>
      </c>
      <c r="D37" s="8">
        <f t="shared" si="9"/>
        <v>1</v>
      </c>
      <c r="E37" s="8">
        <f t="shared" si="9"/>
        <v>1</v>
      </c>
      <c r="F37" s="8">
        <f t="shared" si="9"/>
        <v>1</v>
      </c>
      <c r="G37" s="8">
        <f t="shared" si="9"/>
        <v>0</v>
      </c>
      <c r="H37" s="8">
        <f t="shared" si="9"/>
        <v>0</v>
      </c>
      <c r="I37" s="13">
        <f t="shared" si="7"/>
        <v>4</v>
      </c>
      <c r="K37" s="14">
        <f t="shared" si="4"/>
        <v>0</v>
      </c>
      <c r="L37" s="15">
        <f t="shared" si="8"/>
        <v>4</v>
      </c>
    </row>
    <row r="38" spans="2:13" hidden="1">
      <c r="B38" s="8">
        <f t="shared" si="5"/>
        <v>4</v>
      </c>
      <c r="C38" s="8">
        <f t="shared" ref="C38:H38" si="10">IF(OR(C$10=$C20,C$10=$D20,C$10=$E20,C$10=$F20,C$10=$G20,C$10=$H20),1,0)</f>
        <v>0</v>
      </c>
      <c r="D38" s="8">
        <f t="shared" si="10"/>
        <v>0</v>
      </c>
      <c r="E38" s="8">
        <f t="shared" si="10"/>
        <v>0</v>
      </c>
      <c r="F38" s="8">
        <f t="shared" si="10"/>
        <v>0</v>
      </c>
      <c r="G38" s="8">
        <f t="shared" si="10"/>
        <v>0</v>
      </c>
      <c r="H38" s="8">
        <f t="shared" si="10"/>
        <v>0</v>
      </c>
      <c r="I38" s="13">
        <f t="shared" si="7"/>
        <v>0</v>
      </c>
      <c r="K38" s="14">
        <f t="shared" si="4"/>
        <v>0</v>
      </c>
      <c r="L38" s="15">
        <f t="shared" si="8"/>
        <v>0</v>
      </c>
    </row>
    <row r="39" spans="2:13" hidden="1">
      <c r="B39" s="8">
        <f t="shared" si="5"/>
        <v>5</v>
      </c>
      <c r="C39" s="8">
        <f t="shared" ref="C39:H39" si="11">IF(OR(C$10=$C21,C$10=$D21,C$10=$E21,C$10=$F21,C$10=$G21,C$10=$H21),1,0)</f>
        <v>0</v>
      </c>
      <c r="D39" s="8">
        <f t="shared" si="11"/>
        <v>0</v>
      </c>
      <c r="E39" s="8">
        <f t="shared" si="11"/>
        <v>0</v>
      </c>
      <c r="F39" s="8">
        <f t="shared" si="11"/>
        <v>0</v>
      </c>
      <c r="G39" s="8">
        <f t="shared" si="11"/>
        <v>0</v>
      </c>
      <c r="H39" s="8">
        <f t="shared" si="11"/>
        <v>0</v>
      </c>
      <c r="I39" s="13">
        <f t="shared" si="7"/>
        <v>0</v>
      </c>
      <c r="K39" s="14">
        <f t="shared" si="4"/>
        <v>0</v>
      </c>
      <c r="L39" s="15">
        <f t="shared" si="8"/>
        <v>0</v>
      </c>
    </row>
    <row r="40" spans="2:13" hidden="1">
      <c r="B40" s="8">
        <f t="shared" si="5"/>
        <v>6</v>
      </c>
      <c r="C40" s="8">
        <f t="shared" ref="C40:H40" si="12">IF(OR(C$10=$C22,C$10=$D22,C$10=$E22,C$10=$F22,C$10=$G22,C$10=$H22),1,0)</f>
        <v>0</v>
      </c>
      <c r="D40" s="8">
        <f t="shared" si="12"/>
        <v>0</v>
      </c>
      <c r="E40" s="8">
        <f t="shared" si="12"/>
        <v>0</v>
      </c>
      <c r="F40" s="8">
        <f t="shared" si="12"/>
        <v>0</v>
      </c>
      <c r="G40" s="8">
        <f t="shared" si="12"/>
        <v>0</v>
      </c>
      <c r="H40" s="8">
        <f t="shared" si="12"/>
        <v>0</v>
      </c>
      <c r="I40" s="13">
        <f t="shared" si="7"/>
        <v>0</v>
      </c>
      <c r="K40" s="14">
        <f t="shared" si="4"/>
        <v>0</v>
      </c>
      <c r="L40" s="15">
        <f t="shared" si="8"/>
        <v>0</v>
      </c>
    </row>
    <row r="41" spans="2:13" hidden="1">
      <c r="B41" s="8">
        <f t="shared" si="5"/>
        <v>7</v>
      </c>
      <c r="C41" s="8">
        <f t="shared" ref="C41:H41" si="13">IF(OR(C$10=$C23,C$10=$D23,C$10=$E23,C$10=$F23,C$10=$G23,C$10=$H23),1,0)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13">
        <f t="shared" si="7"/>
        <v>0</v>
      </c>
      <c r="K41" s="14">
        <f t="shared" si="4"/>
        <v>0</v>
      </c>
      <c r="L41" s="15">
        <f t="shared" si="8"/>
        <v>0</v>
      </c>
    </row>
    <row r="42" spans="2:13" hidden="1">
      <c r="B42" s="8">
        <f t="shared" si="5"/>
        <v>8</v>
      </c>
      <c r="C42" s="8">
        <f t="shared" ref="C42:H42" si="14">IF(OR(C$10=$C24,C$10=$D24,C$10=$E24,C$10=$F24,C$10=$G24,C$10=$H24),1,0)</f>
        <v>0</v>
      </c>
      <c r="D42" s="8">
        <f t="shared" si="14"/>
        <v>0</v>
      </c>
      <c r="E42" s="8">
        <f t="shared" si="14"/>
        <v>0</v>
      </c>
      <c r="F42" s="8">
        <f t="shared" si="14"/>
        <v>0</v>
      </c>
      <c r="G42" s="8">
        <f t="shared" si="14"/>
        <v>0</v>
      </c>
      <c r="H42" s="8">
        <f t="shared" si="14"/>
        <v>0</v>
      </c>
      <c r="I42" s="13">
        <f t="shared" si="7"/>
        <v>0</v>
      </c>
      <c r="K42" s="14">
        <f t="shared" si="4"/>
        <v>0</v>
      </c>
      <c r="L42" s="15">
        <f t="shared" si="8"/>
        <v>0</v>
      </c>
    </row>
    <row r="43" spans="2:13" hidden="1">
      <c r="B43" s="8">
        <f t="shared" si="5"/>
        <v>9</v>
      </c>
      <c r="C43" s="8">
        <f t="shared" ref="C43:H43" si="15">IF(OR(C$10=$C25,C$10=$D25,C$10=$E25,C$10=$F25,C$10=$G25,C$10=$H25),1,0)</f>
        <v>0</v>
      </c>
      <c r="D43" s="8">
        <f t="shared" si="15"/>
        <v>0</v>
      </c>
      <c r="E43" s="8">
        <f t="shared" si="15"/>
        <v>0</v>
      </c>
      <c r="F43" s="8">
        <f t="shared" si="15"/>
        <v>0</v>
      </c>
      <c r="G43" s="8">
        <f t="shared" si="15"/>
        <v>0</v>
      </c>
      <c r="H43" s="8">
        <f t="shared" si="15"/>
        <v>0</v>
      </c>
      <c r="I43" s="13">
        <f t="shared" si="7"/>
        <v>0</v>
      </c>
      <c r="K43" s="14">
        <f t="shared" si="4"/>
        <v>0</v>
      </c>
      <c r="L43" s="15">
        <f t="shared" si="8"/>
        <v>0</v>
      </c>
    </row>
    <row r="44" spans="2:13" hidden="1">
      <c r="B44" s="8">
        <f t="shared" si="5"/>
        <v>10</v>
      </c>
      <c r="C44" s="8">
        <f t="shared" ref="C44:H44" si="16">IF(OR(C$10=$C26,C$10=$D26,C$10=$E26,C$10=$F26,C$10=$G26,C$10=$H26),1,0)</f>
        <v>0</v>
      </c>
      <c r="D44" s="8">
        <f t="shared" si="16"/>
        <v>0</v>
      </c>
      <c r="E44" s="8">
        <f t="shared" si="16"/>
        <v>0</v>
      </c>
      <c r="F44" s="8">
        <f t="shared" si="16"/>
        <v>0</v>
      </c>
      <c r="G44" s="8">
        <f t="shared" si="16"/>
        <v>0</v>
      </c>
      <c r="H44" s="8">
        <f t="shared" si="16"/>
        <v>0</v>
      </c>
      <c r="I44" s="13">
        <f t="shared" si="7"/>
        <v>0</v>
      </c>
      <c r="K44" s="14">
        <f t="shared" si="4"/>
        <v>0</v>
      </c>
      <c r="L44" s="15">
        <f t="shared" si="8"/>
        <v>0</v>
      </c>
    </row>
    <row r="45" spans="2:13" hidden="1">
      <c r="B45" s="8">
        <f t="shared" si="5"/>
        <v>11</v>
      </c>
      <c r="C45" s="8">
        <f t="shared" ref="C45:H45" si="17">IF(OR(C$10=$C27,C$10=$D27,C$10=$E27,C$10=$F27,C$10=$G27,C$10=$H27),1,0)</f>
        <v>0</v>
      </c>
      <c r="D45" s="8">
        <f t="shared" si="17"/>
        <v>0</v>
      </c>
      <c r="E45" s="8">
        <f t="shared" si="17"/>
        <v>0</v>
      </c>
      <c r="F45" s="8">
        <f t="shared" si="17"/>
        <v>0</v>
      </c>
      <c r="G45" s="8">
        <f t="shared" si="17"/>
        <v>0</v>
      </c>
      <c r="H45" s="8">
        <f t="shared" si="17"/>
        <v>0</v>
      </c>
      <c r="I45" s="13">
        <f t="shared" si="7"/>
        <v>0</v>
      </c>
      <c r="K45" s="14">
        <f t="shared" si="4"/>
        <v>0</v>
      </c>
      <c r="L45" s="15">
        <f t="shared" si="8"/>
        <v>0</v>
      </c>
    </row>
    <row r="46" spans="2:13" hidden="1">
      <c r="B46" s="8">
        <f t="shared" si="5"/>
        <v>12</v>
      </c>
      <c r="C46" s="8">
        <f t="shared" ref="C46:H46" si="18">IF(OR(C$10=$C28,C$10=$D28,C$10=$E28,C$10=$F28,C$10=$G28,C$10=$H28),1,0)</f>
        <v>0</v>
      </c>
      <c r="D46" s="8">
        <f t="shared" si="18"/>
        <v>0</v>
      </c>
      <c r="E46" s="8">
        <f t="shared" si="18"/>
        <v>0</v>
      </c>
      <c r="F46" s="8">
        <f t="shared" si="18"/>
        <v>0</v>
      </c>
      <c r="G46" s="8">
        <f t="shared" si="18"/>
        <v>0</v>
      </c>
      <c r="H46" s="8">
        <f t="shared" si="18"/>
        <v>0</v>
      </c>
      <c r="I46" s="13">
        <f t="shared" si="7"/>
        <v>0</v>
      </c>
      <c r="K46" s="14">
        <f t="shared" si="4"/>
        <v>0</v>
      </c>
      <c r="L46" s="15">
        <f t="shared" si="8"/>
        <v>0</v>
      </c>
    </row>
    <row r="47" spans="2:13" hidden="1"/>
    <row r="48" spans="2:13" hidden="1">
      <c r="B48" s="8">
        <v>77</v>
      </c>
      <c r="C48" s="7">
        <f t="shared" ref="C48:H48" si="19">IF(D48=0,0,IF(C12=C30,1,0))</f>
        <v>0</v>
      </c>
      <c r="D48" s="7">
        <f t="shared" si="19"/>
        <v>0</v>
      </c>
      <c r="E48" s="7">
        <f t="shared" si="19"/>
        <v>0</v>
      </c>
      <c r="F48" s="7">
        <f t="shared" si="19"/>
        <v>0</v>
      </c>
      <c r="G48" s="7">
        <f t="shared" si="19"/>
        <v>0</v>
      </c>
      <c r="H48" s="7">
        <f t="shared" si="19"/>
        <v>0</v>
      </c>
      <c r="I48" s="7">
        <f>IF(I12=I30,1,0)</f>
        <v>0</v>
      </c>
      <c r="L48" s="15">
        <f>SUM(C48:I48)</f>
        <v>0</v>
      </c>
    </row>
    <row r="49" spans="2:12" hidden="1">
      <c r="B49" s="4"/>
      <c r="C49" s="12"/>
      <c r="D49" s="12"/>
      <c r="E49" s="12"/>
      <c r="F49" s="12"/>
      <c r="G49" s="12"/>
      <c r="H49" s="12"/>
      <c r="I49" s="12"/>
      <c r="J49" s="12"/>
    </row>
    <row r="50" spans="2:12" hidden="1">
      <c r="B50" s="8" t="s">
        <v>2</v>
      </c>
      <c r="C50" s="7">
        <f>IF(D50=0,0,IF(C14=C32,1,0))</f>
        <v>0</v>
      </c>
      <c r="D50" s="7">
        <f>IF(E50=0,0,IF(D14=D32,1,0))</f>
        <v>0</v>
      </c>
      <c r="E50" s="7">
        <f>IF(F50=0,0,IF(E14=E32,1,0))</f>
        <v>0</v>
      </c>
      <c r="F50" s="7">
        <f>IF(G50=0,0,IF(F14=F32,1,0))</f>
        <v>0</v>
      </c>
      <c r="G50" s="7">
        <f>IF(H50=0,0,IF(G14=G32,1,0))</f>
        <v>1</v>
      </c>
      <c r="H50" s="7">
        <f>IF(SUM(C32:H32)=0,0,IF(H14=H32,1,0))</f>
        <v>1</v>
      </c>
      <c r="I50" s="12"/>
      <c r="J50" s="12"/>
      <c r="L50" s="15">
        <f>SUM(C50:H50)</f>
        <v>2</v>
      </c>
    </row>
  </sheetData>
  <mergeCells count="2">
    <mergeCell ref="C9:H9"/>
    <mergeCell ref="C16:H16"/>
  </mergeCells>
  <conditionalFormatting sqref="M17:M28">
    <cfRule type="cellIs" dxfId="26" priority="1" operator="equal">
      <formula>U$8</formula>
    </cfRule>
    <cfRule type="cellIs" dxfId="25" priority="2" operator="equal">
      <formula>U$7</formula>
    </cfRule>
    <cfRule type="cellIs" dxfId="24" priority="3" operator="equal">
      <formula>U$6</formula>
    </cfRule>
    <cfRule type="cellIs" dxfId="23" priority="4" operator="equal">
      <formula>U$5</formula>
    </cfRule>
    <cfRule type="cellIs" dxfId="22" priority="5" operator="equal">
      <formula>U$4</formula>
    </cfRule>
    <cfRule type="cellIs" dxfId="21" priority="6" operator="equal">
      <formula>U$3</formula>
    </cfRule>
    <cfRule type="cellIs" dxfId="20" priority="7" operator="equal">
      <formula>U$2</formula>
    </cfRule>
    <cfRule type="cellIs" dxfId="19" priority="8" operator="equal">
      <formula>U$9</formula>
    </cfRule>
    <cfRule type="cellIs" dxfId="18" priority="9" operator="equal">
      <formula>U$1</formula>
    </cfRule>
  </conditionalFormatting>
  <hyperlinks>
    <hyperlink ref="W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E290"/>
    <pageSetUpPr fitToPage="1"/>
  </sheetPr>
  <dimension ref="A1:X50"/>
  <sheetViews>
    <sheetView showGridLines="0" zoomScaleNormal="100" workbookViewId="0">
      <selection activeCell="M57" sqref="M57"/>
    </sheetView>
  </sheetViews>
  <sheetFormatPr baseColWidth="10" defaultColWidth="11.26953125" defaultRowHeight="15.5"/>
  <cols>
    <col min="1" max="1" width="4.7265625" style="1" customWidth="1"/>
    <col min="2" max="2" width="5.90625" style="1" customWidth="1"/>
    <col min="3" max="8" width="8" style="1" customWidth="1"/>
    <col min="9" max="9" width="5.26953125" style="1" customWidth="1"/>
    <col min="10" max="10" width="1" style="1" customWidth="1"/>
    <col min="11" max="11" width="5.7265625" style="1" customWidth="1"/>
    <col min="12" max="12" width="3.36328125" style="1" customWidth="1"/>
    <col min="13" max="13" width="39.7265625" style="1" customWidth="1"/>
    <col min="14" max="16" width="11.26953125" style="1"/>
    <col min="17" max="17" width="11.26953125" style="1" customWidth="1"/>
    <col min="18" max="19" width="11.26953125" style="1" hidden="1" customWidth="1"/>
    <col min="20" max="20" width="22.7265625" style="1" hidden="1" customWidth="1"/>
    <col min="21" max="22" width="11.26953125" style="1" hidden="1" customWidth="1"/>
    <col min="23" max="16384" width="11.26953125" style="1"/>
  </cols>
  <sheetData>
    <row r="1" spans="1:24" ht="23" thickBo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S1" s="2">
        <v>1</v>
      </c>
      <c r="T1" s="3" t="s">
        <v>3</v>
      </c>
      <c r="U1" s="2" t="s">
        <v>8</v>
      </c>
      <c r="V1" s="1">
        <v>8</v>
      </c>
      <c r="W1" s="140" t="s">
        <v>153</v>
      </c>
      <c r="X1" s="141"/>
    </row>
    <row r="2" spans="1:2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2">
        <v>2</v>
      </c>
      <c r="T2" s="3">
        <v>6</v>
      </c>
      <c r="U2" s="2" t="s">
        <v>9</v>
      </c>
      <c r="V2" s="1">
        <v>9</v>
      </c>
    </row>
    <row r="3" spans="1:24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2">
        <v>3</v>
      </c>
      <c r="T3" s="3" t="s">
        <v>4</v>
      </c>
      <c r="U3" s="2" t="s">
        <v>10</v>
      </c>
      <c r="V3" s="1">
        <v>10</v>
      </c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S4" s="2">
        <v>4</v>
      </c>
      <c r="T4" s="3">
        <v>5</v>
      </c>
      <c r="U4" s="2" t="s">
        <v>11</v>
      </c>
      <c r="V4" s="1">
        <v>11</v>
      </c>
    </row>
    <row r="5" spans="1:24">
      <c r="A5" s="17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S5" s="2">
        <v>5</v>
      </c>
      <c r="T5" s="3" t="s">
        <v>5</v>
      </c>
      <c r="U5" s="2" t="s">
        <v>12</v>
      </c>
      <c r="V5" s="1">
        <v>12</v>
      </c>
    </row>
    <row r="6" spans="1:24">
      <c r="A6" s="17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2">
        <v>6</v>
      </c>
      <c r="T6" s="3">
        <v>4</v>
      </c>
      <c r="U6" s="2" t="s">
        <v>13</v>
      </c>
      <c r="V6" s="1">
        <v>13</v>
      </c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2">
        <v>7</v>
      </c>
      <c r="T7" s="3" t="s">
        <v>6</v>
      </c>
      <c r="U7" s="2" t="s">
        <v>14</v>
      </c>
      <c r="V7" s="1">
        <v>14</v>
      </c>
    </row>
    <row r="8" spans="1:24">
      <c r="S8" s="2">
        <v>8</v>
      </c>
      <c r="T8" s="3">
        <v>3</v>
      </c>
      <c r="U8" s="2" t="s">
        <v>15</v>
      </c>
      <c r="V8" s="1">
        <v>15</v>
      </c>
    </row>
    <row r="9" spans="1:24" ht="26.5">
      <c r="B9" s="4"/>
      <c r="C9" s="144" t="s">
        <v>0</v>
      </c>
      <c r="D9" s="145"/>
      <c r="E9" s="145"/>
      <c r="F9" s="145"/>
      <c r="G9" s="145"/>
      <c r="H9" s="146"/>
      <c r="K9" s="19" t="s">
        <v>24</v>
      </c>
      <c r="S9" s="2">
        <v>9</v>
      </c>
      <c r="T9" s="3" t="s">
        <v>7</v>
      </c>
      <c r="U9" s="2" t="s">
        <v>16</v>
      </c>
      <c r="V9" s="1">
        <v>16</v>
      </c>
    </row>
    <row r="10" spans="1:24">
      <c r="B10" s="4"/>
      <c r="C10" s="7">
        <f>'Lotto-Check1'!C10</f>
        <v>3</v>
      </c>
      <c r="D10" s="7">
        <f>'Lotto-Check1'!D10</f>
        <v>8</v>
      </c>
      <c r="E10" s="7">
        <f>'Lotto-Check1'!E10</f>
        <v>17</v>
      </c>
      <c r="F10" s="7">
        <f>'Lotto-Check1'!F10</f>
        <v>45</v>
      </c>
      <c r="G10" s="7">
        <f>'Lotto-Check1'!G10</f>
        <v>13</v>
      </c>
      <c r="H10" s="7">
        <f>'Lotto-Check1'!H10</f>
        <v>1</v>
      </c>
      <c r="I10" s="27"/>
      <c r="K10" s="7">
        <f>I12</f>
        <v>4</v>
      </c>
      <c r="R10" s="2">
        <f>COUNTIF(C10:H10,"&gt;0")+COUNTIF(K10:K10,"&gt;0")</f>
        <v>7</v>
      </c>
      <c r="S10" s="2">
        <v>10</v>
      </c>
      <c r="T10" s="3">
        <v>0</v>
      </c>
      <c r="U10" s="2" t="s">
        <v>17</v>
      </c>
      <c r="V10" s="1">
        <v>17</v>
      </c>
    </row>
    <row r="11" spans="1:24" ht="7.15" customHeight="1">
      <c r="B11" s="4"/>
      <c r="C11" s="27"/>
      <c r="D11" s="27"/>
      <c r="E11" s="27"/>
      <c r="F11" s="27"/>
      <c r="G11" s="27"/>
      <c r="H11" s="27"/>
      <c r="I11" s="27"/>
      <c r="K11" s="6"/>
    </row>
    <row r="12" spans="1:24">
      <c r="B12" s="18">
        <v>77</v>
      </c>
      <c r="C12" s="7">
        <f>'Lotto-Check1'!C12</f>
        <v>3</v>
      </c>
      <c r="D12" s="7">
        <f>'Lotto-Check1'!D12</f>
        <v>1</v>
      </c>
      <c r="E12" s="7">
        <f>'Lotto-Check1'!E12</f>
        <v>1</v>
      </c>
      <c r="F12" s="7">
        <f>'Lotto-Check1'!F12</f>
        <v>7</v>
      </c>
      <c r="G12" s="7">
        <f>'Lotto-Check1'!G12</f>
        <v>7</v>
      </c>
      <c r="H12" s="7">
        <f>'Lotto-Check1'!H12</f>
        <v>5</v>
      </c>
      <c r="I12" s="7">
        <f>'Lotto-Check1'!I12</f>
        <v>4</v>
      </c>
      <c r="K12" s="6"/>
    </row>
    <row r="13" spans="1:24" ht="6.65" customHeight="1">
      <c r="B13" s="4"/>
      <c r="C13" s="27"/>
      <c r="D13" s="27"/>
      <c r="E13" s="27"/>
      <c r="F13" s="27"/>
      <c r="G13" s="27"/>
      <c r="H13" s="27"/>
      <c r="I13" s="27"/>
      <c r="K13" s="6"/>
    </row>
    <row r="14" spans="1:24">
      <c r="B14" s="18" t="s">
        <v>2</v>
      </c>
      <c r="C14" s="7">
        <f>'Lotto-Check1'!C14</f>
        <v>5</v>
      </c>
      <c r="D14" s="7">
        <f>'Lotto-Check1'!D14</f>
        <v>4</v>
      </c>
      <c r="E14" s="7">
        <f>'Lotto-Check1'!E14</f>
        <v>5</v>
      </c>
      <c r="F14" s="7">
        <f>'Lotto-Check1'!F14</f>
        <v>4</v>
      </c>
      <c r="G14" s="7">
        <f>'Lotto-Check1'!G14</f>
        <v>6</v>
      </c>
      <c r="H14" s="7">
        <f>'Lotto-Check1'!H14</f>
        <v>6</v>
      </c>
      <c r="I14" s="27"/>
      <c r="K14" s="6"/>
    </row>
    <row r="16" spans="1:24" ht="26.5">
      <c r="C16" s="144" t="s">
        <v>1</v>
      </c>
      <c r="D16" s="145"/>
      <c r="E16" s="145"/>
      <c r="F16" s="145"/>
      <c r="G16" s="145"/>
      <c r="H16" s="146"/>
      <c r="K16" s="19" t="str">
        <f>K9</f>
        <v>Super-zahl</v>
      </c>
      <c r="M16" s="20" t="s">
        <v>23</v>
      </c>
    </row>
    <row r="17" spans="2:18" ht="18">
      <c r="B17" s="8">
        <v>1</v>
      </c>
      <c r="C17" s="9">
        <v>3</v>
      </c>
      <c r="D17" s="10">
        <v>8</v>
      </c>
      <c r="E17" s="10">
        <v>17</v>
      </c>
      <c r="F17" s="10">
        <v>45</v>
      </c>
      <c r="G17" s="10">
        <v>13</v>
      </c>
      <c r="H17" s="10">
        <v>1</v>
      </c>
      <c r="I17" s="6"/>
      <c r="K17" s="7">
        <f>I30</f>
        <v>4</v>
      </c>
      <c r="M17" s="23" t="str">
        <f>IF(OR(R17&lt;7,R$10&lt;7),"",VLOOKUP(L35,T$1:U$10,2,0))</f>
        <v>6 Richtige und Superzahl!</v>
      </c>
      <c r="R17" s="2">
        <f>COUNTIF(C17:H17,"&gt;0")+COUNTIF(K17:K17,"&gt;0")</f>
        <v>7</v>
      </c>
    </row>
    <row r="18" spans="2:18" ht="18">
      <c r="B18" s="8">
        <v>2</v>
      </c>
      <c r="C18" s="9">
        <v>3</v>
      </c>
      <c r="D18" s="10">
        <v>8</v>
      </c>
      <c r="E18" s="10">
        <v>17</v>
      </c>
      <c r="F18" s="10">
        <v>45</v>
      </c>
      <c r="G18" s="10">
        <v>13</v>
      </c>
      <c r="H18" s="10">
        <v>42</v>
      </c>
      <c r="I18" s="6"/>
      <c r="K18" s="11">
        <f>K17</f>
        <v>4</v>
      </c>
      <c r="M18" s="23" t="str">
        <f t="shared" ref="M18:M28" si="0">IF(OR(R18&lt;7,R$10&lt;7),"",VLOOKUP(L36,T$1:U$10,2,0))</f>
        <v>5 Richtige und Superzahl!</v>
      </c>
      <c r="R18" s="2">
        <f t="shared" ref="R18:R28" si="1">COUNTIF(C18:H18,"&gt;0")+COUNTIF(K18:K18,"&gt;0")</f>
        <v>7</v>
      </c>
    </row>
    <row r="19" spans="2:18" ht="18">
      <c r="B19" s="8">
        <v>3</v>
      </c>
      <c r="C19" s="9">
        <v>3</v>
      </c>
      <c r="D19" s="10">
        <v>8</v>
      </c>
      <c r="E19" s="10">
        <v>17</v>
      </c>
      <c r="F19" s="10">
        <v>45</v>
      </c>
      <c r="G19" s="10">
        <v>10</v>
      </c>
      <c r="H19" s="10">
        <v>20</v>
      </c>
      <c r="I19" s="6"/>
      <c r="K19" s="11">
        <f t="shared" ref="K19:K28" si="2">K18</f>
        <v>4</v>
      </c>
      <c r="M19" s="23" t="str">
        <f t="shared" si="0"/>
        <v>4 Richtige und Superzahl</v>
      </c>
      <c r="R19" s="2">
        <f t="shared" si="1"/>
        <v>7</v>
      </c>
    </row>
    <row r="20" spans="2:18" ht="18">
      <c r="B20" s="8">
        <v>4</v>
      </c>
      <c r="C20" s="9"/>
      <c r="D20" s="10"/>
      <c r="E20" s="10"/>
      <c r="F20" s="10"/>
      <c r="G20" s="10"/>
      <c r="H20" s="10"/>
      <c r="I20" s="6"/>
      <c r="K20" s="11">
        <f t="shared" si="2"/>
        <v>4</v>
      </c>
      <c r="M20" s="23" t="str">
        <f t="shared" si="0"/>
        <v/>
      </c>
      <c r="R20" s="2">
        <f t="shared" si="1"/>
        <v>1</v>
      </c>
    </row>
    <row r="21" spans="2:18" ht="18">
      <c r="B21" s="8">
        <v>5</v>
      </c>
      <c r="C21" s="9"/>
      <c r="D21" s="10"/>
      <c r="E21" s="10"/>
      <c r="F21" s="10"/>
      <c r="G21" s="10"/>
      <c r="H21" s="10"/>
      <c r="I21" s="6"/>
      <c r="K21" s="11">
        <f t="shared" si="2"/>
        <v>4</v>
      </c>
      <c r="M21" s="23" t="str">
        <f t="shared" si="0"/>
        <v/>
      </c>
      <c r="R21" s="2">
        <f t="shared" si="1"/>
        <v>1</v>
      </c>
    </row>
    <row r="22" spans="2:18" ht="18">
      <c r="B22" s="8">
        <v>6</v>
      </c>
      <c r="C22" s="9"/>
      <c r="D22" s="10"/>
      <c r="E22" s="10"/>
      <c r="F22" s="10"/>
      <c r="G22" s="10"/>
      <c r="H22" s="10"/>
      <c r="I22" s="6"/>
      <c r="K22" s="11">
        <f t="shared" si="2"/>
        <v>4</v>
      </c>
      <c r="M22" s="23" t="str">
        <f t="shared" si="0"/>
        <v/>
      </c>
      <c r="R22" s="2">
        <f t="shared" si="1"/>
        <v>1</v>
      </c>
    </row>
    <row r="23" spans="2:18" ht="18">
      <c r="B23" s="8">
        <v>7</v>
      </c>
      <c r="C23" s="9"/>
      <c r="D23" s="10"/>
      <c r="E23" s="10"/>
      <c r="F23" s="10"/>
      <c r="G23" s="10"/>
      <c r="H23" s="10"/>
      <c r="I23" s="6"/>
      <c r="K23" s="11">
        <f t="shared" si="2"/>
        <v>4</v>
      </c>
      <c r="M23" s="23" t="str">
        <f t="shared" si="0"/>
        <v/>
      </c>
      <c r="R23" s="2">
        <f t="shared" si="1"/>
        <v>1</v>
      </c>
    </row>
    <row r="24" spans="2:18" ht="18">
      <c r="B24" s="8">
        <v>8</v>
      </c>
      <c r="C24" s="9"/>
      <c r="D24" s="10"/>
      <c r="E24" s="10"/>
      <c r="F24" s="10"/>
      <c r="G24" s="10"/>
      <c r="H24" s="10"/>
      <c r="I24" s="6"/>
      <c r="K24" s="11">
        <f t="shared" si="2"/>
        <v>4</v>
      </c>
      <c r="M24" s="23" t="str">
        <f t="shared" si="0"/>
        <v/>
      </c>
      <c r="R24" s="2">
        <f t="shared" si="1"/>
        <v>1</v>
      </c>
    </row>
    <row r="25" spans="2:18" ht="18">
      <c r="B25" s="8">
        <v>9</v>
      </c>
      <c r="C25" s="9"/>
      <c r="D25" s="10"/>
      <c r="E25" s="10"/>
      <c r="F25" s="10"/>
      <c r="G25" s="10"/>
      <c r="H25" s="10"/>
      <c r="I25" s="6"/>
      <c r="K25" s="11">
        <f t="shared" si="2"/>
        <v>4</v>
      </c>
      <c r="M25" s="23" t="str">
        <f t="shared" si="0"/>
        <v/>
      </c>
      <c r="R25" s="2">
        <f t="shared" si="1"/>
        <v>1</v>
      </c>
    </row>
    <row r="26" spans="2:18" ht="18">
      <c r="B26" s="8">
        <v>10</v>
      </c>
      <c r="C26" s="9"/>
      <c r="D26" s="10"/>
      <c r="E26" s="10"/>
      <c r="F26" s="10"/>
      <c r="G26" s="10"/>
      <c r="H26" s="10"/>
      <c r="I26" s="6"/>
      <c r="K26" s="11">
        <f t="shared" si="2"/>
        <v>4</v>
      </c>
      <c r="M26" s="23" t="str">
        <f t="shared" si="0"/>
        <v/>
      </c>
      <c r="R26" s="2">
        <f t="shared" si="1"/>
        <v>1</v>
      </c>
    </row>
    <row r="27" spans="2:18" ht="18">
      <c r="B27" s="8">
        <v>11</v>
      </c>
      <c r="C27" s="9"/>
      <c r="D27" s="10"/>
      <c r="E27" s="10"/>
      <c r="F27" s="10"/>
      <c r="G27" s="10"/>
      <c r="H27" s="10"/>
      <c r="I27" s="6"/>
      <c r="K27" s="11">
        <f t="shared" si="2"/>
        <v>4</v>
      </c>
      <c r="M27" s="23" t="str">
        <f t="shared" si="0"/>
        <v/>
      </c>
      <c r="R27" s="2">
        <f t="shared" si="1"/>
        <v>1</v>
      </c>
    </row>
    <row r="28" spans="2:18" ht="18">
      <c r="B28" s="8">
        <v>12</v>
      </c>
      <c r="C28" s="9"/>
      <c r="D28" s="10"/>
      <c r="E28" s="10"/>
      <c r="F28" s="10"/>
      <c r="G28" s="10"/>
      <c r="H28" s="10"/>
      <c r="I28" s="6"/>
      <c r="K28" s="11">
        <f t="shared" si="2"/>
        <v>4</v>
      </c>
      <c r="M28" s="23" t="str">
        <f t="shared" si="0"/>
        <v/>
      </c>
      <c r="R28" s="2">
        <f t="shared" si="1"/>
        <v>1</v>
      </c>
    </row>
    <row r="29" spans="2:18" ht="7.15" customHeight="1">
      <c r="B29" s="4"/>
      <c r="M29" s="24"/>
    </row>
    <row r="30" spans="2:18" ht="18">
      <c r="B30" s="18">
        <v>77</v>
      </c>
      <c r="C30" s="10"/>
      <c r="D30" s="10"/>
      <c r="E30" s="10"/>
      <c r="F30" s="10"/>
      <c r="G30" s="10"/>
      <c r="H30" s="10"/>
      <c r="I30" s="10">
        <v>4</v>
      </c>
      <c r="K30" s="21"/>
      <c r="M30" s="25" t="str">
        <f>IF(L48=0,"",CONCATENATE("richtige Ziffern:   ",L48))</f>
        <v>richtige Ziffern:   1</v>
      </c>
    </row>
    <row r="31" spans="2:18" ht="7.15" customHeight="1">
      <c r="B31" s="4"/>
      <c r="C31" s="12"/>
      <c r="D31" s="12"/>
      <c r="E31" s="12"/>
      <c r="F31" s="12"/>
      <c r="G31" s="12"/>
      <c r="H31" s="12"/>
      <c r="I31" s="12"/>
      <c r="K31" s="21"/>
      <c r="M31" s="26"/>
    </row>
    <row r="32" spans="2:18" ht="18">
      <c r="B32" s="18" t="s">
        <v>2</v>
      </c>
      <c r="C32" s="10">
        <v>5</v>
      </c>
      <c r="D32" s="10">
        <v>4</v>
      </c>
      <c r="E32" s="10">
        <v>5</v>
      </c>
      <c r="F32" s="10">
        <v>3</v>
      </c>
      <c r="G32" s="10">
        <v>6</v>
      </c>
      <c r="H32" s="10">
        <v>6</v>
      </c>
      <c r="I32" s="12"/>
      <c r="K32" s="21"/>
      <c r="M32" s="25" t="str">
        <f>IF(L50=0,"",CONCATENATE("richtige Ziffern:   ",L50))</f>
        <v>richtige Ziffern:   2</v>
      </c>
    </row>
    <row r="33" spans="2:13">
      <c r="B33" s="4"/>
      <c r="M33" s="22"/>
    </row>
    <row r="34" spans="2:13">
      <c r="B34" s="4"/>
    </row>
    <row r="35" spans="2:13" hidden="1">
      <c r="B35" s="8">
        <f>B17</f>
        <v>1</v>
      </c>
      <c r="C35" s="8">
        <f>IF(OR(C$10=$C17,C$10=$D17,C$10=$E17,C$10=$F17,C$10=$G17,C$10=$H17),1,0)</f>
        <v>1</v>
      </c>
      <c r="D35" s="8">
        <f t="shared" ref="D35:H35" si="3">IF(OR(D$10=$C17,D$10=$D17,D$10=$E17,D$10=$F17,D$10=$G17,D$10=$H17),1,0)</f>
        <v>1</v>
      </c>
      <c r="E35" s="8">
        <f t="shared" si="3"/>
        <v>1</v>
      </c>
      <c r="F35" s="8">
        <f t="shared" si="3"/>
        <v>1</v>
      </c>
      <c r="G35" s="8">
        <f t="shared" si="3"/>
        <v>1</v>
      </c>
      <c r="H35" s="8">
        <f t="shared" si="3"/>
        <v>1</v>
      </c>
      <c r="I35" s="13">
        <f>COUNTIF(C35:H35,1)</f>
        <v>6</v>
      </c>
      <c r="K35" s="14" t="str">
        <f t="shared" ref="K35:K46" si="4">IF(K$10=K$17,"S",0)</f>
        <v>S</v>
      </c>
      <c r="L35" s="15" t="str">
        <f>IF(AND(I35&gt;1,K35="S"),CONCATENATE(I35,K35),IF(AND(I35&gt;2,K35=0),I35,0))</f>
        <v>6S</v>
      </c>
    </row>
    <row r="36" spans="2:13" hidden="1">
      <c r="B36" s="8">
        <f t="shared" ref="B36:B46" si="5">B18</f>
        <v>2</v>
      </c>
      <c r="C36" s="8">
        <f t="shared" ref="C36:H46" si="6">IF(OR(C$10=$C18,C$10=$D18,C$10=$E18,C$10=$F18,C$10=$G18,C$10=$H18),1,0)</f>
        <v>1</v>
      </c>
      <c r="D36" s="8">
        <f t="shared" si="6"/>
        <v>1</v>
      </c>
      <c r="E36" s="8">
        <f t="shared" si="6"/>
        <v>1</v>
      </c>
      <c r="F36" s="8">
        <f t="shared" si="6"/>
        <v>1</v>
      </c>
      <c r="G36" s="8">
        <f t="shared" si="6"/>
        <v>1</v>
      </c>
      <c r="H36" s="8">
        <f t="shared" si="6"/>
        <v>0</v>
      </c>
      <c r="I36" s="13">
        <f t="shared" ref="I36:I46" si="7">COUNTIF(C36:H36,1)</f>
        <v>5</v>
      </c>
      <c r="K36" s="14" t="str">
        <f t="shared" si="4"/>
        <v>S</v>
      </c>
      <c r="L36" s="15" t="str">
        <f t="shared" ref="L36:L46" si="8">IF(AND(I36&gt;1,K36="S"),CONCATENATE(I36,K36),IF(AND(I36&gt;2,K36=0),I36,0))</f>
        <v>5S</v>
      </c>
    </row>
    <row r="37" spans="2:13" hidden="1">
      <c r="B37" s="8">
        <f t="shared" si="5"/>
        <v>3</v>
      </c>
      <c r="C37" s="8">
        <f t="shared" si="6"/>
        <v>1</v>
      </c>
      <c r="D37" s="8">
        <f t="shared" si="6"/>
        <v>1</v>
      </c>
      <c r="E37" s="8">
        <f t="shared" si="6"/>
        <v>1</v>
      </c>
      <c r="F37" s="8">
        <f t="shared" si="6"/>
        <v>1</v>
      </c>
      <c r="G37" s="8">
        <f t="shared" si="6"/>
        <v>0</v>
      </c>
      <c r="H37" s="8">
        <f t="shared" si="6"/>
        <v>0</v>
      </c>
      <c r="I37" s="13">
        <f t="shared" si="7"/>
        <v>4</v>
      </c>
      <c r="K37" s="14" t="str">
        <f t="shared" si="4"/>
        <v>S</v>
      </c>
      <c r="L37" s="15" t="str">
        <f t="shared" si="8"/>
        <v>4S</v>
      </c>
    </row>
    <row r="38" spans="2:13" hidden="1">
      <c r="B38" s="8">
        <f t="shared" si="5"/>
        <v>4</v>
      </c>
      <c r="C38" s="8">
        <f t="shared" si="6"/>
        <v>0</v>
      </c>
      <c r="D38" s="8">
        <f t="shared" si="6"/>
        <v>0</v>
      </c>
      <c r="E38" s="8">
        <f t="shared" si="6"/>
        <v>0</v>
      </c>
      <c r="F38" s="8">
        <f t="shared" si="6"/>
        <v>0</v>
      </c>
      <c r="G38" s="8">
        <f t="shared" si="6"/>
        <v>0</v>
      </c>
      <c r="H38" s="8">
        <f t="shared" si="6"/>
        <v>0</v>
      </c>
      <c r="I38" s="13">
        <f t="shared" si="7"/>
        <v>0</v>
      </c>
      <c r="K38" s="14" t="str">
        <f t="shared" si="4"/>
        <v>S</v>
      </c>
      <c r="L38" s="15">
        <f t="shared" si="8"/>
        <v>0</v>
      </c>
    </row>
    <row r="39" spans="2:13" hidden="1">
      <c r="B39" s="8">
        <f t="shared" si="5"/>
        <v>5</v>
      </c>
      <c r="C39" s="8">
        <f t="shared" si="6"/>
        <v>0</v>
      </c>
      <c r="D39" s="8">
        <f t="shared" si="6"/>
        <v>0</v>
      </c>
      <c r="E39" s="8">
        <f t="shared" si="6"/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13">
        <f t="shared" si="7"/>
        <v>0</v>
      </c>
      <c r="K39" s="14" t="str">
        <f t="shared" si="4"/>
        <v>S</v>
      </c>
      <c r="L39" s="15">
        <f t="shared" si="8"/>
        <v>0</v>
      </c>
    </row>
    <row r="40" spans="2:13" hidden="1">
      <c r="B40" s="8">
        <f t="shared" si="5"/>
        <v>6</v>
      </c>
      <c r="C40" s="8">
        <f t="shared" si="6"/>
        <v>0</v>
      </c>
      <c r="D40" s="8">
        <f t="shared" si="6"/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13">
        <f t="shared" si="7"/>
        <v>0</v>
      </c>
      <c r="K40" s="14" t="str">
        <f t="shared" si="4"/>
        <v>S</v>
      </c>
      <c r="L40" s="15">
        <f t="shared" si="8"/>
        <v>0</v>
      </c>
    </row>
    <row r="41" spans="2:13" hidden="1">
      <c r="B41" s="8">
        <f t="shared" si="5"/>
        <v>7</v>
      </c>
      <c r="C41" s="8">
        <f t="shared" si="6"/>
        <v>0</v>
      </c>
      <c r="D41" s="8">
        <f t="shared" si="6"/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8">
        <f t="shared" si="6"/>
        <v>0</v>
      </c>
      <c r="I41" s="13">
        <f t="shared" si="7"/>
        <v>0</v>
      </c>
      <c r="K41" s="14" t="str">
        <f t="shared" si="4"/>
        <v>S</v>
      </c>
      <c r="L41" s="15">
        <f t="shared" si="8"/>
        <v>0</v>
      </c>
    </row>
    <row r="42" spans="2:13" hidden="1">
      <c r="B42" s="8">
        <f t="shared" si="5"/>
        <v>8</v>
      </c>
      <c r="C42" s="8">
        <f t="shared" si="6"/>
        <v>0</v>
      </c>
      <c r="D42" s="8">
        <f t="shared" si="6"/>
        <v>0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13">
        <f t="shared" si="7"/>
        <v>0</v>
      </c>
      <c r="K42" s="14" t="str">
        <f t="shared" si="4"/>
        <v>S</v>
      </c>
      <c r="L42" s="15">
        <f t="shared" si="8"/>
        <v>0</v>
      </c>
    </row>
    <row r="43" spans="2:13" hidden="1">
      <c r="B43" s="8">
        <f t="shared" si="5"/>
        <v>9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3">
        <f t="shared" si="7"/>
        <v>0</v>
      </c>
      <c r="K43" s="14" t="str">
        <f t="shared" si="4"/>
        <v>S</v>
      </c>
      <c r="L43" s="15">
        <f t="shared" si="8"/>
        <v>0</v>
      </c>
    </row>
    <row r="44" spans="2:13" hidden="1">
      <c r="B44" s="8">
        <f t="shared" si="5"/>
        <v>10</v>
      </c>
      <c r="C44" s="8">
        <f t="shared" si="6"/>
        <v>0</v>
      </c>
      <c r="D44" s="8">
        <f t="shared" si="6"/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3">
        <f t="shared" si="7"/>
        <v>0</v>
      </c>
      <c r="K44" s="14" t="str">
        <f t="shared" si="4"/>
        <v>S</v>
      </c>
      <c r="L44" s="15">
        <f t="shared" si="8"/>
        <v>0</v>
      </c>
    </row>
    <row r="45" spans="2:13" hidden="1">
      <c r="B45" s="8">
        <f t="shared" si="5"/>
        <v>11</v>
      </c>
      <c r="C45" s="8">
        <f t="shared" si="6"/>
        <v>0</v>
      </c>
      <c r="D45" s="8">
        <f t="shared" si="6"/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3">
        <f t="shared" si="7"/>
        <v>0</v>
      </c>
      <c r="K45" s="14" t="str">
        <f t="shared" si="4"/>
        <v>S</v>
      </c>
      <c r="L45" s="15">
        <f t="shared" si="8"/>
        <v>0</v>
      </c>
    </row>
    <row r="46" spans="2:13" hidden="1">
      <c r="B46" s="8">
        <f t="shared" si="5"/>
        <v>12</v>
      </c>
      <c r="C46" s="8">
        <f t="shared" si="6"/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13">
        <f t="shared" si="7"/>
        <v>0</v>
      </c>
      <c r="K46" s="14" t="str">
        <f t="shared" si="4"/>
        <v>S</v>
      </c>
      <c r="L46" s="15">
        <f t="shared" si="8"/>
        <v>0</v>
      </c>
    </row>
    <row r="47" spans="2:13" hidden="1"/>
    <row r="48" spans="2:13" hidden="1">
      <c r="B48" s="8">
        <v>77</v>
      </c>
      <c r="C48" s="7">
        <f t="shared" ref="C48:H48" si="9">IF(D48=0,0,IF(C12=C30,1,0))</f>
        <v>0</v>
      </c>
      <c r="D48" s="7">
        <f t="shared" si="9"/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>IF(I12=I30,1,0)</f>
        <v>1</v>
      </c>
      <c r="L48" s="15">
        <f>SUM(C48:I48)</f>
        <v>1</v>
      </c>
    </row>
    <row r="49" spans="2:12" hidden="1">
      <c r="B49" s="4"/>
      <c r="C49" s="12"/>
      <c r="D49" s="12"/>
      <c r="E49" s="12"/>
      <c r="F49" s="12"/>
      <c r="G49" s="12"/>
      <c r="H49" s="12"/>
      <c r="I49" s="12"/>
      <c r="J49" s="12"/>
    </row>
    <row r="50" spans="2:12" hidden="1">
      <c r="B50" s="8" t="s">
        <v>2</v>
      </c>
      <c r="C50" s="7">
        <f>IF(D50=0,0,IF(C14=C32,1,0))</f>
        <v>0</v>
      </c>
      <c r="D50" s="7">
        <f>IF(E50=0,0,IF(D14=D32,1,0))</f>
        <v>0</v>
      </c>
      <c r="E50" s="7">
        <f>IF(F50=0,0,IF(E14=E32,1,0))</f>
        <v>0</v>
      </c>
      <c r="F50" s="7">
        <f>IF(G50=0,0,IF(F14=F32,1,0))</f>
        <v>0</v>
      </c>
      <c r="G50" s="7">
        <f>IF(H50=0,0,IF(G14=G32,1,0))</f>
        <v>1</v>
      </c>
      <c r="H50" s="7">
        <f>IF(SUM(C32:H32)=0,0,IF(H14=H32,1,0))</f>
        <v>1</v>
      </c>
      <c r="I50" s="12"/>
      <c r="J50" s="12"/>
      <c r="L50" s="15">
        <f>SUM(C50:H50)</f>
        <v>2</v>
      </c>
    </row>
  </sheetData>
  <mergeCells count="2">
    <mergeCell ref="C9:H9"/>
    <mergeCell ref="C16:H16"/>
  </mergeCells>
  <conditionalFormatting sqref="M17:M28">
    <cfRule type="cellIs" dxfId="17" priority="1" operator="equal">
      <formula>U$8</formula>
    </cfRule>
    <cfRule type="cellIs" dxfId="16" priority="2" operator="equal">
      <formula>U$7</formula>
    </cfRule>
    <cfRule type="cellIs" dxfId="15" priority="3" operator="equal">
      <formula>U$6</formula>
    </cfRule>
    <cfRule type="cellIs" dxfId="14" priority="4" operator="equal">
      <formula>U$5</formula>
    </cfRule>
    <cfRule type="cellIs" dxfId="13" priority="5" operator="equal">
      <formula>U$4</formula>
    </cfRule>
    <cfRule type="cellIs" dxfId="12" priority="6" operator="equal">
      <formula>U$3</formula>
    </cfRule>
    <cfRule type="cellIs" dxfId="11" priority="7" operator="equal">
      <formula>U$2</formula>
    </cfRule>
    <cfRule type="cellIs" dxfId="10" priority="8" operator="equal">
      <formula>U$9</formula>
    </cfRule>
    <cfRule type="cellIs" dxfId="9" priority="9" operator="equal">
      <formula>U$1</formula>
    </cfRule>
  </conditionalFormatting>
  <hyperlinks>
    <hyperlink ref="W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4E290"/>
    <pageSetUpPr fitToPage="1"/>
  </sheetPr>
  <dimension ref="A1:X50"/>
  <sheetViews>
    <sheetView showGridLines="0" zoomScaleNormal="100" workbookViewId="0">
      <selection activeCell="G55" sqref="G55"/>
    </sheetView>
  </sheetViews>
  <sheetFormatPr baseColWidth="10" defaultColWidth="11.26953125" defaultRowHeight="15.5"/>
  <cols>
    <col min="1" max="1" width="4.7265625" style="1" customWidth="1"/>
    <col min="2" max="2" width="5.90625" style="1" customWidth="1"/>
    <col min="3" max="8" width="8" style="1" customWidth="1"/>
    <col min="9" max="9" width="5.26953125" style="1" customWidth="1"/>
    <col min="10" max="10" width="1" style="1" customWidth="1"/>
    <col min="11" max="11" width="5.7265625" style="1" customWidth="1"/>
    <col min="12" max="12" width="3.36328125" style="1" customWidth="1"/>
    <col min="13" max="13" width="39.7265625" style="1" customWidth="1"/>
    <col min="14" max="16" width="11.26953125" style="1"/>
    <col min="17" max="17" width="11.26953125" style="1" customWidth="1"/>
    <col min="18" max="19" width="11.26953125" style="1" hidden="1" customWidth="1"/>
    <col min="20" max="20" width="22.7265625" style="1" hidden="1" customWidth="1"/>
    <col min="21" max="22" width="11.26953125" style="1" hidden="1" customWidth="1"/>
    <col min="23" max="16384" width="11.26953125" style="1"/>
  </cols>
  <sheetData>
    <row r="1" spans="1:24" ht="23" thickBo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S1" s="2">
        <v>1</v>
      </c>
      <c r="T1" s="3" t="s">
        <v>3</v>
      </c>
      <c r="U1" s="2" t="s">
        <v>8</v>
      </c>
      <c r="V1" s="1">
        <v>8</v>
      </c>
      <c r="W1" s="140" t="s">
        <v>153</v>
      </c>
      <c r="X1" s="141"/>
    </row>
    <row r="2" spans="1:2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S2" s="2">
        <v>2</v>
      </c>
      <c r="T2" s="3">
        <v>6</v>
      </c>
      <c r="U2" s="2" t="s">
        <v>9</v>
      </c>
      <c r="V2" s="1">
        <v>9</v>
      </c>
    </row>
    <row r="3" spans="1:24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S3" s="2">
        <v>3</v>
      </c>
      <c r="T3" s="3" t="s">
        <v>4</v>
      </c>
      <c r="U3" s="2" t="s">
        <v>10</v>
      </c>
      <c r="V3" s="1">
        <v>10</v>
      </c>
    </row>
    <row r="4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S4" s="2">
        <v>4</v>
      </c>
      <c r="T4" s="3">
        <v>5</v>
      </c>
      <c r="U4" s="2" t="s">
        <v>11</v>
      </c>
      <c r="V4" s="1">
        <v>11</v>
      </c>
    </row>
    <row r="5" spans="1:24">
      <c r="A5" s="17" t="s">
        <v>27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S5" s="2">
        <v>5</v>
      </c>
      <c r="T5" s="3" t="s">
        <v>5</v>
      </c>
      <c r="U5" s="2" t="s">
        <v>12</v>
      </c>
      <c r="V5" s="1">
        <v>12</v>
      </c>
    </row>
    <row r="6" spans="1:24">
      <c r="A6" s="17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S6" s="2">
        <v>6</v>
      </c>
      <c r="T6" s="3">
        <v>4</v>
      </c>
      <c r="U6" s="2" t="s">
        <v>13</v>
      </c>
      <c r="V6" s="1">
        <v>13</v>
      </c>
    </row>
    <row r="7" spans="1:2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S7" s="2">
        <v>7</v>
      </c>
      <c r="T7" s="3" t="s">
        <v>6</v>
      </c>
      <c r="U7" s="2" t="s">
        <v>14</v>
      </c>
      <c r="V7" s="1">
        <v>14</v>
      </c>
    </row>
    <row r="8" spans="1:24">
      <c r="S8" s="2">
        <v>8</v>
      </c>
      <c r="T8" s="3">
        <v>3</v>
      </c>
      <c r="U8" s="2" t="s">
        <v>15</v>
      </c>
      <c r="V8" s="1">
        <v>15</v>
      </c>
    </row>
    <row r="9" spans="1:24" ht="26.5">
      <c r="B9" s="4"/>
      <c r="C9" s="144" t="s">
        <v>0</v>
      </c>
      <c r="D9" s="145"/>
      <c r="E9" s="145"/>
      <c r="F9" s="145"/>
      <c r="G9" s="145"/>
      <c r="H9" s="146"/>
      <c r="K9" s="19" t="s">
        <v>24</v>
      </c>
      <c r="S9" s="2">
        <v>9</v>
      </c>
      <c r="T9" s="3" t="s">
        <v>7</v>
      </c>
      <c r="U9" s="2" t="s">
        <v>16</v>
      </c>
      <c r="V9" s="1">
        <v>16</v>
      </c>
    </row>
    <row r="10" spans="1:24">
      <c r="B10" s="4"/>
      <c r="C10" s="7">
        <f>'Lotto-Check1'!C10</f>
        <v>3</v>
      </c>
      <c r="D10" s="7">
        <f>'Lotto-Check1'!D10</f>
        <v>8</v>
      </c>
      <c r="E10" s="7">
        <f>'Lotto-Check1'!E10</f>
        <v>17</v>
      </c>
      <c r="F10" s="7">
        <f>'Lotto-Check1'!F10</f>
        <v>45</v>
      </c>
      <c r="G10" s="7">
        <f>'Lotto-Check1'!G10</f>
        <v>13</v>
      </c>
      <c r="H10" s="7">
        <f>'Lotto-Check1'!H10</f>
        <v>1</v>
      </c>
      <c r="I10" s="27"/>
      <c r="K10" s="7">
        <f>I12</f>
        <v>4</v>
      </c>
      <c r="R10" s="2">
        <f>COUNTIF(C10:H10,"&gt;0")+COUNTIF(K10:K10,"&gt;0")</f>
        <v>7</v>
      </c>
      <c r="S10" s="2">
        <v>10</v>
      </c>
      <c r="T10" s="3">
        <v>0</v>
      </c>
      <c r="U10" s="2" t="s">
        <v>17</v>
      </c>
      <c r="V10" s="1">
        <v>17</v>
      </c>
    </row>
    <row r="11" spans="1:24" ht="7.15" customHeight="1">
      <c r="B11" s="4"/>
      <c r="C11" s="27"/>
      <c r="D11" s="27"/>
      <c r="E11" s="27"/>
      <c r="F11" s="27"/>
      <c r="G11" s="27"/>
      <c r="H11" s="27"/>
      <c r="I11" s="27"/>
      <c r="K11" s="6"/>
    </row>
    <row r="12" spans="1:24">
      <c r="B12" s="18">
        <v>77</v>
      </c>
      <c r="C12" s="7">
        <f>'Lotto-Check1'!C12</f>
        <v>3</v>
      </c>
      <c r="D12" s="7">
        <f>'Lotto-Check1'!D12</f>
        <v>1</v>
      </c>
      <c r="E12" s="7">
        <f>'Lotto-Check1'!E12</f>
        <v>1</v>
      </c>
      <c r="F12" s="7">
        <f>'Lotto-Check1'!F12</f>
        <v>7</v>
      </c>
      <c r="G12" s="7">
        <f>'Lotto-Check1'!G12</f>
        <v>7</v>
      </c>
      <c r="H12" s="7">
        <f>'Lotto-Check1'!H12</f>
        <v>5</v>
      </c>
      <c r="I12" s="7">
        <f>'Lotto-Check1'!I12</f>
        <v>4</v>
      </c>
      <c r="K12" s="6"/>
    </row>
    <row r="13" spans="1:24" ht="6.65" customHeight="1">
      <c r="B13" s="4"/>
      <c r="C13" s="27"/>
      <c r="D13" s="27"/>
      <c r="E13" s="27"/>
      <c r="F13" s="27"/>
      <c r="G13" s="27"/>
      <c r="H13" s="27"/>
      <c r="I13" s="27"/>
      <c r="K13" s="6"/>
    </row>
    <row r="14" spans="1:24">
      <c r="B14" s="18" t="s">
        <v>2</v>
      </c>
      <c r="C14" s="7">
        <f>'Lotto-Check1'!C14</f>
        <v>5</v>
      </c>
      <c r="D14" s="7">
        <f>'Lotto-Check1'!D14</f>
        <v>4</v>
      </c>
      <c r="E14" s="7">
        <f>'Lotto-Check1'!E14</f>
        <v>5</v>
      </c>
      <c r="F14" s="7">
        <f>'Lotto-Check1'!F14</f>
        <v>4</v>
      </c>
      <c r="G14" s="7">
        <f>'Lotto-Check1'!G14</f>
        <v>6</v>
      </c>
      <c r="H14" s="7">
        <f>'Lotto-Check1'!H14</f>
        <v>6</v>
      </c>
      <c r="I14" s="27"/>
      <c r="K14" s="6"/>
    </row>
    <row r="16" spans="1:24" ht="26.5">
      <c r="C16" s="144" t="s">
        <v>1</v>
      </c>
      <c r="D16" s="145"/>
      <c r="E16" s="145"/>
      <c r="F16" s="145"/>
      <c r="G16" s="145"/>
      <c r="H16" s="146"/>
      <c r="K16" s="19" t="str">
        <f>K9</f>
        <v>Super-zahl</v>
      </c>
      <c r="M16" s="20" t="s">
        <v>23</v>
      </c>
    </row>
    <row r="17" spans="2:18" ht="18">
      <c r="B17" s="8">
        <v>1</v>
      </c>
      <c r="C17" s="9">
        <v>3</v>
      </c>
      <c r="D17" s="10">
        <v>8</v>
      </c>
      <c r="E17" s="10">
        <v>17</v>
      </c>
      <c r="F17" s="10">
        <v>45</v>
      </c>
      <c r="G17" s="10">
        <v>13</v>
      </c>
      <c r="H17" s="10">
        <v>1</v>
      </c>
      <c r="I17" s="6"/>
      <c r="K17" s="7">
        <f>I30</f>
        <v>4</v>
      </c>
      <c r="M17" s="23" t="str">
        <f>IF(OR(R17&lt;7,R$10&lt;7),"",VLOOKUP(L35,T$1:U$10,2,0))</f>
        <v>6 Richtige und Superzahl!</v>
      </c>
      <c r="R17" s="2">
        <f>COUNTIF(C17:H17,"&gt;0")+COUNTIF(K17:K17,"&gt;0")</f>
        <v>7</v>
      </c>
    </row>
    <row r="18" spans="2:18" ht="18">
      <c r="B18" s="8">
        <v>2</v>
      </c>
      <c r="C18" s="9">
        <v>3</v>
      </c>
      <c r="D18" s="10">
        <v>8</v>
      </c>
      <c r="E18" s="10">
        <v>17</v>
      </c>
      <c r="F18" s="10">
        <v>45</v>
      </c>
      <c r="G18" s="10">
        <v>13</v>
      </c>
      <c r="H18" s="10">
        <v>42</v>
      </c>
      <c r="I18" s="6"/>
      <c r="K18" s="11">
        <f>K17</f>
        <v>4</v>
      </c>
      <c r="M18" s="23" t="str">
        <f t="shared" ref="M18:M28" si="0">IF(OR(R18&lt;7,R$10&lt;7),"",VLOOKUP(L36,T$1:U$10,2,0))</f>
        <v>5 Richtige und Superzahl!</v>
      </c>
      <c r="R18" s="2">
        <f t="shared" ref="R18:R28" si="1">COUNTIF(C18:H18,"&gt;0")+COUNTIF(K18:K18,"&gt;0")</f>
        <v>7</v>
      </c>
    </row>
    <row r="19" spans="2:18" ht="18">
      <c r="B19" s="8">
        <v>3</v>
      </c>
      <c r="C19" s="9">
        <v>3</v>
      </c>
      <c r="D19" s="10">
        <v>8</v>
      </c>
      <c r="E19" s="10">
        <v>17</v>
      </c>
      <c r="F19" s="10">
        <v>45</v>
      </c>
      <c r="G19" s="10">
        <v>10</v>
      </c>
      <c r="H19" s="10">
        <v>20</v>
      </c>
      <c r="I19" s="6"/>
      <c r="K19" s="11">
        <f t="shared" ref="K19:K28" si="2">K18</f>
        <v>4</v>
      </c>
      <c r="M19" s="23" t="str">
        <f t="shared" si="0"/>
        <v>4 Richtige und Superzahl</v>
      </c>
      <c r="R19" s="2">
        <f t="shared" si="1"/>
        <v>7</v>
      </c>
    </row>
    <row r="20" spans="2:18" ht="18">
      <c r="B20" s="8">
        <v>4</v>
      </c>
      <c r="C20" s="9"/>
      <c r="D20" s="10"/>
      <c r="E20" s="10"/>
      <c r="F20" s="10"/>
      <c r="G20" s="10"/>
      <c r="H20" s="10"/>
      <c r="I20" s="6"/>
      <c r="K20" s="11">
        <f t="shared" si="2"/>
        <v>4</v>
      </c>
      <c r="M20" s="23" t="str">
        <f t="shared" si="0"/>
        <v/>
      </c>
      <c r="R20" s="2">
        <f t="shared" si="1"/>
        <v>1</v>
      </c>
    </row>
    <row r="21" spans="2:18" ht="18">
      <c r="B21" s="8">
        <v>5</v>
      </c>
      <c r="C21" s="9"/>
      <c r="D21" s="10"/>
      <c r="E21" s="10"/>
      <c r="F21" s="10"/>
      <c r="G21" s="10"/>
      <c r="H21" s="10"/>
      <c r="I21" s="6"/>
      <c r="K21" s="11">
        <f t="shared" si="2"/>
        <v>4</v>
      </c>
      <c r="M21" s="23" t="str">
        <f t="shared" si="0"/>
        <v/>
      </c>
      <c r="R21" s="2">
        <f t="shared" si="1"/>
        <v>1</v>
      </c>
    </row>
    <row r="22" spans="2:18" ht="18">
      <c r="B22" s="8">
        <v>6</v>
      </c>
      <c r="C22" s="9"/>
      <c r="D22" s="10"/>
      <c r="E22" s="10"/>
      <c r="F22" s="10"/>
      <c r="G22" s="10"/>
      <c r="H22" s="10"/>
      <c r="I22" s="6"/>
      <c r="K22" s="11">
        <f t="shared" si="2"/>
        <v>4</v>
      </c>
      <c r="M22" s="23" t="str">
        <f t="shared" si="0"/>
        <v/>
      </c>
      <c r="R22" s="2">
        <f t="shared" si="1"/>
        <v>1</v>
      </c>
    </row>
    <row r="23" spans="2:18" ht="18">
      <c r="B23" s="8">
        <v>7</v>
      </c>
      <c r="C23" s="9"/>
      <c r="D23" s="10"/>
      <c r="E23" s="10"/>
      <c r="F23" s="10"/>
      <c r="G23" s="10"/>
      <c r="H23" s="10"/>
      <c r="I23" s="6"/>
      <c r="K23" s="11">
        <f t="shared" si="2"/>
        <v>4</v>
      </c>
      <c r="M23" s="23" t="str">
        <f t="shared" si="0"/>
        <v/>
      </c>
      <c r="R23" s="2">
        <f t="shared" si="1"/>
        <v>1</v>
      </c>
    </row>
    <row r="24" spans="2:18" ht="18">
      <c r="B24" s="8">
        <v>8</v>
      </c>
      <c r="C24" s="9"/>
      <c r="D24" s="10"/>
      <c r="E24" s="10"/>
      <c r="F24" s="10"/>
      <c r="G24" s="10"/>
      <c r="H24" s="10"/>
      <c r="I24" s="6"/>
      <c r="K24" s="11">
        <f t="shared" si="2"/>
        <v>4</v>
      </c>
      <c r="M24" s="23" t="str">
        <f t="shared" si="0"/>
        <v/>
      </c>
      <c r="R24" s="2">
        <f t="shared" si="1"/>
        <v>1</v>
      </c>
    </row>
    <row r="25" spans="2:18" ht="18">
      <c r="B25" s="8">
        <v>9</v>
      </c>
      <c r="C25" s="9"/>
      <c r="D25" s="10"/>
      <c r="E25" s="10"/>
      <c r="F25" s="10"/>
      <c r="G25" s="10"/>
      <c r="H25" s="10"/>
      <c r="I25" s="6"/>
      <c r="K25" s="11">
        <f t="shared" si="2"/>
        <v>4</v>
      </c>
      <c r="M25" s="23" t="str">
        <f t="shared" si="0"/>
        <v/>
      </c>
      <c r="R25" s="2">
        <f t="shared" si="1"/>
        <v>1</v>
      </c>
    </row>
    <row r="26" spans="2:18" ht="18">
      <c r="B26" s="8">
        <v>10</v>
      </c>
      <c r="C26" s="9"/>
      <c r="D26" s="10"/>
      <c r="E26" s="10"/>
      <c r="F26" s="10"/>
      <c r="G26" s="10"/>
      <c r="H26" s="10"/>
      <c r="I26" s="6"/>
      <c r="K26" s="11">
        <f t="shared" si="2"/>
        <v>4</v>
      </c>
      <c r="M26" s="23" t="str">
        <f t="shared" si="0"/>
        <v/>
      </c>
      <c r="R26" s="2">
        <f t="shared" si="1"/>
        <v>1</v>
      </c>
    </row>
    <row r="27" spans="2:18" ht="18">
      <c r="B27" s="8">
        <v>11</v>
      </c>
      <c r="C27" s="9"/>
      <c r="D27" s="10"/>
      <c r="E27" s="10"/>
      <c r="F27" s="10"/>
      <c r="G27" s="10"/>
      <c r="H27" s="10"/>
      <c r="I27" s="6"/>
      <c r="K27" s="11">
        <f t="shared" si="2"/>
        <v>4</v>
      </c>
      <c r="M27" s="23" t="str">
        <f t="shared" si="0"/>
        <v/>
      </c>
      <c r="R27" s="2">
        <f t="shared" si="1"/>
        <v>1</v>
      </c>
    </row>
    <row r="28" spans="2:18" ht="18">
      <c r="B28" s="8">
        <v>12</v>
      </c>
      <c r="C28" s="9"/>
      <c r="D28" s="10"/>
      <c r="E28" s="10"/>
      <c r="F28" s="10"/>
      <c r="G28" s="10"/>
      <c r="H28" s="10"/>
      <c r="I28" s="6"/>
      <c r="K28" s="11">
        <f t="shared" si="2"/>
        <v>4</v>
      </c>
      <c r="M28" s="23" t="str">
        <f t="shared" si="0"/>
        <v/>
      </c>
      <c r="R28" s="2">
        <f t="shared" si="1"/>
        <v>1</v>
      </c>
    </row>
    <row r="29" spans="2:18" ht="7.15" customHeight="1">
      <c r="B29" s="4"/>
      <c r="M29" s="24"/>
    </row>
    <row r="30" spans="2:18" ht="18">
      <c r="B30" s="18">
        <v>77</v>
      </c>
      <c r="C30" s="10"/>
      <c r="D30" s="10"/>
      <c r="E30" s="10"/>
      <c r="F30" s="10"/>
      <c r="G30" s="10"/>
      <c r="H30" s="10"/>
      <c r="I30" s="10">
        <v>4</v>
      </c>
      <c r="K30" s="21"/>
      <c r="M30" s="25" t="str">
        <f>IF(L48=0,"",CONCATENATE("richtige Ziffern:   ",L48))</f>
        <v>richtige Ziffern:   1</v>
      </c>
    </row>
    <row r="31" spans="2:18" ht="7.15" customHeight="1">
      <c r="B31" s="4"/>
      <c r="C31" s="12"/>
      <c r="D31" s="12"/>
      <c r="E31" s="12"/>
      <c r="F31" s="12"/>
      <c r="G31" s="12"/>
      <c r="H31" s="12"/>
      <c r="I31" s="12"/>
      <c r="K31" s="21"/>
      <c r="M31" s="26"/>
    </row>
    <row r="32" spans="2:18" ht="18">
      <c r="B32" s="18" t="s">
        <v>2</v>
      </c>
      <c r="C32" s="10">
        <v>5</v>
      </c>
      <c r="D32" s="10">
        <v>4</v>
      </c>
      <c r="E32" s="10">
        <v>5</v>
      </c>
      <c r="F32" s="10">
        <v>3</v>
      </c>
      <c r="G32" s="10">
        <v>6</v>
      </c>
      <c r="H32" s="10">
        <v>6</v>
      </c>
      <c r="I32" s="12"/>
      <c r="K32" s="21"/>
      <c r="M32" s="25" t="str">
        <f>IF(L50=0,"",CONCATENATE("richtige Ziffern:   ",L50))</f>
        <v>richtige Ziffern:   2</v>
      </c>
    </row>
    <row r="33" spans="2:13">
      <c r="B33" s="4"/>
      <c r="M33" s="22"/>
    </row>
    <row r="34" spans="2:13">
      <c r="B34" s="4"/>
    </row>
    <row r="35" spans="2:13" hidden="1">
      <c r="B35" s="8">
        <f>B17</f>
        <v>1</v>
      </c>
      <c r="C35" s="8">
        <f>IF(OR(C$10=$C17,C$10=$D17,C$10=$E17,C$10=$F17,C$10=$G17,C$10=$H17),1,0)</f>
        <v>1</v>
      </c>
      <c r="D35" s="8">
        <f t="shared" ref="D35:H35" si="3">IF(OR(D$10=$C17,D$10=$D17,D$10=$E17,D$10=$F17,D$10=$G17,D$10=$H17),1,0)</f>
        <v>1</v>
      </c>
      <c r="E35" s="8">
        <f t="shared" si="3"/>
        <v>1</v>
      </c>
      <c r="F35" s="8">
        <f t="shared" si="3"/>
        <v>1</v>
      </c>
      <c r="G35" s="8">
        <f t="shared" si="3"/>
        <v>1</v>
      </c>
      <c r="H35" s="8">
        <f t="shared" si="3"/>
        <v>1</v>
      </c>
      <c r="I35" s="13">
        <f>COUNTIF(C35:H35,1)</f>
        <v>6</v>
      </c>
      <c r="K35" s="14" t="str">
        <f t="shared" ref="K35:K46" si="4">IF(K$10=K$17,"S",0)</f>
        <v>S</v>
      </c>
      <c r="L35" s="15" t="str">
        <f>IF(AND(I35&gt;1,K35="S"),CONCATENATE(I35,K35),IF(AND(I35&gt;2,K35=0),I35,0))</f>
        <v>6S</v>
      </c>
    </row>
    <row r="36" spans="2:13" hidden="1">
      <c r="B36" s="8">
        <f t="shared" ref="B36:B46" si="5">B18</f>
        <v>2</v>
      </c>
      <c r="C36" s="8">
        <f t="shared" ref="C36:H46" si="6">IF(OR(C$10=$C18,C$10=$D18,C$10=$E18,C$10=$F18,C$10=$G18,C$10=$H18),1,0)</f>
        <v>1</v>
      </c>
      <c r="D36" s="8">
        <f t="shared" si="6"/>
        <v>1</v>
      </c>
      <c r="E36" s="8">
        <f t="shared" si="6"/>
        <v>1</v>
      </c>
      <c r="F36" s="8">
        <f t="shared" si="6"/>
        <v>1</v>
      </c>
      <c r="G36" s="8">
        <f t="shared" si="6"/>
        <v>1</v>
      </c>
      <c r="H36" s="8">
        <f t="shared" si="6"/>
        <v>0</v>
      </c>
      <c r="I36" s="13">
        <f t="shared" ref="I36:I46" si="7">COUNTIF(C36:H36,1)</f>
        <v>5</v>
      </c>
      <c r="K36" s="14" t="str">
        <f t="shared" si="4"/>
        <v>S</v>
      </c>
      <c r="L36" s="15" t="str">
        <f t="shared" ref="L36:L46" si="8">IF(AND(I36&gt;1,K36="S"),CONCATENATE(I36,K36),IF(AND(I36&gt;2,K36=0),I36,0))</f>
        <v>5S</v>
      </c>
    </row>
    <row r="37" spans="2:13" hidden="1">
      <c r="B37" s="8">
        <f t="shared" si="5"/>
        <v>3</v>
      </c>
      <c r="C37" s="8">
        <f t="shared" si="6"/>
        <v>1</v>
      </c>
      <c r="D37" s="8">
        <f t="shared" si="6"/>
        <v>1</v>
      </c>
      <c r="E37" s="8">
        <f t="shared" si="6"/>
        <v>1</v>
      </c>
      <c r="F37" s="8">
        <f t="shared" si="6"/>
        <v>1</v>
      </c>
      <c r="G37" s="8">
        <f t="shared" si="6"/>
        <v>0</v>
      </c>
      <c r="H37" s="8">
        <f t="shared" si="6"/>
        <v>0</v>
      </c>
      <c r="I37" s="13">
        <f t="shared" si="7"/>
        <v>4</v>
      </c>
      <c r="K37" s="14" t="str">
        <f t="shared" si="4"/>
        <v>S</v>
      </c>
      <c r="L37" s="15" t="str">
        <f t="shared" si="8"/>
        <v>4S</v>
      </c>
    </row>
    <row r="38" spans="2:13" hidden="1">
      <c r="B38" s="8">
        <f t="shared" si="5"/>
        <v>4</v>
      </c>
      <c r="C38" s="8">
        <f t="shared" si="6"/>
        <v>0</v>
      </c>
      <c r="D38" s="8">
        <f t="shared" si="6"/>
        <v>0</v>
      </c>
      <c r="E38" s="8">
        <f t="shared" si="6"/>
        <v>0</v>
      </c>
      <c r="F38" s="8">
        <f t="shared" si="6"/>
        <v>0</v>
      </c>
      <c r="G38" s="8">
        <f t="shared" si="6"/>
        <v>0</v>
      </c>
      <c r="H38" s="8">
        <f t="shared" si="6"/>
        <v>0</v>
      </c>
      <c r="I38" s="13">
        <f t="shared" si="7"/>
        <v>0</v>
      </c>
      <c r="K38" s="14" t="str">
        <f t="shared" si="4"/>
        <v>S</v>
      </c>
      <c r="L38" s="15">
        <f t="shared" si="8"/>
        <v>0</v>
      </c>
    </row>
    <row r="39" spans="2:13" hidden="1">
      <c r="B39" s="8">
        <f t="shared" si="5"/>
        <v>5</v>
      </c>
      <c r="C39" s="8">
        <f t="shared" si="6"/>
        <v>0</v>
      </c>
      <c r="D39" s="8">
        <f t="shared" si="6"/>
        <v>0</v>
      </c>
      <c r="E39" s="8">
        <f t="shared" si="6"/>
        <v>0</v>
      </c>
      <c r="F39" s="8">
        <f t="shared" si="6"/>
        <v>0</v>
      </c>
      <c r="G39" s="8">
        <f t="shared" si="6"/>
        <v>0</v>
      </c>
      <c r="H39" s="8">
        <f t="shared" si="6"/>
        <v>0</v>
      </c>
      <c r="I39" s="13">
        <f t="shared" si="7"/>
        <v>0</v>
      </c>
      <c r="K39" s="14" t="str">
        <f t="shared" si="4"/>
        <v>S</v>
      </c>
      <c r="L39" s="15">
        <f t="shared" si="8"/>
        <v>0</v>
      </c>
    </row>
    <row r="40" spans="2:13" hidden="1">
      <c r="B40" s="8">
        <f t="shared" si="5"/>
        <v>6</v>
      </c>
      <c r="C40" s="8">
        <f t="shared" si="6"/>
        <v>0</v>
      </c>
      <c r="D40" s="8">
        <f t="shared" si="6"/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13">
        <f t="shared" si="7"/>
        <v>0</v>
      </c>
      <c r="K40" s="14" t="str">
        <f t="shared" si="4"/>
        <v>S</v>
      </c>
      <c r="L40" s="15">
        <f t="shared" si="8"/>
        <v>0</v>
      </c>
    </row>
    <row r="41" spans="2:13" hidden="1">
      <c r="B41" s="8">
        <f t="shared" si="5"/>
        <v>7</v>
      </c>
      <c r="C41" s="8">
        <f t="shared" si="6"/>
        <v>0</v>
      </c>
      <c r="D41" s="8">
        <f t="shared" si="6"/>
        <v>0</v>
      </c>
      <c r="E41" s="8">
        <f t="shared" si="6"/>
        <v>0</v>
      </c>
      <c r="F41" s="8">
        <f t="shared" si="6"/>
        <v>0</v>
      </c>
      <c r="G41" s="8">
        <f t="shared" si="6"/>
        <v>0</v>
      </c>
      <c r="H41" s="8">
        <f t="shared" si="6"/>
        <v>0</v>
      </c>
      <c r="I41" s="13">
        <f t="shared" si="7"/>
        <v>0</v>
      </c>
      <c r="K41" s="14" t="str">
        <f t="shared" si="4"/>
        <v>S</v>
      </c>
      <c r="L41" s="15">
        <f t="shared" si="8"/>
        <v>0</v>
      </c>
    </row>
    <row r="42" spans="2:13" hidden="1">
      <c r="B42" s="8">
        <f t="shared" si="5"/>
        <v>8</v>
      </c>
      <c r="C42" s="8">
        <f t="shared" si="6"/>
        <v>0</v>
      </c>
      <c r="D42" s="8">
        <f t="shared" si="6"/>
        <v>0</v>
      </c>
      <c r="E42" s="8">
        <f t="shared" si="6"/>
        <v>0</v>
      </c>
      <c r="F42" s="8">
        <f t="shared" si="6"/>
        <v>0</v>
      </c>
      <c r="G42" s="8">
        <f t="shared" si="6"/>
        <v>0</v>
      </c>
      <c r="H42" s="8">
        <f t="shared" si="6"/>
        <v>0</v>
      </c>
      <c r="I42" s="13">
        <f t="shared" si="7"/>
        <v>0</v>
      </c>
      <c r="K42" s="14" t="str">
        <f t="shared" si="4"/>
        <v>S</v>
      </c>
      <c r="L42" s="15">
        <f t="shared" si="8"/>
        <v>0</v>
      </c>
    </row>
    <row r="43" spans="2:13" hidden="1">
      <c r="B43" s="8">
        <f t="shared" si="5"/>
        <v>9</v>
      </c>
      <c r="C43" s="8">
        <f t="shared" si="6"/>
        <v>0</v>
      </c>
      <c r="D43" s="8">
        <f t="shared" si="6"/>
        <v>0</v>
      </c>
      <c r="E43" s="8">
        <f t="shared" si="6"/>
        <v>0</v>
      </c>
      <c r="F43" s="8">
        <f t="shared" si="6"/>
        <v>0</v>
      </c>
      <c r="G43" s="8">
        <f t="shared" si="6"/>
        <v>0</v>
      </c>
      <c r="H43" s="8">
        <f t="shared" si="6"/>
        <v>0</v>
      </c>
      <c r="I43" s="13">
        <f t="shared" si="7"/>
        <v>0</v>
      </c>
      <c r="K43" s="14" t="str">
        <f t="shared" si="4"/>
        <v>S</v>
      </c>
      <c r="L43" s="15">
        <f t="shared" si="8"/>
        <v>0</v>
      </c>
    </row>
    <row r="44" spans="2:13" hidden="1">
      <c r="B44" s="8">
        <f t="shared" si="5"/>
        <v>10</v>
      </c>
      <c r="C44" s="8">
        <f t="shared" si="6"/>
        <v>0</v>
      </c>
      <c r="D44" s="8">
        <f t="shared" si="6"/>
        <v>0</v>
      </c>
      <c r="E44" s="8">
        <f t="shared" si="6"/>
        <v>0</v>
      </c>
      <c r="F44" s="8">
        <f t="shared" si="6"/>
        <v>0</v>
      </c>
      <c r="G44" s="8">
        <f t="shared" si="6"/>
        <v>0</v>
      </c>
      <c r="H44" s="8">
        <f t="shared" si="6"/>
        <v>0</v>
      </c>
      <c r="I44" s="13">
        <f t="shared" si="7"/>
        <v>0</v>
      </c>
      <c r="K44" s="14" t="str">
        <f t="shared" si="4"/>
        <v>S</v>
      </c>
      <c r="L44" s="15">
        <f t="shared" si="8"/>
        <v>0</v>
      </c>
    </row>
    <row r="45" spans="2:13" hidden="1">
      <c r="B45" s="8">
        <f t="shared" si="5"/>
        <v>11</v>
      </c>
      <c r="C45" s="8">
        <f t="shared" si="6"/>
        <v>0</v>
      </c>
      <c r="D45" s="8">
        <f t="shared" si="6"/>
        <v>0</v>
      </c>
      <c r="E45" s="8">
        <f t="shared" si="6"/>
        <v>0</v>
      </c>
      <c r="F45" s="8">
        <f t="shared" si="6"/>
        <v>0</v>
      </c>
      <c r="G45" s="8">
        <f t="shared" si="6"/>
        <v>0</v>
      </c>
      <c r="H45" s="8">
        <f t="shared" si="6"/>
        <v>0</v>
      </c>
      <c r="I45" s="13">
        <f t="shared" si="7"/>
        <v>0</v>
      </c>
      <c r="K45" s="14" t="str">
        <f t="shared" si="4"/>
        <v>S</v>
      </c>
      <c r="L45" s="15">
        <f t="shared" si="8"/>
        <v>0</v>
      </c>
    </row>
    <row r="46" spans="2:13" hidden="1">
      <c r="B46" s="8">
        <f t="shared" si="5"/>
        <v>12</v>
      </c>
      <c r="C46" s="8">
        <f t="shared" si="6"/>
        <v>0</v>
      </c>
      <c r="D46" s="8">
        <f t="shared" si="6"/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13">
        <f t="shared" si="7"/>
        <v>0</v>
      </c>
      <c r="K46" s="14" t="str">
        <f t="shared" si="4"/>
        <v>S</v>
      </c>
      <c r="L46" s="15">
        <f t="shared" si="8"/>
        <v>0</v>
      </c>
    </row>
    <row r="47" spans="2:13" hidden="1"/>
    <row r="48" spans="2:13" hidden="1">
      <c r="B48" s="8">
        <v>77</v>
      </c>
      <c r="C48" s="7">
        <f t="shared" ref="C48:H48" si="9">IF(D48=0,0,IF(C12=C30,1,0))</f>
        <v>0</v>
      </c>
      <c r="D48" s="7">
        <f t="shared" si="9"/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>IF(I12=I30,1,0)</f>
        <v>1</v>
      </c>
      <c r="L48" s="15">
        <f>SUM(C48:I48)</f>
        <v>1</v>
      </c>
    </row>
    <row r="49" spans="2:12" hidden="1">
      <c r="B49" s="4"/>
      <c r="C49" s="12"/>
      <c r="D49" s="12"/>
      <c r="E49" s="12"/>
      <c r="F49" s="12"/>
      <c r="G49" s="12"/>
      <c r="H49" s="12"/>
      <c r="I49" s="12"/>
      <c r="J49" s="12"/>
    </row>
    <row r="50" spans="2:12" hidden="1">
      <c r="B50" s="8" t="s">
        <v>2</v>
      </c>
      <c r="C50" s="7">
        <f>IF(D50=0,0,IF(C14=C32,1,0))</f>
        <v>0</v>
      </c>
      <c r="D50" s="7">
        <f>IF(E50=0,0,IF(D14=D32,1,0))</f>
        <v>0</v>
      </c>
      <c r="E50" s="7">
        <f>IF(F50=0,0,IF(E14=E32,1,0))</f>
        <v>0</v>
      </c>
      <c r="F50" s="7">
        <f>IF(G50=0,0,IF(F14=F32,1,0))</f>
        <v>0</v>
      </c>
      <c r="G50" s="7">
        <f>IF(H50=0,0,IF(G14=G32,1,0))</f>
        <v>1</v>
      </c>
      <c r="H50" s="7">
        <f>IF(SUM(C32:H32)=0,0,IF(H14=H32,1,0))</f>
        <v>1</v>
      </c>
      <c r="I50" s="12"/>
      <c r="J50" s="12"/>
      <c r="L50" s="15">
        <f>SUM(C50:H50)</f>
        <v>2</v>
      </c>
    </row>
  </sheetData>
  <mergeCells count="2">
    <mergeCell ref="C9:H9"/>
    <mergeCell ref="C16:H16"/>
  </mergeCells>
  <conditionalFormatting sqref="M17:M28">
    <cfRule type="cellIs" dxfId="8" priority="1" operator="equal">
      <formula>U$8</formula>
    </cfRule>
    <cfRule type="cellIs" dxfId="7" priority="2" operator="equal">
      <formula>U$7</formula>
    </cfRule>
    <cfRule type="cellIs" dxfId="6" priority="3" operator="equal">
      <formula>U$6</formula>
    </cfRule>
    <cfRule type="cellIs" dxfId="5" priority="4" operator="equal">
      <formula>U$5</formula>
    </cfRule>
    <cfRule type="cellIs" dxfId="4" priority="5" operator="equal">
      <formula>U$4</formula>
    </cfRule>
    <cfRule type="cellIs" dxfId="3" priority="6" operator="equal">
      <formula>U$3</formula>
    </cfRule>
    <cfRule type="cellIs" dxfId="2" priority="7" operator="equal">
      <formula>U$2</formula>
    </cfRule>
    <cfRule type="cellIs" dxfId="1" priority="8" operator="equal">
      <formula>U$9</formula>
    </cfRule>
    <cfRule type="cellIs" dxfId="0" priority="9" operator="equal">
      <formula>U$1</formula>
    </cfRule>
  </conditionalFormatting>
  <hyperlinks>
    <hyperlink ref="W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5"/>
  <sheetViews>
    <sheetView showGridLines="0" workbookViewId="0">
      <selection activeCell="D21" sqref="D21"/>
    </sheetView>
  </sheetViews>
  <sheetFormatPr baseColWidth="10" defaultRowHeight="12.5"/>
  <sheetData>
    <row r="1" spans="1:17" s="55" customFormat="1" ht="23" thickBot="1">
      <c r="A1" s="55" t="s">
        <v>67</v>
      </c>
      <c r="P1" s="140" t="s">
        <v>153</v>
      </c>
      <c r="Q1" s="141"/>
    </row>
    <row r="4" spans="1:17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7" ht="33" customHeight="1">
      <c r="A5" s="2">
        <f>StatistikGesamt!N7</f>
        <v>2014</v>
      </c>
      <c r="B5" s="53">
        <f>StatistikGesamt!O7</f>
        <v>-17.3</v>
      </c>
      <c r="C5" s="53">
        <f>StatistikGesamt!P7</f>
        <v>20</v>
      </c>
      <c r="D5" s="54">
        <f>SUM(B5:C5)</f>
        <v>2.6999999999999993</v>
      </c>
      <c r="E5" s="56">
        <f>IF(B5=0,0,D5/-B5)</f>
        <v>0.15606936416184966</v>
      </c>
    </row>
    <row r="6" spans="1:17" ht="33" customHeight="1">
      <c r="A6" s="2">
        <f>StatistikGesamt!N8</f>
        <v>2015</v>
      </c>
      <c r="B6" s="53">
        <f>StatistikGesamt!O8</f>
        <v>0</v>
      </c>
      <c r="C6" s="53">
        <f>StatistikGesamt!P8</f>
        <v>0</v>
      </c>
      <c r="D6" s="54">
        <f t="shared" ref="D6:D13" si="0">SUM(B6:C6)</f>
        <v>0</v>
      </c>
      <c r="E6" s="56">
        <f t="shared" ref="E6:E15" si="1">IF(B6=0,0,D6/-B6)</f>
        <v>0</v>
      </c>
    </row>
    <row r="7" spans="1:17" ht="33" customHeight="1">
      <c r="A7" s="2">
        <f>StatistikGesamt!N9</f>
        <v>2016</v>
      </c>
      <c r="B7" s="53">
        <f>StatistikGesamt!O9</f>
        <v>0</v>
      </c>
      <c r="C7" s="53">
        <f>StatistikGesamt!P9</f>
        <v>0</v>
      </c>
      <c r="D7" s="54">
        <f t="shared" si="0"/>
        <v>0</v>
      </c>
      <c r="E7" s="56">
        <f t="shared" si="1"/>
        <v>0</v>
      </c>
    </row>
    <row r="8" spans="1:17" ht="33" customHeight="1">
      <c r="A8" s="2">
        <f>StatistikGesamt!N10</f>
        <v>2017</v>
      </c>
      <c r="B8" s="53">
        <f>StatistikGesamt!O10</f>
        <v>0</v>
      </c>
      <c r="C8" s="53">
        <f>StatistikGesamt!P10</f>
        <v>0</v>
      </c>
      <c r="D8" s="54">
        <f t="shared" si="0"/>
        <v>0</v>
      </c>
      <c r="E8" s="56">
        <f t="shared" si="1"/>
        <v>0</v>
      </c>
    </row>
    <row r="9" spans="1:17" ht="33" customHeight="1">
      <c r="A9" s="2">
        <f>StatistikGesamt!N11</f>
        <v>2018</v>
      </c>
      <c r="B9" s="53">
        <f>StatistikGesamt!O11</f>
        <v>0</v>
      </c>
      <c r="C9" s="53">
        <f>StatistikGesamt!P11</f>
        <v>0</v>
      </c>
      <c r="D9" s="54">
        <f t="shared" si="0"/>
        <v>0</v>
      </c>
      <c r="E9" s="56">
        <f t="shared" si="1"/>
        <v>0</v>
      </c>
    </row>
    <row r="10" spans="1:17" ht="33" customHeight="1">
      <c r="A10" s="2">
        <f>StatistikGesamt!N12</f>
        <v>2019</v>
      </c>
      <c r="B10" s="53">
        <f>StatistikGesamt!O12</f>
        <v>0</v>
      </c>
      <c r="C10" s="53">
        <f>StatistikGesamt!P12</f>
        <v>0</v>
      </c>
      <c r="D10" s="54">
        <f t="shared" si="0"/>
        <v>0</v>
      </c>
      <c r="E10" s="56">
        <f t="shared" si="1"/>
        <v>0</v>
      </c>
    </row>
    <row r="11" spans="1:17" ht="33" customHeight="1">
      <c r="A11" s="2">
        <f>StatistikGesamt!N13</f>
        <v>2020</v>
      </c>
      <c r="B11" s="53">
        <f>StatistikGesamt!O13</f>
        <v>0</v>
      </c>
      <c r="C11" s="53">
        <f>StatistikGesamt!P13</f>
        <v>0</v>
      </c>
      <c r="D11" s="54">
        <f t="shared" si="0"/>
        <v>0</v>
      </c>
      <c r="E11" s="56">
        <f t="shared" si="1"/>
        <v>0</v>
      </c>
    </row>
    <row r="12" spans="1:17" ht="33" customHeight="1">
      <c r="A12" s="2">
        <f>StatistikGesamt!N14</f>
        <v>2021</v>
      </c>
      <c r="B12" s="53">
        <f>StatistikGesamt!O14</f>
        <v>0</v>
      </c>
      <c r="C12" s="53">
        <f>StatistikGesamt!P14</f>
        <v>0</v>
      </c>
      <c r="D12" s="54">
        <f t="shared" si="0"/>
        <v>0</v>
      </c>
      <c r="E12" s="56">
        <f t="shared" si="1"/>
        <v>0</v>
      </c>
    </row>
    <row r="13" spans="1:17" ht="33" customHeight="1">
      <c r="A13" s="2">
        <f>StatistikGesamt!N15</f>
        <v>2022</v>
      </c>
      <c r="B13" s="53">
        <f>StatistikGesamt!O15</f>
        <v>0</v>
      </c>
      <c r="C13" s="53">
        <f>StatistikGesamt!P15</f>
        <v>0</v>
      </c>
      <c r="D13" s="54">
        <f t="shared" si="0"/>
        <v>0</v>
      </c>
      <c r="E13" s="56">
        <f t="shared" si="1"/>
        <v>0</v>
      </c>
    </row>
    <row r="14" spans="1:17" ht="33" customHeight="1">
      <c r="A14" s="2">
        <f>StatistikGesamt!N16</f>
        <v>2023</v>
      </c>
      <c r="B14" s="53">
        <f>StatistikGesamt!O16</f>
        <v>0</v>
      </c>
      <c r="C14" s="53">
        <f>StatistikGesamt!P16</f>
        <v>0</v>
      </c>
      <c r="D14" s="54">
        <f t="shared" ref="D14:D15" si="2">SUM(B14:C14)</f>
        <v>0</v>
      </c>
      <c r="E14" s="56">
        <f t="shared" si="1"/>
        <v>0</v>
      </c>
    </row>
    <row r="15" spans="1:17" ht="33" customHeight="1">
      <c r="A15" s="2">
        <f>StatistikGesamt!N17</f>
        <v>2024</v>
      </c>
      <c r="B15" s="53">
        <f>StatistikGesamt!O17</f>
        <v>0</v>
      </c>
      <c r="C15" s="53">
        <f>StatistikGesamt!P17</f>
        <v>0</v>
      </c>
      <c r="D15" s="54">
        <f t="shared" si="2"/>
        <v>0</v>
      </c>
      <c r="E15" s="56">
        <f t="shared" si="1"/>
        <v>0</v>
      </c>
    </row>
  </sheetData>
  <hyperlinks>
    <hyperlink ref="P1" location="Navigation!A1" display="Back Home"/>
  </hyperlinks>
  <pageMargins left="0.70866141732283472" right="0.70866141732283472" top="0.78740157480314965" bottom="0.78740157480314965" header="0.31496062992125984" footer="0.31496062992125984"/>
  <pageSetup paperSize="9" scale="80" orientation="landscape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5"/>
  <sheetViews>
    <sheetView showGridLines="0" workbookViewId="0">
      <selection activeCell="D24" sqref="D24"/>
    </sheetView>
  </sheetViews>
  <sheetFormatPr baseColWidth="10" defaultRowHeight="12.5"/>
  <sheetData>
    <row r="1" spans="1:13" s="55" customFormat="1" ht="23" thickBot="1">
      <c r="A1" s="55" t="s">
        <v>68</v>
      </c>
      <c r="D1" s="57" t="s">
        <v>52</v>
      </c>
      <c r="L1" s="140" t="s">
        <v>153</v>
      </c>
      <c r="M1" s="141"/>
    </row>
    <row r="4" spans="1:13">
      <c r="A4" s="52"/>
      <c r="B4" s="52" t="s">
        <v>37</v>
      </c>
      <c r="C4" s="52" t="s">
        <v>38</v>
      </c>
      <c r="D4" s="52" t="s">
        <v>39</v>
      </c>
      <c r="E4" s="52" t="s">
        <v>50</v>
      </c>
    </row>
    <row r="5" spans="1:13" ht="33" customHeight="1">
      <c r="A5" s="2">
        <f>StatistikGesamt!N7</f>
        <v>2014</v>
      </c>
      <c r="B5" s="53">
        <f>StatistikGesamt!O7</f>
        <v>-17.3</v>
      </c>
      <c r="C5" s="53">
        <f>StatistikGesamt!P7</f>
        <v>20</v>
      </c>
      <c r="D5" s="54">
        <f>SUM(B5:C5)</f>
        <v>2.6999999999999993</v>
      </c>
      <c r="E5" s="56">
        <f>IF(B5=0,0,D5/-B5)</f>
        <v>0.15606936416184966</v>
      </c>
    </row>
    <row r="6" spans="1:13" ht="33" customHeight="1">
      <c r="A6" s="2">
        <f>StatistikGesamt!N8</f>
        <v>2015</v>
      </c>
      <c r="B6" s="53">
        <f>SUM(StatistikGesamt!O$7:O8)</f>
        <v>-17.3</v>
      </c>
      <c r="C6" s="53">
        <f>SUM(StatistikGesamt!P$7:P8)</f>
        <v>20</v>
      </c>
      <c r="D6" s="54">
        <f t="shared" ref="D6:D15" si="0">SUM(B6:C6)</f>
        <v>2.6999999999999993</v>
      </c>
      <c r="E6" s="56">
        <f t="shared" ref="E6:E15" si="1">IF(B6=0,0,D6/-B6)</f>
        <v>0.15606936416184966</v>
      </c>
    </row>
    <row r="7" spans="1:13" ht="33" customHeight="1">
      <c r="A7" s="2">
        <f>StatistikGesamt!N9</f>
        <v>2016</v>
      </c>
      <c r="B7" s="53">
        <f>SUM(StatistikGesamt!O$7:O9)</f>
        <v>-17.3</v>
      </c>
      <c r="C7" s="53">
        <f>SUM(StatistikGesamt!P$7:P9)</f>
        <v>20</v>
      </c>
      <c r="D7" s="54">
        <f t="shared" si="0"/>
        <v>2.6999999999999993</v>
      </c>
      <c r="E7" s="56">
        <f t="shared" si="1"/>
        <v>0.15606936416184966</v>
      </c>
    </row>
    <row r="8" spans="1:13" ht="33" customHeight="1">
      <c r="A8" s="2">
        <f>StatistikGesamt!N10</f>
        <v>2017</v>
      </c>
      <c r="B8" s="53">
        <f>SUM(StatistikGesamt!O$7:O10)</f>
        <v>-17.3</v>
      </c>
      <c r="C8" s="53">
        <f>SUM(StatistikGesamt!P$7:P10)</f>
        <v>20</v>
      </c>
      <c r="D8" s="54">
        <f t="shared" si="0"/>
        <v>2.6999999999999993</v>
      </c>
      <c r="E8" s="56">
        <f t="shared" si="1"/>
        <v>0.15606936416184966</v>
      </c>
    </row>
    <row r="9" spans="1:13" ht="33" customHeight="1">
      <c r="A9" s="2">
        <f>StatistikGesamt!N11</f>
        <v>2018</v>
      </c>
      <c r="B9" s="53">
        <f>SUM(StatistikGesamt!O$7:O11)</f>
        <v>-17.3</v>
      </c>
      <c r="C9" s="53">
        <f>SUM(StatistikGesamt!P$7:P11)</f>
        <v>20</v>
      </c>
      <c r="D9" s="54">
        <f t="shared" si="0"/>
        <v>2.6999999999999993</v>
      </c>
      <c r="E9" s="56">
        <f t="shared" si="1"/>
        <v>0.15606936416184966</v>
      </c>
    </row>
    <row r="10" spans="1:13" ht="33" customHeight="1">
      <c r="A10" s="2">
        <f>StatistikGesamt!N12</f>
        <v>2019</v>
      </c>
      <c r="B10" s="53">
        <f>SUM(StatistikGesamt!O$7:O12)</f>
        <v>-17.3</v>
      </c>
      <c r="C10" s="53">
        <f>SUM(StatistikGesamt!P$7:P12)</f>
        <v>20</v>
      </c>
      <c r="D10" s="54">
        <f t="shared" si="0"/>
        <v>2.6999999999999993</v>
      </c>
      <c r="E10" s="56">
        <f t="shared" si="1"/>
        <v>0.15606936416184966</v>
      </c>
    </row>
    <row r="11" spans="1:13" ht="33" customHeight="1">
      <c r="A11" s="2">
        <f>StatistikGesamt!N13</f>
        <v>2020</v>
      </c>
      <c r="B11" s="53">
        <f>SUM(StatistikGesamt!O$7:O13)</f>
        <v>-17.3</v>
      </c>
      <c r="C11" s="53">
        <f>SUM(StatistikGesamt!P$7:P13)</f>
        <v>20</v>
      </c>
      <c r="D11" s="54">
        <f t="shared" si="0"/>
        <v>2.6999999999999993</v>
      </c>
      <c r="E11" s="56">
        <f t="shared" si="1"/>
        <v>0.15606936416184966</v>
      </c>
    </row>
    <row r="12" spans="1:13" ht="33" customHeight="1">
      <c r="A12" s="2">
        <f>StatistikGesamt!N14</f>
        <v>2021</v>
      </c>
      <c r="B12" s="53">
        <f>SUM(StatistikGesamt!O$7:O14)</f>
        <v>-17.3</v>
      </c>
      <c r="C12" s="53">
        <f>SUM(StatistikGesamt!P$7:P14)</f>
        <v>20</v>
      </c>
      <c r="D12" s="54">
        <f t="shared" si="0"/>
        <v>2.6999999999999993</v>
      </c>
      <c r="E12" s="56">
        <f t="shared" si="1"/>
        <v>0.15606936416184966</v>
      </c>
    </row>
    <row r="13" spans="1:13" ht="33" customHeight="1">
      <c r="A13" s="2">
        <f>StatistikGesamt!N15</f>
        <v>2022</v>
      </c>
      <c r="B13" s="53">
        <f>SUM(StatistikGesamt!O$7:O15)</f>
        <v>-17.3</v>
      </c>
      <c r="C13" s="53">
        <f>SUM(StatistikGesamt!P$7:P15)</f>
        <v>20</v>
      </c>
      <c r="D13" s="54">
        <f t="shared" si="0"/>
        <v>2.6999999999999993</v>
      </c>
      <c r="E13" s="56">
        <f t="shared" si="1"/>
        <v>0.15606936416184966</v>
      </c>
    </row>
    <row r="14" spans="1:13" ht="33" customHeight="1">
      <c r="A14" s="2">
        <f>StatistikGesamt!N16</f>
        <v>2023</v>
      </c>
      <c r="B14" s="53">
        <f>SUM(StatistikGesamt!O$7:O16)</f>
        <v>-17.3</v>
      </c>
      <c r="C14" s="53">
        <f>SUM(StatistikGesamt!P$7:P16)</f>
        <v>20</v>
      </c>
      <c r="D14" s="54">
        <f t="shared" si="0"/>
        <v>2.6999999999999993</v>
      </c>
      <c r="E14" s="56">
        <f t="shared" si="1"/>
        <v>0.15606936416184966</v>
      </c>
    </row>
    <row r="15" spans="1:13" ht="33" customHeight="1">
      <c r="A15" s="2">
        <f>StatistikGesamt!N17</f>
        <v>2024</v>
      </c>
      <c r="B15" s="53">
        <f>SUM(StatistikGesamt!O$7:O17)</f>
        <v>-17.3</v>
      </c>
      <c r="C15" s="53">
        <f>SUM(StatistikGesamt!P$7:P17)</f>
        <v>20</v>
      </c>
      <c r="D15" s="54">
        <f t="shared" si="0"/>
        <v>2.6999999999999993</v>
      </c>
      <c r="E15" s="56">
        <f t="shared" si="1"/>
        <v>0.15606936416184966</v>
      </c>
    </row>
  </sheetData>
  <hyperlinks>
    <hyperlink ref="L1" location="Navigation!A1" display="Back Home"/>
  </hyperlink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17</vt:i4>
      </vt:variant>
    </vt:vector>
  </HeadingPairs>
  <TitlesOfParts>
    <vt:vector size="38" baseType="lpstr">
      <vt:lpstr>WELCOME</vt:lpstr>
      <vt:lpstr>Navigation</vt:lpstr>
      <vt:lpstr>Daten</vt:lpstr>
      <vt:lpstr>GewinnDaten</vt:lpstr>
      <vt:lpstr>Lotto-Check1</vt:lpstr>
      <vt:lpstr>Lotto-Check2</vt:lpstr>
      <vt:lpstr>Lotto-Check3</vt:lpstr>
      <vt:lpstr>GesamtJahre</vt:lpstr>
      <vt:lpstr>GesamtStatus</vt:lpstr>
      <vt:lpstr>LottoJahre</vt:lpstr>
      <vt:lpstr>LottoStatus</vt:lpstr>
      <vt:lpstr>Spiel77Jahre</vt:lpstr>
      <vt:lpstr>Spiel77Status</vt:lpstr>
      <vt:lpstr>S6Jahre</vt:lpstr>
      <vt:lpstr>S6Status</vt:lpstr>
      <vt:lpstr>TopGewinne</vt:lpstr>
      <vt:lpstr>AnlageCheck</vt:lpstr>
      <vt:lpstr>StatistikGesamt</vt:lpstr>
      <vt:lpstr>StatistikLotto</vt:lpstr>
      <vt:lpstr>Statistik77</vt:lpstr>
      <vt:lpstr>StatistikS6</vt:lpstr>
      <vt:lpstr>AnlageCheck!Druckbereich</vt:lpstr>
      <vt:lpstr>GesamtJahre!Druckbereich</vt:lpstr>
      <vt:lpstr>GesamtStatus!Druckbereich</vt:lpstr>
      <vt:lpstr>GewinnDaten!Druckbereich</vt:lpstr>
      <vt:lpstr>'Lotto-Check1'!Druckbereich</vt:lpstr>
      <vt:lpstr>'Lotto-Check2'!Druckbereich</vt:lpstr>
      <vt:lpstr>'Lotto-Check3'!Druckbereich</vt:lpstr>
      <vt:lpstr>LottoJahre!Druckbereich</vt:lpstr>
      <vt:lpstr>LottoStatus!Druckbereich</vt:lpstr>
      <vt:lpstr>Navigation!Druckbereich</vt:lpstr>
      <vt:lpstr>'S6Jahre'!Druckbereich</vt:lpstr>
      <vt:lpstr>'S6Status'!Druckbereich</vt:lpstr>
      <vt:lpstr>Spiel77Jahre!Druckbereich</vt:lpstr>
      <vt:lpstr>Spiel77Status!Druckbereich</vt:lpstr>
      <vt:lpstr>TopGewinne!Druckbereich</vt:lpstr>
      <vt:lpstr>WELCOME!Druckbereich</vt:lpstr>
      <vt:lpstr>GewinnDaten!Drucktitel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kbs_000</cp:lastModifiedBy>
  <cp:lastPrinted>2014-09-13T00:16:11Z</cp:lastPrinted>
  <dcterms:created xsi:type="dcterms:W3CDTF">2014-09-11T22:01:08Z</dcterms:created>
  <dcterms:modified xsi:type="dcterms:W3CDTF">2014-10-30T13:42:29Z</dcterms:modified>
</cp:coreProperties>
</file>