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1 K! BS\MWB\MagicFreebies\FreebiesD\"/>
    </mc:Choice>
  </mc:AlternateContent>
  <bookViews>
    <workbookView xWindow="390" yWindow="30" windowWidth="14510" windowHeight="8940"/>
  </bookViews>
  <sheets>
    <sheet name="WELCOME" sheetId="5" r:id="rId1"/>
    <sheet name="AMOG" sheetId="4" r:id="rId2"/>
  </sheets>
  <definedNames>
    <definedName name="_xlnm._FilterDatabase" localSheetId="1" hidden="1">AMOG!#REF!</definedName>
    <definedName name="_xlnm.Print_Area" localSheetId="1">AMOG!$A$1:$I$55</definedName>
  </definedNames>
  <calcPr calcId="152511"/>
</workbook>
</file>

<file path=xl/calcChain.xml><?xml version="1.0" encoding="utf-8"?>
<calcChain xmlns="http://schemas.openxmlformats.org/spreadsheetml/2006/main">
  <c r="C22" i="4" l="1"/>
  <c r="C23" i="4" s="1"/>
  <c r="A70" i="5"/>
  <c r="A69" i="5"/>
  <c r="G20" i="4"/>
  <c r="A23" i="4"/>
  <c r="A24" i="4"/>
  <c r="A25" i="4" s="1"/>
  <c r="G23" i="4"/>
  <c r="B23" i="4"/>
  <c r="D23" i="4" s="1"/>
  <c r="G24" i="4"/>
  <c r="G25" i="4" l="1"/>
  <c r="A26" i="4"/>
  <c r="E23" i="4"/>
  <c r="B24" i="4" s="1"/>
  <c r="I23" i="4"/>
  <c r="H24" i="4" l="1"/>
  <c r="I24" i="4"/>
  <c r="D24" i="4"/>
  <c r="C24" i="4"/>
  <c r="A27" i="4"/>
  <c r="G26" i="4"/>
  <c r="G27" i="4" l="1"/>
  <c r="A28" i="4"/>
  <c r="E24" i="4"/>
  <c r="B25" i="4" s="1"/>
  <c r="D25" i="4" l="1"/>
  <c r="H25" i="4"/>
  <c r="I25" i="4" s="1"/>
  <c r="C25" i="4"/>
  <c r="G28" i="4"/>
  <c r="A29" i="4"/>
  <c r="A30" i="4" l="1"/>
  <c r="G29" i="4"/>
  <c r="E25" i="4"/>
  <c r="B26" i="4" s="1"/>
  <c r="D26" i="4" l="1"/>
  <c r="H26" i="4"/>
  <c r="I26" i="4" s="1"/>
  <c r="C26" i="4"/>
  <c r="G30" i="4"/>
  <c r="A31" i="4"/>
  <c r="G31" i="4" l="1"/>
  <c r="A32" i="4"/>
  <c r="E26" i="4"/>
  <c r="B27" i="4" s="1"/>
  <c r="H27" i="4" l="1"/>
  <c r="I27" i="4" s="1"/>
  <c r="D27" i="4"/>
  <c r="C27" i="4"/>
  <c r="G32" i="4"/>
  <c r="A33" i="4"/>
  <c r="G33" i="4" l="1"/>
  <c r="A34" i="4"/>
  <c r="E27" i="4"/>
  <c r="B28" i="4" s="1"/>
  <c r="C28" i="4" s="1"/>
  <c r="D28" i="4" l="1"/>
  <c r="E28" i="4" s="1"/>
  <c r="B29" i="4" s="1"/>
  <c r="H28" i="4"/>
  <c r="I28" i="4" s="1"/>
  <c r="G34" i="4"/>
  <c r="A35" i="4"/>
  <c r="I29" i="4" l="1"/>
  <c r="H29" i="4"/>
  <c r="D29" i="4"/>
  <c r="C29" i="4"/>
  <c r="G35" i="4"/>
  <c r="A36" i="4"/>
  <c r="A37" i="4" l="1"/>
  <c r="G36" i="4"/>
  <c r="E29" i="4"/>
  <c r="B30" i="4" s="1"/>
  <c r="D30" i="4" l="1"/>
  <c r="H30" i="4"/>
  <c r="I30" i="4" s="1"/>
  <c r="C30" i="4"/>
  <c r="G37" i="4"/>
  <c r="A38" i="4"/>
  <c r="A39" i="4" l="1"/>
  <c r="G38" i="4"/>
  <c r="E30" i="4"/>
  <c r="B31" i="4" s="1"/>
  <c r="D31" i="4" l="1"/>
  <c r="H31" i="4"/>
  <c r="I31" i="4"/>
  <c r="C31" i="4"/>
  <c r="A40" i="4"/>
  <c r="I6" i="4"/>
  <c r="G39" i="4"/>
  <c r="I7" i="4" s="1"/>
  <c r="A41" i="4" l="1"/>
  <c r="G40" i="4"/>
  <c r="E31" i="4"/>
  <c r="B32" i="4" s="1"/>
  <c r="C32" i="4" s="1"/>
  <c r="D32" i="4" l="1"/>
  <c r="E32" i="4" s="1"/>
  <c r="B33" i="4" s="1"/>
  <c r="H32" i="4"/>
  <c r="I32" i="4"/>
  <c r="G41" i="4"/>
  <c r="A42" i="4"/>
  <c r="D33" i="4" l="1"/>
  <c r="I33" i="4"/>
  <c r="H33" i="4"/>
  <c r="C33" i="4"/>
  <c r="A43" i="4"/>
  <c r="G42" i="4"/>
  <c r="G43" i="4" l="1"/>
  <c r="A44" i="4"/>
  <c r="E33" i="4"/>
  <c r="B34" i="4" s="1"/>
  <c r="H34" i="4" l="1"/>
  <c r="D34" i="4"/>
  <c r="I34" i="4"/>
  <c r="C34" i="4"/>
  <c r="G44" i="4"/>
  <c r="A45" i="4"/>
  <c r="G45" i="4" l="1"/>
  <c r="A46" i="4"/>
  <c r="E34" i="4"/>
  <c r="B35" i="4" s="1"/>
  <c r="H35" i="4" l="1"/>
  <c r="D35" i="4"/>
  <c r="I35" i="4"/>
  <c r="C35" i="4"/>
  <c r="G46" i="4"/>
  <c r="A47" i="4"/>
  <c r="A48" i="4" l="1"/>
  <c r="G47" i="4"/>
  <c r="E35" i="4"/>
  <c r="B36" i="4" s="1"/>
  <c r="D36" i="4" l="1"/>
  <c r="H36" i="4"/>
  <c r="I36" i="4" s="1"/>
  <c r="C36" i="4"/>
  <c r="A49" i="4"/>
  <c r="G48" i="4"/>
  <c r="G49" i="4" l="1"/>
  <c r="A50" i="4"/>
  <c r="E36" i="4"/>
  <c r="B37" i="4" s="1"/>
  <c r="D37" i="4" l="1"/>
  <c r="H37" i="4"/>
  <c r="I37" i="4"/>
  <c r="C37" i="4"/>
  <c r="G50" i="4"/>
  <c r="A51" i="4"/>
  <c r="G51" i="4" l="1"/>
  <c r="A52" i="4"/>
  <c r="E37" i="4"/>
  <c r="B38" i="4" s="1"/>
  <c r="C38" i="4" s="1"/>
  <c r="H38" i="4" l="1"/>
  <c r="I38" i="4" s="1"/>
  <c r="D38" i="4"/>
  <c r="E38" i="4" s="1"/>
  <c r="B39" i="4" s="1"/>
  <c r="A53" i="4"/>
  <c r="G52" i="4"/>
  <c r="H39" i="4" l="1"/>
  <c r="I39" i="4"/>
  <c r="D39" i="4"/>
  <c r="C39" i="4"/>
  <c r="G53" i="4"/>
  <c r="A54" i="4"/>
  <c r="A55" i="4" l="1"/>
  <c r="G55" i="4" s="1"/>
  <c r="G54" i="4"/>
  <c r="E39" i="4"/>
  <c r="B40" i="4" s="1"/>
  <c r="D40" i="4" l="1"/>
  <c r="H40" i="4"/>
  <c r="I40" i="4"/>
  <c r="C40" i="4"/>
  <c r="E40" i="4" l="1"/>
  <c r="B41" i="4" s="1"/>
  <c r="C41" i="4"/>
  <c r="E41" i="4" l="1"/>
  <c r="D41" i="4"/>
  <c r="H41" i="4"/>
  <c r="B42" i="4"/>
  <c r="I41" i="4"/>
  <c r="D42" i="4" l="1"/>
  <c r="C42" i="4" s="1"/>
  <c r="H42" i="4"/>
  <c r="I42" i="4" s="1"/>
  <c r="E42" i="4" l="1"/>
  <c r="B43" i="4" s="1"/>
  <c r="I43" i="4" l="1"/>
  <c r="H43" i="4"/>
  <c r="D43" i="4"/>
  <c r="C43" i="4" s="1"/>
  <c r="E43" i="4" l="1"/>
  <c r="B44" i="4" s="1"/>
  <c r="C44" i="4"/>
  <c r="I44" i="4" l="1"/>
  <c r="H44" i="4"/>
  <c r="D44" i="4"/>
  <c r="E44" i="4" s="1"/>
  <c r="B45" i="4" s="1"/>
  <c r="H45" i="4" l="1"/>
  <c r="D45" i="4"/>
  <c r="I45" i="4"/>
  <c r="C45" i="4"/>
  <c r="E45" i="4" l="1"/>
  <c r="B46" i="4" s="1"/>
  <c r="C46" i="4"/>
  <c r="D46" i="4" l="1"/>
  <c r="E46" i="4" s="1"/>
  <c r="B47" i="4" s="1"/>
  <c r="I46" i="4"/>
  <c r="H46" i="4"/>
  <c r="I47" i="4" l="1"/>
  <c r="H47" i="4"/>
  <c r="D47" i="4"/>
  <c r="C47" i="4"/>
  <c r="E47" i="4" l="1"/>
  <c r="B48" i="4" s="1"/>
  <c r="D48" i="4" l="1"/>
  <c r="I48" i="4"/>
  <c r="H48" i="4"/>
  <c r="C48" i="4"/>
  <c r="E48" i="4" l="1"/>
  <c r="B49" i="4" s="1"/>
  <c r="C49" i="4"/>
  <c r="H49" i="4" l="1"/>
  <c r="I49" i="4"/>
  <c r="D49" i="4"/>
  <c r="E49" i="4" s="1"/>
  <c r="B50" i="4" s="1"/>
  <c r="H50" i="4" l="1"/>
  <c r="I50" i="4"/>
  <c r="D50" i="4"/>
  <c r="C50" i="4"/>
  <c r="E50" i="4" l="1"/>
  <c r="B51" i="4" s="1"/>
  <c r="I51" i="4" l="1"/>
  <c r="H51" i="4"/>
  <c r="D51" i="4"/>
  <c r="C51" i="4"/>
  <c r="E51" i="4" l="1"/>
  <c r="B52" i="4" s="1"/>
  <c r="I52" i="4" l="1"/>
  <c r="H52" i="4"/>
  <c r="D52" i="4"/>
  <c r="C52" i="4"/>
  <c r="E52" i="4" l="1"/>
  <c r="B53" i="4" s="1"/>
  <c r="C53" i="4"/>
  <c r="H53" i="4" l="1"/>
  <c r="D53" i="4"/>
  <c r="E53" i="4" s="1"/>
  <c r="B54" i="4" s="1"/>
  <c r="I53" i="4"/>
  <c r="D54" i="4" l="1"/>
  <c r="I54" i="4"/>
  <c r="H54" i="4"/>
  <c r="C54" i="4"/>
  <c r="E54" i="4" l="1"/>
  <c r="B55" i="4" s="1"/>
  <c r="C55" i="4"/>
  <c r="H55" i="4" l="1"/>
  <c r="D55" i="4"/>
  <c r="E55" i="4" s="1"/>
  <c r="I55" i="4"/>
</calcChain>
</file>

<file path=xl/sharedStrings.xml><?xml version="1.0" encoding="utf-8"?>
<sst xmlns="http://schemas.openxmlformats.org/spreadsheetml/2006/main" count="72" uniqueCount="70">
  <si>
    <t>Darlehen</t>
  </si>
  <si>
    <t>Zinssatz</t>
  </si>
  <si>
    <t>Restvaluta</t>
  </si>
  <si>
    <t>Zins</t>
  </si>
  <si>
    <t>Tilgung</t>
  </si>
  <si>
    <t>dingliche Zinsen</t>
  </si>
  <si>
    <t>Grundschuld</t>
  </si>
  <si>
    <t>Darlehensrate</t>
  </si>
  <si>
    <t>Jahr</t>
  </si>
  <si>
    <t>Rest-Darlehen</t>
  </si>
  <si>
    <t>Vertragsbeginn</t>
  </si>
  <si>
    <t>DAS  DARLEHEN</t>
  </si>
  <si>
    <t>DIE GRUNDSCHULD</t>
  </si>
  <si>
    <t>Grundschuld + dingliche Zinsen</t>
  </si>
  <si>
    <t xml:space="preserve">Tragen Sie in den gelben Feldern die Werte Ihres </t>
  </si>
  <si>
    <t>Darlehensvertrages ein.</t>
  </si>
  <si>
    <t>von Darlehen  und Grundschuld.</t>
  </si>
  <si>
    <t>In den Tabellen unten sehen Sie die gesamte Entwicklung.</t>
  </si>
  <si>
    <t>Bezeichnung:</t>
  </si>
  <si>
    <t>Darlehen X</t>
  </si>
  <si>
    <t>Im gerahmten Feld rechts sehen Sie die Stände</t>
  </si>
  <si>
    <t>STAND PER:</t>
  </si>
  <si>
    <t>Entwicklung eines Darlehens und der zugehörigen Grundschuld</t>
  </si>
  <si>
    <t xml:space="preserve">WILLKOMMEN !   BIENVENUE!   WELCOME!    </t>
  </si>
  <si>
    <t>To the World of Magic Workbooks ®</t>
  </si>
  <si>
    <t>Er enthält keine Makros (die beim Laden Virenwarnungen abgeben),</t>
  </si>
  <si>
    <t>er erfordert keine umfangreichen Excel-Kenntnisse und keine</t>
  </si>
  <si>
    <t>Programmierkenntnisse.</t>
  </si>
  <si>
    <t>1. Schritt</t>
  </si>
  <si>
    <t>Daten den Erläuterungen entsprechend eingeben bzw.</t>
  </si>
  <si>
    <t>die Demo-Daten mit Ihren eigenen Daten überschreiben.</t>
  </si>
  <si>
    <t xml:space="preserve">Das war's auch schon!  </t>
  </si>
  <si>
    <t>Viel Erfolg wünscht</t>
  </si>
  <si>
    <t>GrundschuldChecker</t>
  </si>
  <si>
    <t>verschaffen können.</t>
  </si>
  <si>
    <t>Hier ist das Tool, mit dem Sie sich einen Überblick über die Risiken</t>
  </si>
  <si>
    <t>eines Darlehens mit Grundschuld - besonders bei Forderungsverkauf der Bank -</t>
  </si>
  <si>
    <t>Wer denkt schon an Übles, wenn er den Darlehensvertrag und</t>
  </si>
  <si>
    <t>die Grundschuldbestellung unterschreibt?</t>
  </si>
  <si>
    <t>Wer denkt schon darüber nach, was die 18 - 20% dinglichen Zinsen</t>
  </si>
  <si>
    <t>Aber im Falle, daß Ihre Bank die Darlehensforderung verkauft, oder</t>
  </si>
  <si>
    <t>Sie mit Ihren Raten in Verzug geraten, kann</t>
  </si>
  <si>
    <t>pro Jahr bei der Grundschuld bedeuten könnten?</t>
  </si>
  <si>
    <t>Egal, ob Sie als privater Immobilienbesitzer oder als Firmeninhaber</t>
  </si>
  <si>
    <t>mit Krediten und Grundschuldbesicherung arbeiten,</t>
  </si>
  <si>
    <t xml:space="preserve">ein Blick auf das Verhältnis von Grundschuld und Restdarlehen </t>
  </si>
  <si>
    <t>kann nicht schaden:  denn während die Restschuld durch Tilgungen stetig</t>
  </si>
  <si>
    <t>geringer wird, steigt die Grundschuld (zu Ihren potentiellen Lasten)</t>
  </si>
  <si>
    <r>
      <t>GrundschuldChecker</t>
    </r>
    <r>
      <rPr>
        <b/>
        <sz val="10"/>
        <rFont val="Calibri"/>
        <family val="2"/>
      </rPr>
      <t xml:space="preserve"> wurde als Excel Arbeitsmappe entwickelt. </t>
    </r>
  </si>
  <si>
    <r>
      <t xml:space="preserve">Wie benutze ich </t>
    </r>
    <r>
      <rPr>
        <b/>
        <i/>
        <sz val="14"/>
        <color indexed="16"/>
        <rFont val="Calibri"/>
        <family val="2"/>
      </rPr>
      <t>GrundschuldChecker</t>
    </r>
    <r>
      <rPr>
        <b/>
        <sz val="14"/>
        <rFont val="Calibri"/>
        <family val="2"/>
      </rPr>
      <t>?</t>
    </r>
  </si>
  <si>
    <r>
      <t xml:space="preserve">Blatt </t>
    </r>
    <r>
      <rPr>
        <b/>
        <sz val="11"/>
        <color indexed="16"/>
        <rFont val="Calibri"/>
        <family val="2"/>
      </rPr>
      <t>AMOG</t>
    </r>
    <r>
      <rPr>
        <b/>
        <sz val="11"/>
        <rFont val="Calibri"/>
        <family val="2"/>
      </rPr>
      <t xml:space="preserve"> anklicken</t>
    </r>
  </si>
  <si>
    <r>
      <t>das</t>
    </r>
    <r>
      <rPr>
        <b/>
        <sz val="12"/>
        <color indexed="16"/>
        <rFont val="Calibri"/>
        <family val="2"/>
      </rPr>
      <t xml:space="preserve"> MagicWorkbooks</t>
    </r>
    <r>
      <rPr>
        <b/>
        <sz val="12"/>
        <color indexed="61"/>
        <rFont val="Calibri"/>
        <family val="2"/>
      </rPr>
      <t xml:space="preserve"> </t>
    </r>
    <r>
      <rPr>
        <b/>
        <sz val="12"/>
        <rFont val="Calibri"/>
        <family val="2"/>
      </rPr>
      <t>Team</t>
    </r>
  </si>
  <si>
    <t>Und beim nächsten Darlehen sollten Sie vielleicht mal über</t>
  </si>
  <si>
    <t>über eine Hypothek anstelle einer Grundschuld nachdenken.</t>
  </si>
  <si>
    <t>Und wenn Ihr Bänker dann von "altmodisch, machen wir schon lange</t>
  </si>
  <si>
    <t>nicht mehr" anfängt, sagen Sie einfach:  Das nennt man heute</t>
  </si>
  <si>
    <t>nicht mehr ALTMODISCH, sondern VINTAGE, und VINTAGE ist COOL.</t>
  </si>
  <si>
    <t>Die Hypothek nimmt nämlich mit der Rückzahlung des Darlehens ab, statt zu.</t>
  </si>
  <si>
    <t>Die Auswertung steht.</t>
  </si>
  <si>
    <t>Ach ja, noch ein kleiner Tipp.  Benutzen Sie keine alten Grundschuldbriefe</t>
  </si>
  <si>
    <t>für neue Finanzierungen - immer dran denken, die dinglichen Zinsen laufen</t>
  </si>
  <si>
    <t>ab der Grundschuldbestellung.  Besser ein paar hundert Euro anlegen für</t>
  </si>
  <si>
    <t>eine neue Grundschuldbestellung.</t>
  </si>
  <si>
    <t>die Grundschuld sehr plötzlich zum Horrortrip werden, auch wenn</t>
  </si>
  <si>
    <t>seit 1999 klar ist, daß die dinglichen Zinsen der Verjährung unterliegen.</t>
  </si>
  <si>
    <t>Grundschuld + dingliche Zinsen bestimmen den maximalen Forderungsrahmen,</t>
  </si>
  <si>
    <t>mit dem die Bank gegen Sie vorgehen kann!</t>
  </si>
  <si>
    <t>bis zur Verjährung an!</t>
  </si>
  <si>
    <t>info@magicworkbooks.com</t>
  </si>
  <si>
    <t>Laufzeit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</si>
</sst>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€&quot;;\-#,##0\ &quot;€&quot;"/>
    <numFmt numFmtId="4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7" formatCode="yyyy"/>
    <numFmt numFmtId="170" formatCode="#,##0\ &quot;€&quot;"/>
    <numFmt numFmtId="207" formatCode=";;;"/>
  </numFmts>
  <fonts count="33" x14ac:knownFonts="1">
    <font>
      <sz val="10"/>
      <name val="Calibri"/>
    </font>
    <font>
      <sz val="10"/>
      <name val="Calibri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8"/>
      <name val="Calibri"/>
      <family val="2"/>
    </font>
    <font>
      <b/>
      <sz val="12"/>
      <color indexed="61"/>
      <name val="Calibri"/>
      <family val="2"/>
    </font>
    <font>
      <b/>
      <sz val="12"/>
      <color indexed="16"/>
      <name val="Calibri"/>
      <family val="2"/>
    </font>
    <font>
      <b/>
      <i/>
      <sz val="12"/>
      <color indexed="16"/>
      <name val="Calibri"/>
      <family val="2"/>
    </font>
    <font>
      <b/>
      <i/>
      <sz val="12"/>
      <name val="Calibri"/>
      <family val="2"/>
    </font>
    <font>
      <b/>
      <sz val="12"/>
      <color indexed="18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Calibri"/>
      <family val="2"/>
    </font>
    <font>
      <sz val="11"/>
      <color indexed="18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16"/>
      <name val="Arial"/>
      <family val="2"/>
    </font>
    <font>
      <b/>
      <sz val="22"/>
      <color indexed="43"/>
      <name val="Calibri"/>
      <family val="2"/>
    </font>
    <font>
      <b/>
      <sz val="16"/>
      <color indexed="16"/>
      <name val="Calibri"/>
      <family val="2"/>
    </font>
    <font>
      <b/>
      <i/>
      <sz val="11"/>
      <color indexed="16"/>
      <name val="Calibri"/>
      <family val="2"/>
    </font>
    <font>
      <b/>
      <i/>
      <sz val="14"/>
      <color indexed="16"/>
      <name val="Calibri"/>
      <family val="2"/>
    </font>
    <font>
      <b/>
      <sz val="11"/>
      <name val="Calibri"/>
      <family val="2"/>
    </font>
    <font>
      <b/>
      <sz val="11"/>
      <color indexed="16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58"/>
      <name val="Calibri"/>
      <family val="2"/>
    </font>
    <font>
      <b/>
      <i/>
      <sz val="22"/>
      <color indexed="16"/>
      <name val="Calibri"/>
      <family val="2"/>
    </font>
    <font>
      <u/>
      <sz val="10"/>
      <color indexed="12"/>
      <name val="Arial"/>
      <family val="2"/>
    </font>
    <font>
      <b/>
      <sz val="8"/>
      <color indexed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5" applyFont="1" applyAlignment="1"/>
    <xf numFmtId="0" fontId="5" fillId="0" borderId="0" xfId="5" applyFont="1"/>
    <xf numFmtId="0" fontId="5" fillId="0" borderId="0" xfId="5" applyFont="1" applyFill="1" applyBorder="1"/>
    <xf numFmtId="14" fontId="5" fillId="0" borderId="0" xfId="5" applyNumberFormat="1" applyFont="1" applyBorder="1"/>
    <xf numFmtId="165" fontId="5" fillId="0" borderId="0" xfId="5" applyNumberFormat="1" applyFont="1" applyBorder="1"/>
    <xf numFmtId="0" fontId="6" fillId="0" borderId="1" xfId="5" applyFont="1" applyBorder="1" applyAlignment="1">
      <alignment horizontal="right"/>
    </xf>
    <xf numFmtId="1" fontId="5" fillId="2" borderId="1" xfId="7" applyNumberFormat="1" applyFont="1" applyFill="1" applyBorder="1"/>
    <xf numFmtId="0" fontId="6" fillId="0" borderId="1" xfId="5" applyFont="1" applyBorder="1" applyAlignment="1">
      <alignment horizontal="right" wrapText="1"/>
    </xf>
    <xf numFmtId="165" fontId="5" fillId="2" borderId="1" xfId="5" applyNumberFormat="1" applyFont="1" applyFill="1" applyBorder="1"/>
    <xf numFmtId="165" fontId="5" fillId="2" borderId="1" xfId="7" applyNumberFormat="1" applyFont="1" applyFill="1" applyBorder="1"/>
    <xf numFmtId="165" fontId="5" fillId="0" borderId="0" xfId="7" applyNumberFormat="1" applyFont="1" applyFill="1" applyBorder="1"/>
    <xf numFmtId="10" fontId="5" fillId="2" borderId="1" xfId="5" applyNumberFormat="1" applyFont="1" applyFill="1" applyBorder="1"/>
    <xf numFmtId="0" fontId="6" fillId="0" borderId="0" xfId="5" applyFont="1" applyBorder="1" applyAlignment="1">
      <alignment horizontal="right"/>
    </xf>
    <xf numFmtId="0" fontId="6" fillId="0" borderId="1" xfId="5" applyFont="1" applyBorder="1" applyAlignment="1">
      <alignment horizontal="right"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horizontal="right" vertical="center" wrapText="1"/>
    </xf>
    <xf numFmtId="0" fontId="5" fillId="0" borderId="2" xfId="5" applyFont="1" applyBorder="1"/>
    <xf numFmtId="0" fontId="5" fillId="0" borderId="0" xfId="5" applyFont="1" applyBorder="1"/>
    <xf numFmtId="0" fontId="5" fillId="0" borderId="3" xfId="5" applyFont="1" applyBorder="1"/>
    <xf numFmtId="0" fontId="5" fillId="0" borderId="3" xfId="5" applyFont="1" applyBorder="1" applyAlignment="1">
      <alignment wrapText="1"/>
    </xf>
    <xf numFmtId="170" fontId="5" fillId="0" borderId="0" xfId="5" applyNumberFormat="1" applyFont="1" applyBorder="1"/>
    <xf numFmtId="170" fontId="5" fillId="0" borderId="0" xfId="5" applyNumberFormat="1" applyFont="1" applyFill="1" applyBorder="1"/>
    <xf numFmtId="170" fontId="5" fillId="0" borderId="3" xfId="5" applyNumberFormat="1" applyFont="1" applyBorder="1"/>
    <xf numFmtId="1" fontId="5" fillId="0" borderId="2" xfId="7" applyNumberFormat="1" applyFont="1" applyFill="1" applyBorder="1"/>
    <xf numFmtId="170" fontId="5" fillId="0" borderId="4" xfId="5" applyNumberFormat="1" applyFont="1" applyBorder="1"/>
    <xf numFmtId="5" fontId="5" fillId="0" borderId="4" xfId="5" applyNumberFormat="1" applyFont="1" applyBorder="1"/>
    <xf numFmtId="5" fontId="5" fillId="0" borderId="3" xfId="5" applyNumberFormat="1" applyFont="1" applyBorder="1"/>
    <xf numFmtId="1" fontId="5" fillId="0" borderId="2" xfId="5" applyNumberFormat="1" applyFont="1" applyBorder="1"/>
    <xf numFmtId="1" fontId="5" fillId="0" borderId="5" xfId="5" applyNumberFormat="1" applyFont="1" applyBorder="1"/>
    <xf numFmtId="170" fontId="5" fillId="0" borderId="6" xfId="5" applyNumberFormat="1" applyFont="1" applyBorder="1"/>
    <xf numFmtId="170" fontId="5" fillId="0" borderId="7" xfId="5" applyNumberFormat="1" applyFont="1" applyBorder="1"/>
    <xf numFmtId="170" fontId="5" fillId="0" borderId="8" xfId="5" applyNumberFormat="1" applyFont="1" applyBorder="1"/>
    <xf numFmtId="5" fontId="5" fillId="0" borderId="6" xfId="5" applyNumberFormat="1" applyFont="1" applyBorder="1"/>
    <xf numFmtId="5" fontId="5" fillId="0" borderId="8" xfId="5" applyNumberFormat="1" applyFont="1" applyBorder="1"/>
    <xf numFmtId="1" fontId="5" fillId="0" borderId="0" xfId="5" applyNumberFormat="1" applyFont="1"/>
    <xf numFmtId="170" fontId="5" fillId="0" borderId="0" xfId="5" applyNumberFormat="1" applyFont="1"/>
    <xf numFmtId="1" fontId="5" fillId="0" borderId="0" xfId="5" applyNumberFormat="1" applyFont="1" applyBorder="1"/>
    <xf numFmtId="167" fontId="5" fillId="0" borderId="0" xfId="5" applyNumberFormat="1" applyFont="1"/>
    <xf numFmtId="1" fontId="5" fillId="2" borderId="1" xfId="7" applyNumberFormat="1" applyFont="1" applyFill="1" applyBorder="1" applyAlignment="1">
      <alignment horizontal="right"/>
    </xf>
    <xf numFmtId="0" fontId="5" fillId="0" borderId="0" xfId="5" applyFont="1" applyFill="1"/>
    <xf numFmtId="14" fontId="5" fillId="0" borderId="0" xfId="5" applyNumberFormat="1" applyFont="1" applyFill="1" applyBorder="1"/>
    <xf numFmtId="165" fontId="5" fillId="0" borderId="0" xfId="5" applyNumberFormat="1" applyFont="1" applyFill="1" applyBorder="1"/>
    <xf numFmtId="0" fontId="12" fillId="3" borderId="0" xfId="5" applyFont="1" applyFill="1"/>
    <xf numFmtId="0" fontId="5" fillId="3" borderId="0" xfId="5" applyFont="1" applyFill="1"/>
    <xf numFmtId="0" fontId="5" fillId="3" borderId="0" xfId="5" applyFont="1" applyFill="1" applyBorder="1"/>
    <xf numFmtId="0" fontId="7" fillId="3" borderId="0" xfId="5" applyFont="1" applyFill="1"/>
    <xf numFmtId="0" fontId="8" fillId="4" borderId="9" xfId="5" applyFont="1" applyFill="1" applyBorder="1" applyAlignment="1"/>
    <xf numFmtId="0" fontId="8" fillId="4" borderId="10" xfId="5" applyFont="1" applyFill="1" applyBorder="1" applyAlignment="1"/>
    <xf numFmtId="0" fontId="8" fillId="4" borderId="11" xfId="5" applyFont="1" applyFill="1" applyBorder="1" applyAlignment="1"/>
    <xf numFmtId="0" fontId="5" fillId="0" borderId="12" xfId="5" applyFont="1" applyFill="1" applyBorder="1"/>
    <xf numFmtId="0" fontId="5" fillId="0" borderId="13" xfId="5" applyFont="1" applyFill="1" applyBorder="1"/>
    <xf numFmtId="0" fontId="5" fillId="0" borderId="14" xfId="5" applyFont="1" applyFill="1" applyBorder="1"/>
    <xf numFmtId="0" fontId="5" fillId="0" borderId="15" xfId="5" applyFont="1" applyFill="1" applyBorder="1"/>
    <xf numFmtId="0" fontId="5" fillId="0" borderId="16" xfId="5" applyFont="1" applyFill="1" applyBorder="1"/>
    <xf numFmtId="0" fontId="5" fillId="0" borderId="17" xfId="5" applyFont="1" applyFill="1" applyBorder="1"/>
    <xf numFmtId="0" fontId="13" fillId="0" borderId="18" xfId="5" applyFont="1" applyFill="1" applyBorder="1"/>
    <xf numFmtId="0" fontId="14" fillId="0" borderId="0" xfId="5" applyFont="1" applyFill="1" applyBorder="1"/>
    <xf numFmtId="0" fontId="14" fillId="0" borderId="19" xfId="5" applyFont="1" applyFill="1" applyBorder="1"/>
    <xf numFmtId="0" fontId="14" fillId="0" borderId="18" xfId="5" applyFont="1" applyFill="1" applyBorder="1"/>
    <xf numFmtId="0" fontId="15" fillId="0" borderId="18" xfId="5" applyFont="1" applyFill="1" applyBorder="1"/>
    <xf numFmtId="1" fontId="16" fillId="2" borderId="1" xfId="5" applyNumberFormat="1" applyFont="1" applyFill="1" applyBorder="1"/>
    <xf numFmtId="165" fontId="13" fillId="0" borderId="19" xfId="5" applyNumberFormat="1" applyFont="1" applyFill="1" applyBorder="1"/>
    <xf numFmtId="0" fontId="17" fillId="0" borderId="18" xfId="5" applyFont="1" applyFill="1" applyBorder="1"/>
    <xf numFmtId="1" fontId="18" fillId="0" borderId="0" xfId="5" applyNumberFormat="1" applyFont="1" applyFill="1" applyBorder="1"/>
    <xf numFmtId="165" fontId="19" fillId="0" borderId="19" xfId="5" applyNumberFormat="1" applyFont="1" applyFill="1" applyBorder="1"/>
    <xf numFmtId="0" fontId="2" fillId="0" borderId="0" xfId="6"/>
    <xf numFmtId="0" fontId="20" fillId="0" borderId="20" xfId="6" applyFont="1" applyBorder="1" applyAlignment="1">
      <alignment horizontal="center"/>
    </xf>
    <xf numFmtId="0" fontId="21" fillId="5" borderId="21" xfId="6" applyFont="1" applyFill="1" applyBorder="1" applyAlignment="1" applyProtection="1">
      <alignment horizontal="center"/>
      <protection hidden="1"/>
    </xf>
    <xf numFmtId="0" fontId="21" fillId="5" borderId="22" xfId="6" applyFont="1" applyFill="1" applyBorder="1" applyAlignment="1" applyProtection="1">
      <alignment horizontal="center"/>
      <protection hidden="1"/>
    </xf>
    <xf numFmtId="0" fontId="22" fillId="0" borderId="20" xfId="6" applyFont="1" applyBorder="1" applyAlignment="1">
      <alignment horizontal="center"/>
    </xf>
    <xf numFmtId="0" fontId="6" fillId="0" borderId="20" xfId="6" applyFont="1" applyBorder="1" applyAlignment="1">
      <alignment horizontal="center"/>
    </xf>
    <xf numFmtId="0" fontId="23" fillId="0" borderId="20" xfId="6" applyFont="1" applyBorder="1" applyAlignment="1">
      <alignment horizontal="center"/>
    </xf>
    <xf numFmtId="0" fontId="6" fillId="3" borderId="20" xfId="6" applyFont="1" applyFill="1" applyBorder="1" applyAlignment="1">
      <alignment horizontal="center"/>
    </xf>
    <xf numFmtId="0" fontId="17" fillId="0" borderId="20" xfId="6" applyFont="1" applyBorder="1" applyAlignment="1">
      <alignment horizontal="center"/>
    </xf>
    <xf numFmtId="0" fontId="4" fillId="3" borderId="20" xfId="6" applyFont="1" applyFill="1" applyBorder="1" applyAlignment="1">
      <alignment horizontal="center"/>
    </xf>
    <xf numFmtId="0" fontId="25" fillId="3" borderId="20" xfId="6" applyFont="1" applyFill="1" applyBorder="1" applyAlignment="1">
      <alignment horizontal="center"/>
    </xf>
    <xf numFmtId="0" fontId="27" fillId="0" borderId="20" xfId="6" applyFont="1" applyBorder="1" applyAlignment="1">
      <alignment horizontal="center" wrapText="1"/>
    </xf>
    <xf numFmtId="0" fontId="7" fillId="0" borderId="20" xfId="6" applyFont="1" applyBorder="1" applyAlignment="1">
      <alignment horizontal="center"/>
    </xf>
    <xf numFmtId="0" fontId="10" fillId="0" borderId="23" xfId="6" applyFont="1" applyBorder="1" applyAlignment="1">
      <alignment horizontal="center"/>
    </xf>
    <xf numFmtId="0" fontId="28" fillId="3" borderId="20" xfId="6" applyFont="1" applyFill="1" applyBorder="1" applyAlignment="1">
      <alignment horizontal="center"/>
    </xf>
    <xf numFmtId="0" fontId="12" fillId="3" borderId="20" xfId="6" applyFont="1" applyFill="1" applyBorder="1" applyAlignment="1">
      <alignment horizontal="center"/>
    </xf>
    <xf numFmtId="0" fontId="11" fillId="3" borderId="20" xfId="6" applyFont="1" applyFill="1" applyBorder="1" applyAlignment="1">
      <alignment horizontal="center"/>
    </xf>
    <xf numFmtId="0" fontId="29" fillId="3" borderId="20" xfId="6" applyFont="1" applyFill="1" applyBorder="1" applyAlignment="1">
      <alignment horizontal="center"/>
    </xf>
    <xf numFmtId="0" fontId="30" fillId="0" borderId="20" xfId="6" applyFont="1" applyBorder="1" applyAlignment="1">
      <alignment horizontal="center"/>
    </xf>
    <xf numFmtId="0" fontId="32" fillId="0" borderId="22" xfId="2" applyFont="1" applyBorder="1" applyAlignment="1" applyProtection="1">
      <alignment horizontal="center"/>
    </xf>
    <xf numFmtId="207" fontId="0" fillId="0" borderId="0" xfId="0" applyNumberFormat="1"/>
    <xf numFmtId="0" fontId="3" fillId="0" borderId="22" xfId="2" applyBorder="1" applyAlignment="1" applyProtection="1">
      <alignment horizontal="center"/>
    </xf>
    <xf numFmtId="3" fontId="5" fillId="2" borderId="1" xfId="5" applyNumberFormat="1" applyFont="1" applyFill="1" applyBorder="1"/>
    <xf numFmtId="0" fontId="4" fillId="0" borderId="24" xfId="5" applyFont="1" applyBorder="1" applyAlignment="1">
      <alignment horizontal="center" vertical="center"/>
    </xf>
    <xf numFmtId="0" fontId="4" fillId="0" borderId="25" xfId="5" applyFont="1" applyBorder="1" applyAlignment="1">
      <alignment horizontal="center" vertical="center"/>
    </xf>
    <xf numFmtId="0" fontId="4" fillId="0" borderId="26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</cellXfs>
  <cellStyles count="8">
    <cellStyle name="Euro" xfId="1"/>
    <cellStyle name="Hyperlink 2" xfId="3"/>
    <cellStyle name="Link" xfId="2" builtinId="8"/>
    <cellStyle name="Standard" xfId="0" builtinId="0"/>
    <cellStyle name="Standard 2" xfId="4"/>
    <cellStyle name="Standard_SLBManager" xfId="5"/>
    <cellStyle name="Standard_SteuerChecker" xfId="6"/>
    <cellStyle name="Währung" xfId="7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65</xdr:row>
      <xdr:rowOff>28575</xdr:rowOff>
    </xdr:from>
    <xdr:to>
      <xdr:col>0</xdr:col>
      <xdr:colOff>5841976</xdr:colOff>
      <xdr:row>65</xdr:row>
      <xdr:rowOff>485775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28575" y="13573125"/>
          <a:ext cx="6105525" cy="457200"/>
        </a:xfrm>
        <a:prstGeom prst="rect">
          <a:avLst/>
        </a:prstGeom>
        <a:gradFill rotWithShape="1">
          <a:gsLst>
            <a:gs pos="0">
              <a:srgbClr val="FF6600"/>
            </a:gs>
            <a:gs pos="100000">
              <a:srgbClr val="FFFF99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de-DE" sz="1200" b="1" i="1" strike="noStrike">
              <a:solidFill>
                <a:srgbClr val="000000"/>
              </a:solidFill>
              <a:latin typeface="Arial"/>
              <a:cs typeface="Arial"/>
            </a:rPr>
            <a:t>MAGICWORKBOOK HILFE:</a:t>
          </a:r>
        </a:p>
        <a:p>
          <a:pPr algn="ctr" rtl="1">
            <a:defRPr sz="1000"/>
          </a:pPr>
          <a:r>
            <a:rPr lang="de-DE" sz="1200" b="1" i="1" strike="noStrike">
              <a:solidFill>
                <a:srgbClr val="000000"/>
              </a:solidFill>
              <a:latin typeface="Arial"/>
              <a:cs typeface="Arial"/>
            </a:rPr>
            <a:t>einfach auf die Adresse klicken und Email senden!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agicworkbook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6"/>
    <pageSetUpPr fitToPage="1"/>
  </sheetPr>
  <dimension ref="A1:A70"/>
  <sheetViews>
    <sheetView showGridLines="0" showZeros="0" tabSelected="1" workbookViewId="0">
      <selection activeCell="A4" sqref="A4"/>
    </sheetView>
  </sheetViews>
  <sheetFormatPr baseColWidth="10" defaultColWidth="11.59765625" defaultRowHeight="12.5" x14ac:dyDescent="0.25"/>
  <cols>
    <col min="1" max="1" width="92.69921875" style="66" customWidth="1"/>
    <col min="2" max="16384" width="11.59765625" style="66"/>
  </cols>
  <sheetData>
    <row r="1" spans="1:1" ht="29" thickTop="1" x14ac:dyDescent="0.65">
      <c r="A1" s="68" t="s">
        <v>23</v>
      </c>
    </row>
    <row r="2" spans="1:1" ht="28.5" x14ac:dyDescent="0.65">
      <c r="A2" s="69" t="s">
        <v>24</v>
      </c>
    </row>
    <row r="3" spans="1:1" ht="23.5" customHeight="1" x14ac:dyDescent="0.4">
      <c r="A3" s="67"/>
    </row>
    <row r="4" spans="1:1" ht="28.5" x14ac:dyDescent="0.65">
      <c r="A4" s="84" t="s">
        <v>33</v>
      </c>
    </row>
    <row r="5" spans="1:1" ht="16.149999999999999" customHeight="1" x14ac:dyDescent="0.5">
      <c r="A5" s="70"/>
    </row>
    <row r="6" spans="1:1" ht="15.5" x14ac:dyDescent="0.35">
      <c r="A6" s="78" t="s">
        <v>35</v>
      </c>
    </row>
    <row r="7" spans="1:1" ht="15.5" x14ac:dyDescent="0.35">
      <c r="A7" s="78" t="s">
        <v>36</v>
      </c>
    </row>
    <row r="8" spans="1:1" ht="15.5" x14ac:dyDescent="0.35">
      <c r="A8" s="78" t="s">
        <v>34</v>
      </c>
    </row>
    <row r="9" spans="1:1" ht="14.5" x14ac:dyDescent="0.35">
      <c r="A9" s="72"/>
    </row>
    <row r="10" spans="1:1" ht="15.5" x14ac:dyDescent="0.35">
      <c r="A10" s="80" t="s">
        <v>37</v>
      </c>
    </row>
    <row r="11" spans="1:1" ht="15.5" x14ac:dyDescent="0.35">
      <c r="A11" s="80" t="s">
        <v>38</v>
      </c>
    </row>
    <row r="12" spans="1:1" ht="15.5" x14ac:dyDescent="0.35">
      <c r="A12" s="80" t="s">
        <v>39</v>
      </c>
    </row>
    <row r="13" spans="1:1" ht="15.5" x14ac:dyDescent="0.35">
      <c r="A13" s="80" t="s">
        <v>42</v>
      </c>
    </row>
    <row r="14" spans="1:1" ht="15.5" x14ac:dyDescent="0.35">
      <c r="A14" s="80"/>
    </row>
    <row r="15" spans="1:1" ht="15.5" x14ac:dyDescent="0.35">
      <c r="A15" s="80" t="s">
        <v>65</v>
      </c>
    </row>
    <row r="16" spans="1:1" ht="15.5" x14ac:dyDescent="0.35">
      <c r="A16" s="80" t="s">
        <v>66</v>
      </c>
    </row>
    <row r="17" spans="1:1" ht="15.5" x14ac:dyDescent="0.35">
      <c r="A17" s="80"/>
    </row>
    <row r="18" spans="1:1" ht="15.5" x14ac:dyDescent="0.35">
      <c r="A18" s="80" t="s">
        <v>40</v>
      </c>
    </row>
    <row r="19" spans="1:1" ht="15.5" x14ac:dyDescent="0.35">
      <c r="A19" s="80" t="s">
        <v>41</v>
      </c>
    </row>
    <row r="20" spans="1:1" ht="15.5" x14ac:dyDescent="0.35">
      <c r="A20" s="80" t="s">
        <v>63</v>
      </c>
    </row>
    <row r="21" spans="1:1" ht="15.5" x14ac:dyDescent="0.35">
      <c r="A21" s="80" t="s">
        <v>64</v>
      </c>
    </row>
    <row r="22" spans="1:1" ht="15.5" x14ac:dyDescent="0.35">
      <c r="A22" s="81"/>
    </row>
    <row r="23" spans="1:1" ht="15.5" x14ac:dyDescent="0.35">
      <c r="A23" s="80" t="s">
        <v>43</v>
      </c>
    </row>
    <row r="24" spans="1:1" ht="15.5" x14ac:dyDescent="0.35">
      <c r="A24" s="80" t="s">
        <v>44</v>
      </c>
    </row>
    <row r="25" spans="1:1" ht="15.5" x14ac:dyDescent="0.35">
      <c r="A25" s="80" t="s">
        <v>45</v>
      </c>
    </row>
    <row r="26" spans="1:1" ht="15.5" x14ac:dyDescent="0.35">
      <c r="A26" s="80" t="s">
        <v>46</v>
      </c>
    </row>
    <row r="27" spans="1:1" ht="15.5" x14ac:dyDescent="0.35">
      <c r="A27" s="80" t="s">
        <v>47</v>
      </c>
    </row>
    <row r="28" spans="1:1" ht="15.5" x14ac:dyDescent="0.35">
      <c r="A28" s="80" t="s">
        <v>67</v>
      </c>
    </row>
    <row r="29" spans="1:1" ht="15.5" x14ac:dyDescent="0.35">
      <c r="A29" s="80"/>
    </row>
    <row r="30" spans="1:1" ht="15.5" x14ac:dyDescent="0.35">
      <c r="A30" s="82" t="s">
        <v>52</v>
      </c>
    </row>
    <row r="31" spans="1:1" ht="15.5" x14ac:dyDescent="0.35">
      <c r="A31" s="82" t="s">
        <v>53</v>
      </c>
    </row>
    <row r="32" spans="1:1" ht="15.5" x14ac:dyDescent="0.35">
      <c r="A32" s="82" t="s">
        <v>57</v>
      </c>
    </row>
    <row r="33" spans="1:1" ht="25.15" customHeight="1" x14ac:dyDescent="0.35">
      <c r="A33" s="82" t="s">
        <v>54</v>
      </c>
    </row>
    <row r="34" spans="1:1" ht="15.5" x14ac:dyDescent="0.35">
      <c r="A34" s="82" t="s">
        <v>55</v>
      </c>
    </row>
    <row r="35" spans="1:1" ht="15.5" x14ac:dyDescent="0.35">
      <c r="A35" s="82" t="s">
        <v>56</v>
      </c>
    </row>
    <row r="36" spans="1:1" ht="15.5" x14ac:dyDescent="0.35">
      <c r="A36" s="82"/>
    </row>
    <row r="37" spans="1:1" ht="15.5" x14ac:dyDescent="0.35">
      <c r="A37" s="83" t="s">
        <v>59</v>
      </c>
    </row>
    <row r="38" spans="1:1" ht="15.5" x14ac:dyDescent="0.35">
      <c r="A38" s="83" t="s">
        <v>60</v>
      </c>
    </row>
    <row r="39" spans="1:1" ht="15.5" x14ac:dyDescent="0.35">
      <c r="A39" s="83" t="s">
        <v>61</v>
      </c>
    </row>
    <row r="40" spans="1:1" ht="15.5" x14ac:dyDescent="0.35">
      <c r="A40" s="83" t="s">
        <v>62</v>
      </c>
    </row>
    <row r="41" spans="1:1" ht="15.5" x14ac:dyDescent="0.35">
      <c r="A41" s="82"/>
    </row>
    <row r="42" spans="1:1" ht="13" x14ac:dyDescent="0.3">
      <c r="A42" s="74"/>
    </row>
    <row r="43" spans="1:1" ht="13" x14ac:dyDescent="0.3">
      <c r="A43" s="71"/>
    </row>
    <row r="44" spans="1:1" ht="6" customHeight="1" x14ac:dyDescent="0.3">
      <c r="A44" s="71"/>
    </row>
    <row r="45" spans="1:1" ht="14.5" x14ac:dyDescent="0.35">
      <c r="A45" s="72" t="s">
        <v>48</v>
      </c>
    </row>
    <row r="46" spans="1:1" ht="13" x14ac:dyDescent="0.3">
      <c r="A46" s="71" t="s">
        <v>25</v>
      </c>
    </row>
    <row r="47" spans="1:1" ht="13" x14ac:dyDescent="0.3">
      <c r="A47" s="71" t="s">
        <v>26</v>
      </c>
    </row>
    <row r="48" spans="1:1" ht="13" x14ac:dyDescent="0.3">
      <c r="A48" s="71" t="s">
        <v>27</v>
      </c>
    </row>
    <row r="49" spans="1:1" ht="13.15" customHeight="1" x14ac:dyDescent="0.3">
      <c r="A49" s="71"/>
    </row>
    <row r="50" spans="1:1" ht="24.65" customHeight="1" x14ac:dyDescent="0.45">
      <c r="A50" s="75" t="s">
        <v>49</v>
      </c>
    </row>
    <row r="51" spans="1:1" ht="6" customHeight="1" x14ac:dyDescent="0.3">
      <c r="A51" s="73"/>
    </row>
    <row r="52" spans="1:1" ht="27.65" customHeight="1" x14ac:dyDescent="0.35">
      <c r="A52" s="76" t="s">
        <v>28</v>
      </c>
    </row>
    <row r="53" spans="1:1" ht="20.5" customHeight="1" x14ac:dyDescent="0.35">
      <c r="A53" s="76" t="s">
        <v>50</v>
      </c>
    </row>
    <row r="54" spans="1:1" ht="14.5" x14ac:dyDescent="0.35">
      <c r="A54" s="76" t="s">
        <v>29</v>
      </c>
    </row>
    <row r="55" spans="1:1" ht="14.5" x14ac:dyDescent="0.35">
      <c r="A55" s="76" t="s">
        <v>30</v>
      </c>
    </row>
    <row r="56" spans="1:1" ht="14.5" x14ac:dyDescent="0.35">
      <c r="A56" s="76"/>
    </row>
    <row r="57" spans="1:1" ht="14.5" x14ac:dyDescent="0.35">
      <c r="A57" s="76"/>
    </row>
    <row r="58" spans="1:1" ht="16.899999999999999" customHeight="1" x14ac:dyDescent="0.3">
      <c r="A58" s="71"/>
    </row>
    <row r="59" spans="1:1" ht="15.5" x14ac:dyDescent="0.35">
      <c r="A59" s="77" t="s">
        <v>31</v>
      </c>
    </row>
    <row r="60" spans="1:1" ht="15.5" x14ac:dyDescent="0.35">
      <c r="A60" s="77" t="s">
        <v>58</v>
      </c>
    </row>
    <row r="61" spans="1:1" ht="13" x14ac:dyDescent="0.3">
      <c r="A61" s="71"/>
    </row>
    <row r="62" spans="1:1" ht="6" customHeight="1" x14ac:dyDescent="0.3">
      <c r="A62" s="71"/>
    </row>
    <row r="63" spans="1:1" ht="36.65" customHeight="1" x14ac:dyDescent="0.35">
      <c r="A63" s="78" t="s">
        <v>32</v>
      </c>
    </row>
    <row r="64" spans="1:1" ht="15.5" x14ac:dyDescent="0.35">
      <c r="A64" s="78" t="s">
        <v>51</v>
      </c>
    </row>
    <row r="65" spans="1:1" ht="13" x14ac:dyDescent="0.3">
      <c r="A65" s="71"/>
    </row>
    <row r="66" spans="1:1" ht="42" customHeight="1" x14ac:dyDescent="0.35">
      <c r="A66" s="79"/>
    </row>
    <row r="67" spans="1:1" ht="20.5" customHeight="1" x14ac:dyDescent="0.25">
      <c r="A67" s="87" t="s">
        <v>68</v>
      </c>
    </row>
    <row r="68" spans="1:1" ht="6" customHeight="1" x14ac:dyDescent="0.3">
      <c r="A68" s="71"/>
    </row>
    <row r="69" spans="1:1" ht="22.15" customHeight="1" x14ac:dyDescent="0.25">
      <c r="A69" s="85" t="str">
        <f ca="1">+CONCATENATE("copyright 2005 - ",YEAR(A70)," K! Business Solutions GmbH, Erkrath - Germany")</f>
        <v>copyright 2005 - 2014 K! Business Solutions GmbH, Erkrath - Germany</v>
      </c>
    </row>
    <row r="70" spans="1:1" ht="13" x14ac:dyDescent="0.3">
      <c r="A70" s="86">
        <f ca="1">+TODAY()</f>
        <v>41942</v>
      </c>
    </row>
  </sheetData>
  <phoneticPr fontId="0" type="noConversion"/>
  <hyperlinks>
    <hyperlink ref="A67" r:id="rId1"/>
  </hyperlinks>
  <printOptions horizontalCentered="1"/>
  <pageMargins left="0.19685039370078741" right="0.19685039370078741" top="0.39370078740157483" bottom="0.19685039370078741" header="0.51181102362204722" footer="0.39370078740157483"/>
  <pageSetup paperSize="9" fitToHeight="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109"/>
  <sheetViews>
    <sheetView showGridLines="0" zoomScale="90" workbookViewId="0">
      <selection activeCell="C10" sqref="C10"/>
    </sheetView>
  </sheetViews>
  <sheetFormatPr baseColWidth="10" defaultColWidth="11.59765625" defaultRowHeight="13" x14ac:dyDescent="0.3"/>
  <cols>
    <col min="1" max="1" width="7.296875" style="2" customWidth="1"/>
    <col min="2" max="2" width="15.69921875" style="2" customWidth="1"/>
    <col min="3" max="3" width="15.296875" style="2" customWidth="1"/>
    <col min="4" max="4" width="11.59765625" style="2" customWidth="1"/>
    <col min="5" max="5" width="12.296875" style="2" customWidth="1"/>
    <col min="6" max="6" width="2.59765625" style="2" customWidth="1"/>
    <col min="7" max="7" width="14.69921875" style="2" customWidth="1"/>
    <col min="8" max="8" width="14.296875" style="2" customWidth="1"/>
    <col min="9" max="9" width="17.3984375" style="2" customWidth="1"/>
    <col min="10" max="10" width="11.296875" style="2" customWidth="1"/>
    <col min="11" max="11" width="1.3984375" style="2" customWidth="1"/>
    <col min="12" max="12" width="12" style="2" bestFit="1" customWidth="1"/>
    <col min="13" max="16384" width="11.59765625" style="2"/>
  </cols>
  <sheetData>
    <row r="1" spans="1:11" ht="23.5" x14ac:dyDescent="0.55000000000000004">
      <c r="A1" s="47" t="s">
        <v>22</v>
      </c>
      <c r="B1" s="48"/>
      <c r="C1" s="48"/>
      <c r="D1" s="48"/>
      <c r="E1" s="48"/>
      <c r="F1" s="48"/>
      <c r="G1" s="48"/>
      <c r="H1" s="48"/>
      <c r="I1" s="49"/>
    </row>
    <row r="2" spans="1:11" ht="13.15" customHeight="1" thickBot="1" x14ac:dyDescent="0.5">
      <c r="A2" s="1"/>
      <c r="B2" s="1"/>
      <c r="C2" s="1"/>
      <c r="D2" s="1"/>
      <c r="E2" s="1"/>
      <c r="F2" s="1"/>
      <c r="G2" s="1"/>
      <c r="H2" s="1"/>
      <c r="I2" s="1"/>
    </row>
    <row r="3" spans="1:11" ht="16" thickTop="1" x14ac:dyDescent="0.35">
      <c r="A3" s="43" t="s">
        <v>14</v>
      </c>
      <c r="B3" s="44"/>
      <c r="C3" s="44"/>
      <c r="D3" s="44"/>
      <c r="E3" s="45"/>
      <c r="G3" s="50"/>
      <c r="H3" s="51"/>
      <c r="I3" s="52"/>
    </row>
    <row r="4" spans="1:11" ht="15.5" x14ac:dyDescent="0.35">
      <c r="A4" s="43" t="s">
        <v>15</v>
      </c>
      <c r="B4" s="44"/>
      <c r="C4" s="44"/>
      <c r="D4" s="44"/>
      <c r="E4" s="45"/>
      <c r="G4" s="56" t="s">
        <v>21</v>
      </c>
      <c r="H4" s="61">
        <v>2025</v>
      </c>
      <c r="I4" s="58"/>
    </row>
    <row r="5" spans="1:11" ht="15.5" x14ac:dyDescent="0.35">
      <c r="A5" s="43" t="s">
        <v>20</v>
      </c>
      <c r="B5" s="44"/>
      <c r="C5" s="44"/>
      <c r="D5" s="44"/>
      <c r="E5" s="45"/>
      <c r="G5" s="59"/>
      <c r="H5" s="57"/>
      <c r="I5" s="58"/>
      <c r="J5" s="4"/>
      <c r="K5" s="5"/>
    </row>
    <row r="6" spans="1:11" ht="15.5" x14ac:dyDescent="0.35">
      <c r="A6" s="43" t="s">
        <v>16</v>
      </c>
      <c r="B6" s="44"/>
      <c r="C6" s="44"/>
      <c r="D6" s="44"/>
      <c r="E6" s="45"/>
      <c r="G6" s="60" t="s">
        <v>9</v>
      </c>
      <c r="H6" s="18"/>
      <c r="I6" s="62">
        <f>VLOOKUP(H4,A23:B55,2)</f>
        <v>180932.04877626913</v>
      </c>
      <c r="J6" s="4"/>
      <c r="K6" s="5"/>
    </row>
    <row r="7" spans="1:11" ht="15.5" x14ac:dyDescent="0.35">
      <c r="A7" s="43" t="s">
        <v>17</v>
      </c>
      <c r="B7" s="44"/>
      <c r="C7" s="44"/>
      <c r="D7" s="46"/>
      <c r="E7" s="45"/>
      <c r="G7" s="63" t="s">
        <v>6</v>
      </c>
      <c r="H7" s="64"/>
      <c r="I7" s="65">
        <f>VLOOKUP(H4,G23:I55,3)</f>
        <v>296000</v>
      </c>
      <c r="J7" s="4"/>
      <c r="K7" s="5"/>
    </row>
    <row r="8" spans="1:11" ht="13.15" customHeight="1" thickBot="1" x14ac:dyDescent="0.35">
      <c r="A8" s="44"/>
      <c r="B8" s="44"/>
      <c r="C8" s="44"/>
      <c r="D8" s="44"/>
      <c r="E8" s="45"/>
      <c r="G8" s="53"/>
      <c r="H8" s="54"/>
      <c r="I8" s="55"/>
      <c r="J8" s="4"/>
      <c r="K8" s="5"/>
    </row>
    <row r="9" spans="1:11" s="40" customFormat="1" ht="12.65" customHeight="1" thickTop="1" x14ac:dyDescent="0.3">
      <c r="E9" s="3"/>
      <c r="G9" s="3"/>
      <c r="H9" s="3"/>
      <c r="I9" s="3"/>
      <c r="J9" s="41"/>
      <c r="K9" s="42"/>
    </row>
    <row r="10" spans="1:11" x14ac:dyDescent="0.3">
      <c r="B10" s="6" t="s">
        <v>18</v>
      </c>
      <c r="C10" s="39" t="s">
        <v>19</v>
      </c>
    </row>
    <row r="12" spans="1:11" x14ac:dyDescent="0.3">
      <c r="B12" s="6" t="s">
        <v>10</v>
      </c>
      <c r="C12" s="7">
        <v>2022</v>
      </c>
    </row>
    <row r="14" spans="1:11" x14ac:dyDescent="0.3">
      <c r="B14" s="8" t="s">
        <v>0</v>
      </c>
      <c r="C14" s="9">
        <v>200000</v>
      </c>
      <c r="G14" s="8" t="s">
        <v>6</v>
      </c>
      <c r="H14" s="10">
        <v>200000</v>
      </c>
      <c r="I14" s="11"/>
    </row>
    <row r="15" spans="1:11" x14ac:dyDescent="0.3">
      <c r="B15" s="6" t="s">
        <v>1</v>
      </c>
      <c r="C15" s="12">
        <v>0.05</v>
      </c>
      <c r="G15" s="8" t="s">
        <v>5</v>
      </c>
      <c r="H15" s="12">
        <v>0.16</v>
      </c>
    </row>
    <row r="16" spans="1:11" x14ac:dyDescent="0.3">
      <c r="B16" s="6" t="s">
        <v>69</v>
      </c>
      <c r="C16" s="88">
        <v>20</v>
      </c>
      <c r="H16" s="11"/>
      <c r="I16" s="11"/>
    </row>
    <row r="17" spans="1:9" x14ac:dyDescent="0.3">
      <c r="B17" s="13"/>
      <c r="C17" s="13"/>
      <c r="H17" s="11"/>
      <c r="I17" s="11"/>
    </row>
    <row r="18" spans="1:9" x14ac:dyDescent="0.3">
      <c r="A18" s="89" t="s">
        <v>11</v>
      </c>
      <c r="B18" s="90"/>
      <c r="C18" s="90"/>
      <c r="D18" s="90"/>
      <c r="E18" s="91"/>
      <c r="G18" s="89" t="s">
        <v>12</v>
      </c>
      <c r="H18" s="90"/>
      <c r="I18" s="91"/>
    </row>
    <row r="19" spans="1:9" x14ac:dyDescent="0.3">
      <c r="A19" s="92"/>
      <c r="B19" s="93"/>
      <c r="C19" s="93"/>
      <c r="D19" s="93"/>
      <c r="E19" s="94"/>
      <c r="G19" s="92"/>
      <c r="H19" s="93"/>
      <c r="I19" s="94"/>
    </row>
    <row r="20" spans="1:9" ht="42" customHeight="1" x14ac:dyDescent="0.3">
      <c r="A20" s="14" t="s">
        <v>8</v>
      </c>
      <c r="B20" s="14" t="s">
        <v>2</v>
      </c>
      <c r="C20" s="14" t="s">
        <v>7</v>
      </c>
      <c r="D20" s="14" t="s">
        <v>3</v>
      </c>
      <c r="E20" s="14" t="s">
        <v>4</v>
      </c>
      <c r="F20" s="15"/>
      <c r="G20" s="14" t="str">
        <f>A20</f>
        <v>Jahr</v>
      </c>
      <c r="H20" s="16" t="s">
        <v>5</v>
      </c>
      <c r="I20" s="16" t="s">
        <v>13</v>
      </c>
    </row>
    <row r="21" spans="1:9" ht="4.9000000000000004" customHeight="1" x14ac:dyDescent="0.3">
      <c r="A21" s="17"/>
      <c r="B21" s="18"/>
      <c r="C21" s="18"/>
      <c r="D21" s="18"/>
      <c r="E21" s="19"/>
      <c r="G21" s="17"/>
      <c r="H21" s="18"/>
      <c r="I21" s="20"/>
    </row>
    <row r="22" spans="1:9" x14ac:dyDescent="0.3">
      <c r="A22" s="17"/>
      <c r="B22" s="21"/>
      <c r="C22" s="22">
        <f>((C14)*C15/(1-(1/(1+C15))^(1*C16))+0*C15)/1*1/(1+(C17=1)*C15)</f>
        <v>16048.51743813826</v>
      </c>
      <c r="D22" s="21"/>
      <c r="E22" s="23"/>
      <c r="G22" s="17"/>
      <c r="H22" s="18"/>
      <c r="I22" s="19"/>
    </row>
    <row r="23" spans="1:9" x14ac:dyDescent="0.3">
      <c r="A23" s="24">
        <f>C12</f>
        <v>2022</v>
      </c>
      <c r="B23" s="25">
        <f>C14</f>
        <v>200000</v>
      </c>
      <c r="C23" s="21">
        <f>IF(C22&gt;B23,B23+D23,C22)</f>
        <v>16048.51743813826</v>
      </c>
      <c r="D23" s="25">
        <f>B23*C$15</f>
        <v>10000</v>
      </c>
      <c r="E23" s="23">
        <f>C23-D23</f>
        <v>6048.5174381382603</v>
      </c>
      <c r="G23" s="28">
        <f>A23</f>
        <v>2022</v>
      </c>
      <c r="H23" s="26"/>
      <c r="I23" s="27">
        <f t="shared" ref="I23:I55" si="0">IF(B23&lt;=0,0,IF(H$15=0,0,H$14+H23))</f>
        <v>200000</v>
      </c>
    </row>
    <row r="24" spans="1:9" x14ac:dyDescent="0.3">
      <c r="A24" s="28">
        <f>A23+1</f>
        <v>2023</v>
      </c>
      <c r="B24" s="25">
        <f t="shared" ref="B24:B55" si="1">B23-E23</f>
        <v>193951.48256186175</v>
      </c>
      <c r="C24" s="21">
        <f t="shared" ref="C24:C55" si="2">IF(C23&gt;B24,B24+D24,C23)</f>
        <v>16048.51743813826</v>
      </c>
      <c r="D24" s="25">
        <f>B24*C$15</f>
        <v>9697.574128093087</v>
      </c>
      <c r="E24" s="23">
        <f t="shared" ref="E24:E55" si="3">C24-D24</f>
        <v>6350.9433100451733</v>
      </c>
      <c r="G24" s="28">
        <f>A24</f>
        <v>2023</v>
      </c>
      <c r="H24" s="26">
        <f>IF(B24&lt;=0,0,(I$23*H$15)+H23)</f>
        <v>32000</v>
      </c>
      <c r="I24" s="27">
        <f t="shared" si="0"/>
        <v>232000</v>
      </c>
    </row>
    <row r="25" spans="1:9" x14ac:dyDescent="0.3">
      <c r="A25" s="28">
        <f t="shared" ref="A25:A55" si="4">A24+1</f>
        <v>2024</v>
      </c>
      <c r="B25" s="25">
        <f t="shared" si="1"/>
        <v>187600.53925181658</v>
      </c>
      <c r="C25" s="21">
        <f t="shared" si="2"/>
        <v>16048.51743813826</v>
      </c>
      <c r="D25" s="25">
        <f t="shared" ref="D25:D55" si="5">B25*C$15</f>
        <v>9380.0269625908295</v>
      </c>
      <c r="E25" s="23">
        <f t="shared" si="3"/>
        <v>6668.4904755474308</v>
      </c>
      <c r="G25" s="28">
        <f t="shared" ref="G25:G55" si="6">A25</f>
        <v>2024</v>
      </c>
      <c r="H25" s="26">
        <f>IF(B25&lt;=0,0,(I$23*H$15)+H24)</f>
        <v>64000</v>
      </c>
      <c r="I25" s="27">
        <f t="shared" si="0"/>
        <v>264000</v>
      </c>
    </row>
    <row r="26" spans="1:9" x14ac:dyDescent="0.3">
      <c r="A26" s="28">
        <f t="shared" si="4"/>
        <v>2025</v>
      </c>
      <c r="B26" s="25">
        <f t="shared" si="1"/>
        <v>180932.04877626913</v>
      </c>
      <c r="C26" s="21">
        <f t="shared" si="2"/>
        <v>16048.51743813826</v>
      </c>
      <c r="D26" s="25">
        <f t="shared" si="5"/>
        <v>9046.6024388134574</v>
      </c>
      <c r="E26" s="23">
        <f t="shared" si="3"/>
        <v>7001.9149993248029</v>
      </c>
      <c r="G26" s="28">
        <f t="shared" si="6"/>
        <v>2025</v>
      </c>
      <c r="H26" s="26">
        <f>IF(B26&lt;=0,0,(I$23*H$15)+H25)</f>
        <v>96000</v>
      </c>
      <c r="I26" s="27">
        <f t="shared" si="0"/>
        <v>296000</v>
      </c>
    </row>
    <row r="27" spans="1:9" x14ac:dyDescent="0.3">
      <c r="A27" s="28">
        <f t="shared" si="4"/>
        <v>2026</v>
      </c>
      <c r="B27" s="25">
        <f t="shared" si="1"/>
        <v>173930.13377694433</v>
      </c>
      <c r="C27" s="21">
        <f t="shared" si="2"/>
        <v>16048.51743813826</v>
      </c>
      <c r="D27" s="25">
        <f t="shared" si="5"/>
        <v>8696.5066888472174</v>
      </c>
      <c r="E27" s="23">
        <f t="shared" si="3"/>
        <v>7352.0107492910429</v>
      </c>
      <c r="G27" s="28">
        <f t="shared" si="6"/>
        <v>2026</v>
      </c>
      <c r="H27" s="26">
        <f>IF(B27&lt;=0,0,H26)</f>
        <v>96000</v>
      </c>
      <c r="I27" s="27">
        <f t="shared" si="0"/>
        <v>296000</v>
      </c>
    </row>
    <row r="28" spans="1:9" x14ac:dyDescent="0.3">
      <c r="A28" s="28">
        <f t="shared" si="4"/>
        <v>2027</v>
      </c>
      <c r="B28" s="25">
        <f t="shared" si="1"/>
        <v>166578.12302765329</v>
      </c>
      <c r="C28" s="21">
        <f t="shared" si="2"/>
        <v>16048.51743813826</v>
      </c>
      <c r="D28" s="25">
        <f t="shared" si="5"/>
        <v>8328.9061513826655</v>
      </c>
      <c r="E28" s="23">
        <f t="shared" si="3"/>
        <v>7719.6112867555948</v>
      </c>
      <c r="G28" s="28">
        <f t="shared" si="6"/>
        <v>2027</v>
      </c>
      <c r="H28" s="26">
        <f t="shared" ref="H28:H55" si="7">IF(B28&lt;=0,0,H27)</f>
        <v>96000</v>
      </c>
      <c r="I28" s="27">
        <f t="shared" si="0"/>
        <v>296000</v>
      </c>
    </row>
    <row r="29" spans="1:9" x14ac:dyDescent="0.3">
      <c r="A29" s="28">
        <f t="shared" si="4"/>
        <v>2028</v>
      </c>
      <c r="B29" s="25">
        <f t="shared" si="1"/>
        <v>158858.51174089769</v>
      </c>
      <c r="C29" s="21">
        <f t="shared" si="2"/>
        <v>16048.51743813826</v>
      </c>
      <c r="D29" s="25">
        <f t="shared" si="5"/>
        <v>7942.9255870448851</v>
      </c>
      <c r="E29" s="23">
        <f t="shared" si="3"/>
        <v>8105.5918510933752</v>
      </c>
      <c r="G29" s="28">
        <f t="shared" si="6"/>
        <v>2028</v>
      </c>
      <c r="H29" s="26">
        <f t="shared" si="7"/>
        <v>96000</v>
      </c>
      <c r="I29" s="27">
        <f t="shared" si="0"/>
        <v>296000</v>
      </c>
    </row>
    <row r="30" spans="1:9" x14ac:dyDescent="0.3">
      <c r="A30" s="28">
        <f t="shared" si="4"/>
        <v>2029</v>
      </c>
      <c r="B30" s="25">
        <f t="shared" si="1"/>
        <v>150752.91988980433</v>
      </c>
      <c r="C30" s="21">
        <f t="shared" si="2"/>
        <v>16048.51743813826</v>
      </c>
      <c r="D30" s="25">
        <f t="shared" si="5"/>
        <v>7537.6459944902163</v>
      </c>
      <c r="E30" s="23">
        <f t="shared" si="3"/>
        <v>8510.8714436480441</v>
      </c>
      <c r="G30" s="28">
        <f t="shared" si="6"/>
        <v>2029</v>
      </c>
      <c r="H30" s="26">
        <f t="shared" si="7"/>
        <v>96000</v>
      </c>
      <c r="I30" s="27">
        <f t="shared" si="0"/>
        <v>296000</v>
      </c>
    </row>
    <row r="31" spans="1:9" x14ac:dyDescent="0.3">
      <c r="A31" s="28">
        <f t="shared" si="4"/>
        <v>2030</v>
      </c>
      <c r="B31" s="25">
        <f t="shared" si="1"/>
        <v>142242.04844615629</v>
      </c>
      <c r="C31" s="21">
        <f t="shared" si="2"/>
        <v>16048.51743813826</v>
      </c>
      <c r="D31" s="25">
        <f t="shared" si="5"/>
        <v>7112.1024223078148</v>
      </c>
      <c r="E31" s="23">
        <f t="shared" si="3"/>
        <v>8936.4150158304456</v>
      </c>
      <c r="G31" s="28">
        <f t="shared" si="6"/>
        <v>2030</v>
      </c>
      <c r="H31" s="26">
        <f t="shared" si="7"/>
        <v>96000</v>
      </c>
      <c r="I31" s="27">
        <f t="shared" si="0"/>
        <v>296000</v>
      </c>
    </row>
    <row r="32" spans="1:9" x14ac:dyDescent="0.3">
      <c r="A32" s="28">
        <f t="shared" si="4"/>
        <v>2031</v>
      </c>
      <c r="B32" s="25">
        <f t="shared" si="1"/>
        <v>133305.63343032583</v>
      </c>
      <c r="C32" s="21">
        <f t="shared" si="2"/>
        <v>16048.51743813826</v>
      </c>
      <c r="D32" s="25">
        <f t="shared" si="5"/>
        <v>6665.2816715162917</v>
      </c>
      <c r="E32" s="23">
        <f t="shared" si="3"/>
        <v>9383.2357666219687</v>
      </c>
      <c r="G32" s="28">
        <f t="shared" si="6"/>
        <v>2031</v>
      </c>
      <c r="H32" s="26">
        <f t="shared" si="7"/>
        <v>96000</v>
      </c>
      <c r="I32" s="27">
        <f t="shared" si="0"/>
        <v>296000</v>
      </c>
    </row>
    <row r="33" spans="1:9" x14ac:dyDescent="0.3">
      <c r="A33" s="28">
        <f t="shared" si="4"/>
        <v>2032</v>
      </c>
      <c r="B33" s="25">
        <f t="shared" si="1"/>
        <v>123922.39766370386</v>
      </c>
      <c r="C33" s="21">
        <f t="shared" si="2"/>
        <v>16048.51743813826</v>
      </c>
      <c r="D33" s="25">
        <f t="shared" si="5"/>
        <v>6196.1198831851934</v>
      </c>
      <c r="E33" s="23">
        <f t="shared" si="3"/>
        <v>9852.397554953066</v>
      </c>
      <c r="G33" s="28">
        <f t="shared" si="6"/>
        <v>2032</v>
      </c>
      <c r="H33" s="26">
        <f t="shared" si="7"/>
        <v>96000</v>
      </c>
      <c r="I33" s="27">
        <f t="shared" si="0"/>
        <v>296000</v>
      </c>
    </row>
    <row r="34" spans="1:9" x14ac:dyDescent="0.3">
      <c r="A34" s="28">
        <f t="shared" si="4"/>
        <v>2033</v>
      </c>
      <c r="B34" s="25">
        <f t="shared" si="1"/>
        <v>114070.0001087508</v>
      </c>
      <c r="C34" s="21">
        <f t="shared" si="2"/>
        <v>16048.51743813826</v>
      </c>
      <c r="D34" s="25">
        <f t="shared" si="5"/>
        <v>5703.5000054375405</v>
      </c>
      <c r="E34" s="23">
        <f t="shared" si="3"/>
        <v>10345.017432700719</v>
      </c>
      <c r="G34" s="28">
        <f t="shared" si="6"/>
        <v>2033</v>
      </c>
      <c r="H34" s="26">
        <f t="shared" si="7"/>
        <v>96000</v>
      </c>
      <c r="I34" s="27">
        <f t="shared" si="0"/>
        <v>296000</v>
      </c>
    </row>
    <row r="35" spans="1:9" x14ac:dyDescent="0.3">
      <c r="A35" s="28">
        <f t="shared" si="4"/>
        <v>2034</v>
      </c>
      <c r="B35" s="25">
        <f t="shared" si="1"/>
        <v>103724.98267605007</v>
      </c>
      <c r="C35" s="21">
        <f t="shared" si="2"/>
        <v>16048.51743813826</v>
      </c>
      <c r="D35" s="25">
        <f t="shared" si="5"/>
        <v>5186.2491338025038</v>
      </c>
      <c r="E35" s="23">
        <f t="shared" si="3"/>
        <v>10862.268304335757</v>
      </c>
      <c r="G35" s="28">
        <f t="shared" si="6"/>
        <v>2034</v>
      </c>
      <c r="H35" s="26">
        <f t="shared" si="7"/>
        <v>96000</v>
      </c>
      <c r="I35" s="27">
        <f t="shared" si="0"/>
        <v>296000</v>
      </c>
    </row>
    <row r="36" spans="1:9" x14ac:dyDescent="0.3">
      <c r="A36" s="28">
        <f t="shared" si="4"/>
        <v>2035</v>
      </c>
      <c r="B36" s="25">
        <f t="shared" si="1"/>
        <v>92862.714371714319</v>
      </c>
      <c r="C36" s="21">
        <f t="shared" si="2"/>
        <v>16048.51743813826</v>
      </c>
      <c r="D36" s="25">
        <f t="shared" si="5"/>
        <v>4643.1357185857159</v>
      </c>
      <c r="E36" s="23">
        <f t="shared" si="3"/>
        <v>11405.381719552544</v>
      </c>
      <c r="G36" s="28">
        <f t="shared" si="6"/>
        <v>2035</v>
      </c>
      <c r="H36" s="26">
        <f t="shared" si="7"/>
        <v>96000</v>
      </c>
      <c r="I36" s="27">
        <f t="shared" si="0"/>
        <v>296000</v>
      </c>
    </row>
    <row r="37" spans="1:9" x14ac:dyDescent="0.3">
      <c r="A37" s="28">
        <f t="shared" si="4"/>
        <v>2036</v>
      </c>
      <c r="B37" s="25">
        <f t="shared" si="1"/>
        <v>81457.332652161771</v>
      </c>
      <c r="C37" s="21">
        <f t="shared" si="2"/>
        <v>16048.51743813826</v>
      </c>
      <c r="D37" s="25">
        <f t="shared" si="5"/>
        <v>4072.8666326080888</v>
      </c>
      <c r="E37" s="23">
        <f t="shared" si="3"/>
        <v>11975.650805530171</v>
      </c>
      <c r="G37" s="28">
        <f t="shared" si="6"/>
        <v>2036</v>
      </c>
      <c r="H37" s="26">
        <f t="shared" si="7"/>
        <v>96000</v>
      </c>
      <c r="I37" s="27">
        <f t="shared" si="0"/>
        <v>296000</v>
      </c>
    </row>
    <row r="38" spans="1:9" x14ac:dyDescent="0.3">
      <c r="A38" s="28">
        <f t="shared" si="4"/>
        <v>2037</v>
      </c>
      <c r="B38" s="25">
        <f t="shared" si="1"/>
        <v>69481.681846631604</v>
      </c>
      <c r="C38" s="21">
        <f t="shared" si="2"/>
        <v>16048.51743813826</v>
      </c>
      <c r="D38" s="25">
        <f t="shared" si="5"/>
        <v>3474.0840923315805</v>
      </c>
      <c r="E38" s="23">
        <f t="shared" si="3"/>
        <v>12574.433345806679</v>
      </c>
      <c r="G38" s="28">
        <f t="shared" si="6"/>
        <v>2037</v>
      </c>
      <c r="H38" s="26">
        <f t="shared" si="7"/>
        <v>96000</v>
      </c>
      <c r="I38" s="27">
        <f t="shared" si="0"/>
        <v>296000</v>
      </c>
    </row>
    <row r="39" spans="1:9" x14ac:dyDescent="0.3">
      <c r="A39" s="28">
        <f t="shared" si="4"/>
        <v>2038</v>
      </c>
      <c r="B39" s="25">
        <f t="shared" si="1"/>
        <v>56907.24850082492</v>
      </c>
      <c r="C39" s="21">
        <f t="shared" si="2"/>
        <v>16048.51743813826</v>
      </c>
      <c r="D39" s="25">
        <f t="shared" si="5"/>
        <v>2845.3624250412463</v>
      </c>
      <c r="E39" s="23">
        <f t="shared" si="3"/>
        <v>13203.155013097014</v>
      </c>
      <c r="G39" s="28">
        <f t="shared" si="6"/>
        <v>2038</v>
      </c>
      <c r="H39" s="26">
        <f t="shared" si="7"/>
        <v>96000</v>
      </c>
      <c r="I39" s="27">
        <f t="shared" si="0"/>
        <v>296000</v>
      </c>
    </row>
    <row r="40" spans="1:9" x14ac:dyDescent="0.3">
      <c r="A40" s="28">
        <f t="shared" si="4"/>
        <v>2039</v>
      </c>
      <c r="B40" s="25">
        <f t="shared" si="1"/>
        <v>43704.093487727907</v>
      </c>
      <c r="C40" s="21">
        <f t="shared" si="2"/>
        <v>16048.51743813826</v>
      </c>
      <c r="D40" s="25">
        <f t="shared" si="5"/>
        <v>2185.2046743863953</v>
      </c>
      <c r="E40" s="23">
        <f t="shared" si="3"/>
        <v>13863.312763751865</v>
      </c>
      <c r="G40" s="28">
        <f t="shared" si="6"/>
        <v>2039</v>
      </c>
      <c r="H40" s="26">
        <f t="shared" si="7"/>
        <v>96000</v>
      </c>
      <c r="I40" s="27">
        <f t="shared" si="0"/>
        <v>296000</v>
      </c>
    </row>
    <row r="41" spans="1:9" x14ac:dyDescent="0.3">
      <c r="A41" s="28">
        <f t="shared" si="4"/>
        <v>2040</v>
      </c>
      <c r="B41" s="25">
        <f t="shared" si="1"/>
        <v>29840.780723976044</v>
      </c>
      <c r="C41" s="21">
        <f t="shared" si="2"/>
        <v>16048.51743813826</v>
      </c>
      <c r="D41" s="25">
        <f t="shared" si="5"/>
        <v>1492.0390361988023</v>
      </c>
      <c r="E41" s="23">
        <f t="shared" si="3"/>
        <v>14556.478401939457</v>
      </c>
      <c r="G41" s="28">
        <f t="shared" si="6"/>
        <v>2040</v>
      </c>
      <c r="H41" s="26">
        <f t="shared" si="7"/>
        <v>96000</v>
      </c>
      <c r="I41" s="27">
        <f t="shared" si="0"/>
        <v>296000</v>
      </c>
    </row>
    <row r="42" spans="1:9" x14ac:dyDescent="0.3">
      <c r="A42" s="28">
        <f t="shared" si="4"/>
        <v>2041</v>
      </c>
      <c r="B42" s="25">
        <f t="shared" si="1"/>
        <v>15284.302322036587</v>
      </c>
      <c r="C42" s="21">
        <f t="shared" si="2"/>
        <v>16048.517438138417</v>
      </c>
      <c r="D42" s="25">
        <f t="shared" si="5"/>
        <v>764.21511610182938</v>
      </c>
      <c r="E42" s="23">
        <f t="shared" si="3"/>
        <v>15284.302322036587</v>
      </c>
      <c r="G42" s="28">
        <f t="shared" si="6"/>
        <v>2041</v>
      </c>
      <c r="H42" s="26">
        <f t="shared" si="7"/>
        <v>96000</v>
      </c>
      <c r="I42" s="27">
        <f t="shared" si="0"/>
        <v>296000</v>
      </c>
    </row>
    <row r="43" spans="1:9" x14ac:dyDescent="0.3">
      <c r="A43" s="28">
        <f t="shared" si="4"/>
        <v>2042</v>
      </c>
      <c r="B43" s="25">
        <f t="shared" si="1"/>
        <v>0</v>
      </c>
      <c r="C43" s="21">
        <f t="shared" si="2"/>
        <v>0</v>
      </c>
      <c r="D43" s="25">
        <f t="shared" si="5"/>
        <v>0</v>
      </c>
      <c r="E43" s="23">
        <f t="shared" si="3"/>
        <v>0</v>
      </c>
      <c r="G43" s="28">
        <f t="shared" si="6"/>
        <v>2042</v>
      </c>
      <c r="H43" s="26">
        <f t="shared" si="7"/>
        <v>0</v>
      </c>
      <c r="I43" s="27">
        <f t="shared" si="0"/>
        <v>0</v>
      </c>
    </row>
    <row r="44" spans="1:9" x14ac:dyDescent="0.3">
      <c r="A44" s="28">
        <f t="shared" si="4"/>
        <v>2043</v>
      </c>
      <c r="B44" s="25">
        <f t="shared" si="1"/>
        <v>0</v>
      </c>
      <c r="C44" s="21">
        <f t="shared" si="2"/>
        <v>0</v>
      </c>
      <c r="D44" s="25">
        <f t="shared" si="5"/>
        <v>0</v>
      </c>
      <c r="E44" s="23">
        <f t="shared" si="3"/>
        <v>0</v>
      </c>
      <c r="G44" s="28">
        <f t="shared" si="6"/>
        <v>2043</v>
      </c>
      <c r="H44" s="26">
        <f t="shared" si="7"/>
        <v>0</v>
      </c>
      <c r="I44" s="27">
        <f t="shared" si="0"/>
        <v>0</v>
      </c>
    </row>
    <row r="45" spans="1:9" x14ac:dyDescent="0.3">
      <c r="A45" s="28">
        <f t="shared" si="4"/>
        <v>2044</v>
      </c>
      <c r="B45" s="25">
        <f t="shared" si="1"/>
        <v>0</v>
      </c>
      <c r="C45" s="21">
        <f t="shared" si="2"/>
        <v>0</v>
      </c>
      <c r="D45" s="25">
        <f t="shared" si="5"/>
        <v>0</v>
      </c>
      <c r="E45" s="23">
        <f t="shared" si="3"/>
        <v>0</v>
      </c>
      <c r="G45" s="28">
        <f t="shared" si="6"/>
        <v>2044</v>
      </c>
      <c r="H45" s="26">
        <f t="shared" si="7"/>
        <v>0</v>
      </c>
      <c r="I45" s="27">
        <f t="shared" si="0"/>
        <v>0</v>
      </c>
    </row>
    <row r="46" spans="1:9" x14ac:dyDescent="0.3">
      <c r="A46" s="28">
        <f t="shared" si="4"/>
        <v>2045</v>
      </c>
      <c r="B46" s="25">
        <f t="shared" si="1"/>
        <v>0</v>
      </c>
      <c r="C46" s="21">
        <f t="shared" si="2"/>
        <v>0</v>
      </c>
      <c r="D46" s="25">
        <f t="shared" si="5"/>
        <v>0</v>
      </c>
      <c r="E46" s="23">
        <f t="shared" si="3"/>
        <v>0</v>
      </c>
      <c r="G46" s="28">
        <f t="shared" si="6"/>
        <v>2045</v>
      </c>
      <c r="H46" s="26">
        <f t="shared" si="7"/>
        <v>0</v>
      </c>
      <c r="I46" s="27">
        <f t="shared" si="0"/>
        <v>0</v>
      </c>
    </row>
    <row r="47" spans="1:9" x14ac:dyDescent="0.3">
      <c r="A47" s="28">
        <f t="shared" si="4"/>
        <v>2046</v>
      </c>
      <c r="B47" s="25">
        <f t="shared" si="1"/>
        <v>0</v>
      </c>
      <c r="C47" s="21">
        <f t="shared" si="2"/>
        <v>0</v>
      </c>
      <c r="D47" s="25">
        <f t="shared" si="5"/>
        <v>0</v>
      </c>
      <c r="E47" s="23">
        <f t="shared" si="3"/>
        <v>0</v>
      </c>
      <c r="G47" s="28">
        <f t="shared" si="6"/>
        <v>2046</v>
      </c>
      <c r="H47" s="26">
        <f t="shared" si="7"/>
        <v>0</v>
      </c>
      <c r="I47" s="27">
        <f t="shared" si="0"/>
        <v>0</v>
      </c>
    </row>
    <row r="48" spans="1:9" x14ac:dyDescent="0.3">
      <c r="A48" s="28">
        <f t="shared" si="4"/>
        <v>2047</v>
      </c>
      <c r="B48" s="25">
        <f t="shared" si="1"/>
        <v>0</v>
      </c>
      <c r="C48" s="21">
        <f t="shared" si="2"/>
        <v>0</v>
      </c>
      <c r="D48" s="25">
        <f t="shared" si="5"/>
        <v>0</v>
      </c>
      <c r="E48" s="23">
        <f t="shared" si="3"/>
        <v>0</v>
      </c>
      <c r="G48" s="28">
        <f t="shared" si="6"/>
        <v>2047</v>
      </c>
      <c r="H48" s="26">
        <f t="shared" si="7"/>
        <v>0</v>
      </c>
      <c r="I48" s="27">
        <f t="shared" si="0"/>
        <v>0</v>
      </c>
    </row>
    <row r="49" spans="1:9" x14ac:dyDescent="0.3">
      <c r="A49" s="28">
        <f t="shared" si="4"/>
        <v>2048</v>
      </c>
      <c r="B49" s="25">
        <f t="shared" si="1"/>
        <v>0</v>
      </c>
      <c r="C49" s="21">
        <f t="shared" si="2"/>
        <v>0</v>
      </c>
      <c r="D49" s="25">
        <f t="shared" si="5"/>
        <v>0</v>
      </c>
      <c r="E49" s="23">
        <f t="shared" si="3"/>
        <v>0</v>
      </c>
      <c r="G49" s="28">
        <f t="shared" si="6"/>
        <v>2048</v>
      </c>
      <c r="H49" s="26">
        <f t="shared" si="7"/>
        <v>0</v>
      </c>
      <c r="I49" s="27">
        <f t="shared" si="0"/>
        <v>0</v>
      </c>
    </row>
    <row r="50" spans="1:9" x14ac:dyDescent="0.3">
      <c r="A50" s="28">
        <f t="shared" si="4"/>
        <v>2049</v>
      </c>
      <c r="B50" s="25">
        <f t="shared" si="1"/>
        <v>0</v>
      </c>
      <c r="C50" s="21">
        <f t="shared" si="2"/>
        <v>0</v>
      </c>
      <c r="D50" s="25">
        <f t="shared" si="5"/>
        <v>0</v>
      </c>
      <c r="E50" s="23">
        <f t="shared" si="3"/>
        <v>0</v>
      </c>
      <c r="G50" s="28">
        <f t="shared" si="6"/>
        <v>2049</v>
      </c>
      <c r="H50" s="26">
        <f t="shared" si="7"/>
        <v>0</v>
      </c>
      <c r="I50" s="27">
        <f t="shared" si="0"/>
        <v>0</v>
      </c>
    </row>
    <row r="51" spans="1:9" x14ac:dyDescent="0.3">
      <c r="A51" s="28">
        <f t="shared" si="4"/>
        <v>2050</v>
      </c>
      <c r="B51" s="25">
        <f t="shared" si="1"/>
        <v>0</v>
      </c>
      <c r="C51" s="21">
        <f t="shared" si="2"/>
        <v>0</v>
      </c>
      <c r="D51" s="25">
        <f t="shared" si="5"/>
        <v>0</v>
      </c>
      <c r="E51" s="23">
        <f t="shared" si="3"/>
        <v>0</v>
      </c>
      <c r="G51" s="28">
        <f t="shared" si="6"/>
        <v>2050</v>
      </c>
      <c r="H51" s="26">
        <f t="shared" si="7"/>
        <v>0</v>
      </c>
      <c r="I51" s="27">
        <f t="shared" si="0"/>
        <v>0</v>
      </c>
    </row>
    <row r="52" spans="1:9" x14ac:dyDescent="0.3">
      <c r="A52" s="28">
        <f t="shared" si="4"/>
        <v>2051</v>
      </c>
      <c r="B52" s="25">
        <f t="shared" si="1"/>
        <v>0</v>
      </c>
      <c r="C52" s="21">
        <f t="shared" si="2"/>
        <v>0</v>
      </c>
      <c r="D52" s="25">
        <f t="shared" si="5"/>
        <v>0</v>
      </c>
      <c r="E52" s="23">
        <f t="shared" si="3"/>
        <v>0</v>
      </c>
      <c r="G52" s="28">
        <f t="shared" si="6"/>
        <v>2051</v>
      </c>
      <c r="H52" s="26">
        <f t="shared" si="7"/>
        <v>0</v>
      </c>
      <c r="I52" s="27">
        <f t="shared" si="0"/>
        <v>0</v>
      </c>
    </row>
    <row r="53" spans="1:9" x14ac:dyDescent="0.3">
      <c r="A53" s="28">
        <f t="shared" si="4"/>
        <v>2052</v>
      </c>
      <c r="B53" s="25">
        <f t="shared" si="1"/>
        <v>0</v>
      </c>
      <c r="C53" s="21">
        <f t="shared" si="2"/>
        <v>0</v>
      </c>
      <c r="D53" s="25">
        <f t="shared" si="5"/>
        <v>0</v>
      </c>
      <c r="E53" s="23">
        <f t="shared" si="3"/>
        <v>0</v>
      </c>
      <c r="G53" s="28">
        <f t="shared" si="6"/>
        <v>2052</v>
      </c>
      <c r="H53" s="26">
        <f t="shared" si="7"/>
        <v>0</v>
      </c>
      <c r="I53" s="27">
        <f t="shared" si="0"/>
        <v>0</v>
      </c>
    </row>
    <row r="54" spans="1:9" x14ac:dyDescent="0.3">
      <c r="A54" s="28">
        <f t="shared" si="4"/>
        <v>2053</v>
      </c>
      <c r="B54" s="25">
        <f t="shared" si="1"/>
        <v>0</v>
      </c>
      <c r="C54" s="21">
        <f t="shared" si="2"/>
        <v>0</v>
      </c>
      <c r="D54" s="25">
        <f t="shared" si="5"/>
        <v>0</v>
      </c>
      <c r="E54" s="23">
        <f t="shared" si="3"/>
        <v>0</v>
      </c>
      <c r="G54" s="28">
        <f t="shared" si="6"/>
        <v>2053</v>
      </c>
      <c r="H54" s="26">
        <f t="shared" si="7"/>
        <v>0</v>
      </c>
      <c r="I54" s="27">
        <f t="shared" si="0"/>
        <v>0</v>
      </c>
    </row>
    <row r="55" spans="1:9" x14ac:dyDescent="0.3">
      <c r="A55" s="29">
        <f t="shared" si="4"/>
        <v>2054</v>
      </c>
      <c r="B55" s="30">
        <f t="shared" si="1"/>
        <v>0</v>
      </c>
      <c r="C55" s="31">
        <f t="shared" si="2"/>
        <v>0</v>
      </c>
      <c r="D55" s="30">
        <f t="shared" si="5"/>
        <v>0</v>
      </c>
      <c r="E55" s="32">
        <f t="shared" si="3"/>
        <v>0</v>
      </c>
      <c r="G55" s="29">
        <f t="shared" si="6"/>
        <v>2054</v>
      </c>
      <c r="H55" s="33">
        <f t="shared" si="7"/>
        <v>0</v>
      </c>
      <c r="I55" s="34">
        <f t="shared" si="0"/>
        <v>0</v>
      </c>
    </row>
    <row r="56" spans="1:9" x14ac:dyDescent="0.3">
      <c r="A56" s="35"/>
      <c r="C56" s="21"/>
      <c r="G56" s="37"/>
    </row>
    <row r="57" spans="1:9" x14ac:dyDescent="0.3">
      <c r="A57" s="35"/>
      <c r="B57" s="36"/>
      <c r="C57" s="21"/>
      <c r="D57" s="36"/>
      <c r="E57" s="36"/>
      <c r="F57" s="36"/>
      <c r="G57" s="37"/>
    </row>
    <row r="58" spans="1:9" x14ac:dyDescent="0.3">
      <c r="A58" s="35"/>
      <c r="C58" s="21"/>
      <c r="G58" s="35"/>
    </row>
    <row r="59" spans="1:9" x14ac:dyDescent="0.3">
      <c r="A59" s="35"/>
    </row>
    <row r="60" spans="1:9" x14ac:dyDescent="0.3">
      <c r="A60" s="35"/>
    </row>
    <row r="61" spans="1:9" x14ac:dyDescent="0.3">
      <c r="A61" s="35"/>
    </row>
    <row r="62" spans="1:9" x14ac:dyDescent="0.3">
      <c r="A62" s="35"/>
    </row>
    <row r="63" spans="1:9" x14ac:dyDescent="0.3">
      <c r="A63" s="35"/>
    </row>
    <row r="64" spans="1:9" x14ac:dyDescent="0.3">
      <c r="A64" s="35"/>
    </row>
    <row r="65" spans="1:1" x14ac:dyDescent="0.3">
      <c r="A65" s="35"/>
    </row>
    <row r="66" spans="1:1" x14ac:dyDescent="0.3">
      <c r="A66" s="35"/>
    </row>
    <row r="67" spans="1:1" x14ac:dyDescent="0.3">
      <c r="A67" s="35"/>
    </row>
    <row r="68" spans="1:1" x14ac:dyDescent="0.3">
      <c r="A68" s="35"/>
    </row>
    <row r="69" spans="1:1" x14ac:dyDescent="0.3">
      <c r="A69" s="35"/>
    </row>
    <row r="70" spans="1:1" x14ac:dyDescent="0.3">
      <c r="A70" s="35"/>
    </row>
    <row r="71" spans="1:1" x14ac:dyDescent="0.3">
      <c r="A71" s="35"/>
    </row>
    <row r="72" spans="1:1" x14ac:dyDescent="0.3">
      <c r="A72" s="35"/>
    </row>
    <row r="73" spans="1:1" x14ac:dyDescent="0.3">
      <c r="A73" s="35"/>
    </row>
    <row r="74" spans="1:1" x14ac:dyDescent="0.3">
      <c r="A74" s="35"/>
    </row>
    <row r="75" spans="1:1" x14ac:dyDescent="0.3">
      <c r="A75" s="35"/>
    </row>
    <row r="76" spans="1:1" x14ac:dyDescent="0.3">
      <c r="A76" s="35"/>
    </row>
    <row r="77" spans="1:1" x14ac:dyDescent="0.3">
      <c r="A77" s="35"/>
    </row>
    <row r="78" spans="1:1" x14ac:dyDescent="0.3">
      <c r="A78" s="35"/>
    </row>
    <row r="79" spans="1:1" x14ac:dyDescent="0.3">
      <c r="A79" s="35"/>
    </row>
    <row r="80" spans="1:1" x14ac:dyDescent="0.3">
      <c r="A80" s="35"/>
    </row>
    <row r="81" spans="1:1" x14ac:dyDescent="0.3">
      <c r="A81" s="35"/>
    </row>
    <row r="82" spans="1:1" x14ac:dyDescent="0.3">
      <c r="A82" s="35"/>
    </row>
    <row r="83" spans="1:1" x14ac:dyDescent="0.3">
      <c r="A83" s="35"/>
    </row>
    <row r="84" spans="1:1" x14ac:dyDescent="0.3">
      <c r="A84" s="35"/>
    </row>
    <row r="85" spans="1:1" x14ac:dyDescent="0.3">
      <c r="A85" s="35"/>
    </row>
    <row r="86" spans="1:1" x14ac:dyDescent="0.3">
      <c r="A86" s="35"/>
    </row>
    <row r="87" spans="1:1" x14ac:dyDescent="0.3">
      <c r="A87" s="35"/>
    </row>
    <row r="88" spans="1:1" x14ac:dyDescent="0.3">
      <c r="A88" s="35"/>
    </row>
    <row r="89" spans="1:1" x14ac:dyDescent="0.3">
      <c r="A89" s="35"/>
    </row>
    <row r="90" spans="1:1" x14ac:dyDescent="0.3">
      <c r="A90" s="35"/>
    </row>
    <row r="91" spans="1:1" x14ac:dyDescent="0.3">
      <c r="A91" s="35"/>
    </row>
    <row r="92" spans="1:1" x14ac:dyDescent="0.3">
      <c r="A92" s="35"/>
    </row>
    <row r="93" spans="1:1" x14ac:dyDescent="0.3">
      <c r="A93" s="35"/>
    </row>
    <row r="94" spans="1:1" x14ac:dyDescent="0.3">
      <c r="A94" s="35"/>
    </row>
    <row r="95" spans="1:1" x14ac:dyDescent="0.3">
      <c r="A95" s="35"/>
    </row>
    <row r="96" spans="1:1" x14ac:dyDescent="0.3">
      <c r="A96" s="35"/>
    </row>
    <row r="97" spans="1:1" x14ac:dyDescent="0.3">
      <c r="A97" s="35"/>
    </row>
    <row r="98" spans="1:1" x14ac:dyDescent="0.3">
      <c r="A98" s="35"/>
    </row>
    <row r="99" spans="1:1" x14ac:dyDescent="0.3">
      <c r="A99" s="35"/>
    </row>
    <row r="100" spans="1:1" x14ac:dyDescent="0.3">
      <c r="A100" s="35"/>
    </row>
    <row r="101" spans="1:1" x14ac:dyDescent="0.3">
      <c r="A101" s="38"/>
    </row>
    <row r="102" spans="1:1" x14ac:dyDescent="0.3">
      <c r="A102" s="38"/>
    </row>
    <row r="103" spans="1:1" x14ac:dyDescent="0.3">
      <c r="A103" s="38"/>
    </row>
    <row r="104" spans="1:1" x14ac:dyDescent="0.3">
      <c r="A104" s="38"/>
    </row>
    <row r="105" spans="1:1" x14ac:dyDescent="0.3">
      <c r="A105" s="38"/>
    </row>
    <row r="106" spans="1:1" x14ac:dyDescent="0.3">
      <c r="A106" s="38"/>
    </row>
    <row r="107" spans="1:1" x14ac:dyDescent="0.3">
      <c r="A107" s="38"/>
    </row>
    <row r="108" spans="1:1" x14ac:dyDescent="0.3">
      <c r="A108" s="38"/>
    </row>
    <row r="109" spans="1:1" x14ac:dyDescent="0.3">
      <c r="A109" s="38"/>
    </row>
  </sheetData>
  <mergeCells count="2">
    <mergeCell ref="A18:E19"/>
    <mergeCell ref="G18:I19"/>
  </mergeCells>
  <phoneticPr fontId="0" type="noConversion"/>
  <pageMargins left="0.78740157480314965" right="0.39370078740157483" top="0.98425196850393704" bottom="0.19685039370078741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WELCOME</vt:lpstr>
      <vt:lpstr>AMOG</vt:lpstr>
      <vt:lpstr>AMOG!Druckbereich</vt:lpstr>
    </vt:vector>
  </TitlesOfParts>
  <Company>KBS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kbs_000</cp:lastModifiedBy>
  <cp:lastPrinted>2008-01-23T20:26:00Z</cp:lastPrinted>
  <dcterms:created xsi:type="dcterms:W3CDTF">2008-01-23T18:42:06Z</dcterms:created>
  <dcterms:modified xsi:type="dcterms:W3CDTF">2014-10-30T12:33:51Z</dcterms:modified>
</cp:coreProperties>
</file>