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reebiesD - BF\"/>
    </mc:Choice>
  </mc:AlternateContent>
  <xr:revisionPtr revIDLastSave="0" documentId="13_ncr:1_{7800B3C4-179B-46A5-BC30-684F12E19962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WELCOME" sheetId="4" r:id="rId1"/>
    <sheet name="DATA" sheetId="1" r:id="rId2"/>
    <sheet name="CALC" sheetId="10" r:id="rId3"/>
    <sheet name="calc1" sheetId="5" r:id="rId4"/>
    <sheet name="calc2" sheetId="9" r:id="rId5"/>
  </sheets>
  <definedNames>
    <definedName name="_xlnm.Print_Area" localSheetId="2">CALC!$A$1:$G$42</definedName>
    <definedName name="_xlnm.Print_Area" localSheetId="3">calc1!$A$1:$G$42</definedName>
    <definedName name="_xlnm.Print_Area" localSheetId="4">calc2!$A$1:$G$42</definedName>
    <definedName name="_xlnm.Print_Area" localSheetId="0">WELCOME!$A$1:$A$35</definedName>
    <definedName name="_xlnm.Print_Titles" localSheetId="0">WELCOME!$1:$2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0" l="1"/>
  <c r="G42" i="10"/>
  <c r="G40" i="10"/>
  <c r="F28" i="10"/>
  <c r="G24" i="10"/>
  <c r="B24" i="10"/>
  <c r="G23" i="10"/>
  <c r="B23" i="10"/>
  <c r="G22" i="10"/>
  <c r="B22" i="10"/>
  <c r="G21" i="10"/>
  <c r="B21" i="10"/>
  <c r="G20" i="10"/>
  <c r="B20" i="10"/>
  <c r="G19" i="10"/>
  <c r="B19" i="10"/>
  <c r="G18" i="10"/>
  <c r="B18" i="10"/>
  <c r="G17" i="10"/>
  <c r="B17" i="10"/>
  <c r="G16" i="10"/>
  <c r="B16" i="10"/>
  <c r="G15" i="10"/>
  <c r="B15" i="10"/>
  <c r="G14" i="10"/>
  <c r="B14" i="10"/>
  <c r="G13" i="10"/>
  <c r="B13" i="10"/>
  <c r="G12" i="10"/>
  <c r="B12" i="10"/>
  <c r="G11" i="10"/>
  <c r="B11" i="10"/>
  <c r="G10" i="10"/>
  <c r="B10" i="10"/>
  <c r="G9" i="10"/>
  <c r="B9" i="10"/>
  <c r="G8" i="10"/>
  <c r="C44" i="9"/>
  <c r="G42" i="9"/>
  <c r="G40" i="9"/>
  <c r="F28" i="9"/>
  <c r="G24" i="9"/>
  <c r="B24" i="9"/>
  <c r="G23" i="9"/>
  <c r="B23" i="9"/>
  <c r="G22" i="9"/>
  <c r="B22" i="9"/>
  <c r="G21" i="9"/>
  <c r="B21" i="9"/>
  <c r="G20" i="9"/>
  <c r="B20" i="9"/>
  <c r="G19" i="9"/>
  <c r="B19" i="9"/>
  <c r="G18" i="9"/>
  <c r="B18" i="9"/>
  <c r="G17" i="9"/>
  <c r="B17" i="9"/>
  <c r="G16" i="9"/>
  <c r="B16" i="9"/>
  <c r="G15" i="9"/>
  <c r="B15" i="9"/>
  <c r="G14" i="9"/>
  <c r="B14" i="9"/>
  <c r="G13" i="9"/>
  <c r="B13" i="9"/>
  <c r="G12" i="9"/>
  <c r="B12" i="9"/>
  <c r="G11" i="9"/>
  <c r="B11" i="9"/>
  <c r="G10" i="9"/>
  <c r="B10" i="9"/>
  <c r="G9" i="9"/>
  <c r="B9" i="9"/>
  <c r="G8" i="9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9" i="5"/>
  <c r="G26" i="10" l="1"/>
  <c r="G33" i="10" s="1"/>
  <c r="G37" i="10" s="1"/>
  <c r="G26" i="9"/>
  <c r="G33" i="9" s="1"/>
  <c r="G37" i="9" s="1"/>
  <c r="C44" i="5"/>
  <c r="G40" i="5" s="1"/>
  <c r="G17" i="5"/>
  <c r="G18" i="5"/>
  <c r="G19" i="5"/>
  <c r="F28" i="5"/>
  <c r="G8" i="5"/>
  <c r="G9" i="5"/>
  <c r="G10" i="5"/>
  <c r="G11" i="5"/>
  <c r="G12" i="5"/>
  <c r="G13" i="5"/>
  <c r="G14" i="5"/>
  <c r="G15" i="5"/>
  <c r="G16" i="5"/>
  <c r="G20" i="5"/>
  <c r="G21" i="5"/>
  <c r="G22" i="5"/>
  <c r="G23" i="5"/>
  <c r="G24" i="5"/>
  <c r="G27" i="10" l="1"/>
  <c r="G42" i="5"/>
  <c r="G36" i="9"/>
  <c r="G36" i="10"/>
  <c r="G27" i="9"/>
  <c r="G28" i="9" s="1"/>
  <c r="G30" i="9" s="1"/>
  <c r="G28" i="10"/>
  <c r="G30" i="10" s="1"/>
  <c r="G26" i="5"/>
  <c r="G36" i="5" s="1"/>
  <c r="G27" i="5" l="1"/>
  <c r="G28" i="5" s="1"/>
  <c r="G30" i="5" s="1"/>
  <c r="G33" i="5"/>
  <c r="G3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</author>
  </authors>
  <commentList>
    <comment ref="G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Diese Vorlage für die Wareneinsatz-Kalkulation können Sie beliebig oft kopieren, um alle Ihre Gerichte zu kalkulieren.
Sie brauchen nur die GELBEN Felder auszufüllen, alles andere rechnet automatisch.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</author>
  </authors>
  <commentList>
    <comment ref="G1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Diese Vorlage für die Wareneinsatz-Kalkulation können Sie beliebig oft kopieren, um alle Ihre Gerichte zu kalkulieren.
Sie brauchen nur die GELBEN Felder auszufüllen, alles andere rechnet automatisch.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</author>
  </authors>
  <commentList>
    <comment ref="G1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Diese Vorlage für die Wareneinsatz-Kalkulation können Sie beliebig oft kopieren, um alle Ihre Gerichte zu kalkulieren.
Sie brauchen nur die GELBEN Felder auszufüllen, alles andere rechnet automatisch.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<sst xmlns="http://schemas.openxmlformats.org/spreadsheetml/2006/main" count="188" uniqueCount="87">
  <si>
    <t xml:space="preserve">WILLKOMMEN !   BIENVENUE!   WELCOME!    </t>
  </si>
  <si>
    <t>To the World of Magic Workbooks ®</t>
  </si>
  <si>
    <t>Er enthält keine Makros (die beim Laden Virenwarnungen abgeben),</t>
  </si>
  <si>
    <t>er erfordert keine umfangreichen Excel-Kenntnisse und keine</t>
  </si>
  <si>
    <t>Programmierkenntnisse.</t>
  </si>
  <si>
    <t>1. Schritt</t>
  </si>
  <si>
    <t>Daten den Erläuterungen entsprechend eingeben bzw.</t>
  </si>
  <si>
    <t>die Demo-Daten mit Ihren eigenen Daten überschreiben.</t>
  </si>
  <si>
    <t>2. Schritt</t>
  </si>
  <si>
    <t xml:space="preserve">Das war's auch schon!  </t>
  </si>
  <si>
    <t>Viel Erfolg wünscht</t>
  </si>
  <si>
    <t>kbs@magicworkbooks.com</t>
  </si>
  <si>
    <r>
      <t xml:space="preserve">Blatt </t>
    </r>
    <r>
      <rPr>
        <b/>
        <sz val="11"/>
        <color indexed="16"/>
        <rFont val="Arial"/>
        <family val="2"/>
      </rPr>
      <t>DATA</t>
    </r>
    <r>
      <rPr>
        <b/>
        <sz val="11"/>
        <rFont val="Arial"/>
        <family val="2"/>
      </rPr>
      <t xml:space="preserve"> anklicken</t>
    </r>
  </si>
  <si>
    <r>
      <t>das</t>
    </r>
    <r>
      <rPr>
        <b/>
        <sz val="12"/>
        <color indexed="16"/>
        <rFont val="Arial"/>
        <family val="2"/>
      </rPr>
      <t xml:space="preserve"> MagicWorkbooks</t>
    </r>
    <r>
      <rPr>
        <b/>
        <sz val="12"/>
        <color indexed="61"/>
        <rFont val="Arial"/>
        <family val="2"/>
      </rPr>
      <t xml:space="preserve"> </t>
    </r>
    <r>
      <rPr>
        <b/>
        <sz val="12"/>
        <rFont val="Arial"/>
        <family val="2"/>
      </rPr>
      <t>Team</t>
    </r>
  </si>
  <si>
    <t>FoodCostCalculator</t>
  </si>
  <si>
    <t>Wareneinsatzkalkulation</t>
  </si>
  <si>
    <t>Hier ist das Tool, mit dem Sie einfach und sauber Ihren</t>
  </si>
  <si>
    <r>
      <t>FoodCostCalculator</t>
    </r>
    <r>
      <rPr>
        <b/>
        <sz val="10"/>
        <rFont val="Arial"/>
        <family val="2"/>
      </rPr>
      <t xml:space="preserve"> wurde als Excel Arbeitsmappe entwickelt. </t>
    </r>
  </si>
  <si>
    <r>
      <t xml:space="preserve">Wie benutze ich </t>
    </r>
    <r>
      <rPr>
        <b/>
        <i/>
        <sz val="14"/>
        <color indexed="16"/>
        <rFont val="Arial"/>
        <family val="2"/>
      </rPr>
      <t>FoodCostCalculator</t>
    </r>
    <r>
      <rPr>
        <b/>
        <sz val="14"/>
        <rFont val="Arial"/>
        <family val="2"/>
      </rPr>
      <t>?</t>
    </r>
  </si>
  <si>
    <t>WARENEINSATZ KALKULATION</t>
  </si>
  <si>
    <t>Artikel</t>
  </si>
  <si>
    <t>Portions-Preis</t>
  </si>
  <si>
    <t>Garnitur</t>
  </si>
  <si>
    <t/>
  </si>
  <si>
    <t>Datum / Stand der Warenpreise:</t>
  </si>
  <si>
    <t>zuständig</t>
  </si>
  <si>
    <t>Hamann</t>
  </si>
  <si>
    <t>Aktualitäts-Check</t>
  </si>
  <si>
    <t>Zeitraum für Preisüberprüfung in Tagen:</t>
  </si>
  <si>
    <t>benötigte Menge</t>
  </si>
  <si>
    <t>kg</t>
  </si>
  <si>
    <t>Rindersteak</t>
  </si>
  <si>
    <t>Ananas</t>
  </si>
  <si>
    <t>Stück</t>
  </si>
  <si>
    <t>Cocktailkirschen</t>
  </si>
  <si>
    <t>250 g</t>
  </si>
  <si>
    <t>Edamer-Käse</t>
  </si>
  <si>
    <t>500 g</t>
  </si>
  <si>
    <t>Sauce</t>
  </si>
  <si>
    <t>10 kg</t>
  </si>
  <si>
    <t>Mango</t>
  </si>
  <si>
    <t>Steak Hawaii mit Safranreis</t>
  </si>
  <si>
    <t>Reis</t>
  </si>
  <si>
    <t>Safran</t>
  </si>
  <si>
    <t>100 g</t>
  </si>
  <si>
    <t>Dessert-Teller "Blue Moon"</t>
  </si>
  <si>
    <t>Blaubeer-Eis</t>
  </si>
  <si>
    <t>Vanille-Eis</t>
  </si>
  <si>
    <t>Sahne</t>
  </si>
  <si>
    <t>Schokoraspel weiss</t>
  </si>
  <si>
    <t>Curacao</t>
  </si>
  <si>
    <t>0,7 l</t>
  </si>
  <si>
    <t>pro</t>
  </si>
  <si>
    <t>Einheit</t>
  </si>
  <si>
    <t>Mehrwertsteuer</t>
  </si>
  <si>
    <t>DATENEINGABE</t>
  </si>
  <si>
    <t>Geben Sie Ihre Daten in die gelben Felder ein bzw. überschreiben Sie die Demodaten.</t>
  </si>
  <si>
    <t>Mehrwertsteuersatz:</t>
  </si>
  <si>
    <t>Zeitraum für die Preisüberprüfung in Tagen:</t>
  </si>
  <si>
    <t>maximale Höhe Wareneinsatz</t>
  </si>
  <si>
    <t>Kalk. Mindest-Verkaufspreis</t>
  </si>
  <si>
    <t>Kalk. Mindest-Verkaufspreis netto</t>
  </si>
  <si>
    <t>Desserts</t>
  </si>
  <si>
    <t>Hauptgerichte</t>
  </si>
  <si>
    <t>effektiver Wareneinsatz</t>
  </si>
  <si>
    <t>effektiver Erlös netto</t>
  </si>
  <si>
    <t>effektiver Erlös netto %</t>
  </si>
  <si>
    <t>effektiver Verkaufspreis</t>
  </si>
  <si>
    <t>Warenkosten netto</t>
  </si>
  <si>
    <t>Einkaufspreis netto</t>
  </si>
  <si>
    <t>gültig bis:</t>
  </si>
  <si>
    <r>
      <t xml:space="preserve">Blatt </t>
    </r>
    <r>
      <rPr>
        <b/>
        <sz val="11"/>
        <color indexed="16"/>
        <rFont val="Arial"/>
        <family val="2"/>
      </rPr>
      <t>CALC</t>
    </r>
    <r>
      <rPr>
        <b/>
        <sz val="11"/>
        <rFont val="Arial"/>
        <family val="2"/>
      </rPr>
      <t xml:space="preserve"> anklicken</t>
    </r>
  </si>
  <si>
    <t>Warendaten in die gelben Felder eingeben</t>
  </si>
  <si>
    <r>
      <t xml:space="preserve">Musterdaten in den Blättern </t>
    </r>
    <r>
      <rPr>
        <b/>
        <sz val="11"/>
        <color indexed="12"/>
        <rFont val="Arial"/>
        <family val="2"/>
      </rPr>
      <t>CALC1</t>
    </r>
    <r>
      <rPr>
        <b/>
        <sz val="11"/>
        <rFont val="Arial"/>
        <family val="2"/>
      </rPr>
      <t xml:space="preserve"> und </t>
    </r>
    <r>
      <rPr>
        <b/>
        <sz val="11"/>
        <color indexed="12"/>
        <rFont val="Arial"/>
        <family val="2"/>
      </rPr>
      <t>CALC2</t>
    </r>
  </si>
  <si>
    <t>Die Wareneinsatzkalkulation schlägt Ihnen automatisch</t>
  </si>
  <si>
    <t>einen Mindestverkaufspreis für die kalkulierte Speise vor.</t>
  </si>
  <si>
    <t>Sie können Ihre Kalkulation ausdrucken oder abspeichern.</t>
  </si>
  <si>
    <t>Sie können die Kalkulationsvorlage beliebig oft kopieren,</t>
  </si>
  <si>
    <t>um Ihre gesamte Speisekarte zu kalkulieren.</t>
  </si>
  <si>
    <t>Wareneinsatz für Speisen kalkulieren</t>
  </si>
  <si>
    <t>und einen Mindestverkaufspreis berechnen können.</t>
  </si>
  <si>
    <t>RESTAURANT BOOSTER</t>
  </si>
  <si>
    <t>Und wenn Sie das Gefühl haben, Sie sollten Ihre ganze</t>
  </si>
  <si>
    <t>Speisekarte mal auf Vordermann bringen - wir haben das Tool dafür:</t>
  </si>
  <si>
    <t>Währung</t>
  </si>
  <si>
    <t>EUR</t>
  </si>
  <si>
    <t>Copyright 2007-2016 K! Business Solutions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</si>
</sst>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#,##0.00_);\(&quot;€&quot;#,##0.00\)"/>
    <numFmt numFmtId="165" formatCode="_(&quot;€&quot;* #,##0.00_);_(&quot;€&quot;* \(#,##0.00\);_(&quot;€&quot;* &quot;-&quot;??_);_(@_)"/>
    <numFmt numFmtId="166" formatCode="0.000"/>
  </numFmts>
  <fonts count="43" x14ac:knownFonts="1">
    <font>
      <sz val="10"/>
      <name val="Arial"/>
    </font>
    <font>
      <sz val="10"/>
      <name val="Arial"/>
    </font>
    <font>
      <u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color indexed="16"/>
      <name val="Arial"/>
      <family val="2"/>
    </font>
    <font>
      <b/>
      <i/>
      <sz val="20"/>
      <color indexed="16"/>
      <name val="Arial"/>
      <family val="2"/>
    </font>
    <font>
      <b/>
      <i/>
      <sz val="12"/>
      <name val="Arial"/>
      <family val="2"/>
    </font>
    <font>
      <b/>
      <i/>
      <sz val="11"/>
      <color indexed="16"/>
      <name val="Arial"/>
      <family val="2"/>
    </font>
    <font>
      <b/>
      <i/>
      <sz val="14"/>
      <color indexed="16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indexed="16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sz val="12"/>
      <color indexed="16"/>
      <name val="Arial"/>
      <family val="2"/>
    </font>
    <font>
      <b/>
      <sz val="12"/>
      <color indexed="61"/>
      <name val="Arial"/>
      <family val="2"/>
    </font>
    <font>
      <b/>
      <u/>
      <sz val="10"/>
      <color indexed="12"/>
      <name val="Arial"/>
      <family val="2"/>
    </font>
    <font>
      <b/>
      <sz val="8"/>
      <color indexed="16"/>
      <name val="Arial"/>
      <family val="2"/>
    </font>
    <font>
      <b/>
      <i/>
      <sz val="14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b/>
      <i/>
      <sz val="10"/>
      <name val="Arial"/>
      <family val="2"/>
    </font>
    <font>
      <b/>
      <sz val="8"/>
      <color indexed="81"/>
      <name val="Tahoma"/>
      <family val="2"/>
    </font>
    <font>
      <b/>
      <sz val="12"/>
      <color indexed="81"/>
      <name val="Tahoma"/>
      <family val="2"/>
    </font>
    <font>
      <sz val="8"/>
      <color indexed="81"/>
      <name val="Tahoma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i/>
      <sz val="14"/>
      <color indexed="13"/>
      <name val="Arial"/>
      <family val="2"/>
    </font>
    <font>
      <i/>
      <sz val="12"/>
      <name val="Arial"/>
      <family val="2"/>
    </font>
    <font>
      <b/>
      <sz val="14"/>
      <color indexed="12"/>
      <name val="Arial"/>
      <family val="2"/>
    </font>
    <font>
      <sz val="14"/>
      <color indexed="12"/>
      <name val="Arial"/>
      <family val="2"/>
    </font>
    <font>
      <sz val="12"/>
      <color indexed="12"/>
      <name val="Arial"/>
      <family val="2"/>
    </font>
    <font>
      <b/>
      <sz val="11"/>
      <color indexed="12"/>
      <name val="Arial"/>
      <family val="2"/>
    </font>
    <font>
      <b/>
      <sz val="18"/>
      <color theme="0"/>
      <name val="Arial"/>
      <family val="2"/>
    </font>
    <font>
      <b/>
      <sz val="20"/>
      <color theme="0"/>
      <name val="Arial"/>
      <family val="2"/>
    </font>
    <font>
      <b/>
      <i/>
      <sz val="12"/>
      <color rgb="FFA90000"/>
      <name val="Arial"/>
      <family val="2"/>
    </font>
    <font>
      <b/>
      <sz val="10"/>
      <color rgb="FFA2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double">
        <color indexed="16"/>
      </left>
      <right style="double">
        <color indexed="16"/>
      </right>
      <top style="double">
        <color indexed="16"/>
      </top>
      <bottom/>
      <diagonal/>
    </border>
    <border>
      <left style="double">
        <color indexed="16"/>
      </left>
      <right style="double">
        <color indexed="16"/>
      </right>
      <top/>
      <bottom style="thin">
        <color indexed="16"/>
      </bottom>
      <diagonal/>
    </border>
    <border>
      <left style="double">
        <color indexed="16"/>
      </left>
      <right style="double">
        <color indexed="16"/>
      </right>
      <top/>
      <bottom/>
      <diagonal/>
    </border>
    <border>
      <left style="double">
        <color indexed="16"/>
      </left>
      <right style="double">
        <color indexed="16"/>
      </right>
      <top style="thin">
        <color indexed="16"/>
      </top>
      <bottom/>
      <diagonal/>
    </border>
    <border>
      <left style="double">
        <color indexed="16"/>
      </left>
      <right style="double">
        <color indexed="16"/>
      </right>
      <top/>
      <bottom style="double">
        <color indexed="1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3" fillId="0" borderId="3" xfId="0" applyFont="1" applyBorder="1" applyAlignment="1">
      <alignment horizontal="center" wrapText="1"/>
    </xf>
    <xf numFmtId="0" fontId="14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7" fillId="0" borderId="2" xfId="2" applyFont="1" applyBorder="1" applyAlignment="1" applyProtection="1">
      <alignment horizontal="center"/>
    </xf>
    <xf numFmtId="0" fontId="18" fillId="0" borderId="5" xfId="2" applyFont="1" applyBorder="1" applyAlignment="1" applyProtection="1">
      <alignment horizontal="center"/>
    </xf>
    <xf numFmtId="0" fontId="19" fillId="0" borderId="0" xfId="0" applyFont="1"/>
    <xf numFmtId="0" fontId="0" fillId="0" borderId="0" xfId="0" applyAlignment="1">
      <alignment horizontal="center"/>
    </xf>
    <xf numFmtId="0" fontId="20" fillId="0" borderId="0" xfId="0" applyFont="1"/>
    <xf numFmtId="0" fontId="21" fillId="3" borderId="6" xfId="0" applyFont="1" applyFill="1" applyBorder="1"/>
    <xf numFmtId="0" fontId="21" fillId="3" borderId="7" xfId="0" applyFont="1" applyFill="1" applyBorder="1"/>
    <xf numFmtId="0" fontId="0" fillId="3" borderId="8" xfId="0" applyFill="1" applyBorder="1"/>
    <xf numFmtId="14" fontId="0" fillId="0" borderId="0" xfId="0" applyNumberFormat="1" applyAlignment="1">
      <alignment horizontal="center"/>
    </xf>
    <xf numFmtId="0" fontId="4" fillId="0" borderId="9" xfId="0" applyFont="1" applyBorder="1" applyAlignment="1">
      <alignment horizontal="center"/>
    </xf>
    <xf numFmtId="0" fontId="0" fillId="3" borderId="9" xfId="0" applyFill="1" applyBorder="1" applyAlignment="1">
      <alignment horizontal="left"/>
    </xf>
    <xf numFmtId="166" fontId="0" fillId="3" borderId="9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65" fontId="23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4" fontId="22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9" fontId="4" fillId="0" borderId="0" xfId="3" applyFont="1" applyAlignment="1">
      <alignment horizontal="center"/>
    </xf>
    <xf numFmtId="164" fontId="0" fillId="0" borderId="0" xfId="0" applyNumberFormat="1"/>
    <xf numFmtId="9" fontId="4" fillId="0" borderId="0" xfId="3" applyFont="1" applyAlignment="1">
      <alignment horizontal="right"/>
    </xf>
    <xf numFmtId="0" fontId="22" fillId="0" borderId="0" xfId="0" applyFont="1" applyAlignment="1">
      <alignment horizontal="right"/>
    </xf>
    <xf numFmtId="0" fontId="4" fillId="0" borderId="0" xfId="0" applyFont="1"/>
    <xf numFmtId="14" fontId="4" fillId="3" borderId="9" xfId="0" applyNumberFormat="1" applyFont="1" applyFill="1" applyBorder="1"/>
    <xf numFmtId="0" fontId="24" fillId="3" borderId="9" xfId="0" applyFont="1" applyFill="1" applyBorder="1" applyAlignment="1">
      <alignment horizontal="right"/>
    </xf>
    <xf numFmtId="0" fontId="4" fillId="0" borderId="9" xfId="0" applyFont="1" applyBorder="1" applyAlignment="1">
      <alignment horizontal="center" wrapText="1"/>
    </xf>
    <xf numFmtId="0" fontId="22" fillId="3" borderId="9" xfId="0" applyFont="1" applyFill="1" applyBorder="1" applyAlignment="1">
      <alignment horizontal="center"/>
    </xf>
    <xf numFmtId="0" fontId="23" fillId="3" borderId="9" xfId="0" applyFont="1" applyFill="1" applyBorder="1" applyAlignment="1">
      <alignment horizontal="center"/>
    </xf>
    <xf numFmtId="0" fontId="29" fillId="0" borderId="0" xfId="0" applyFont="1"/>
    <xf numFmtId="165" fontId="22" fillId="0" borderId="9" xfId="0" applyNumberFormat="1" applyFont="1" applyBorder="1" applyAlignment="1">
      <alignment horizontal="center"/>
    </xf>
    <xf numFmtId="0" fontId="2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32" fillId="0" borderId="0" xfId="0" applyFont="1"/>
    <xf numFmtId="9" fontId="32" fillId="3" borderId="9" xfId="0" applyNumberFormat="1" applyFont="1" applyFill="1" applyBorder="1"/>
    <xf numFmtId="1" fontId="32" fillId="3" borderId="9" xfId="0" applyNumberFormat="1" applyFont="1" applyFill="1" applyBorder="1"/>
    <xf numFmtId="1" fontId="4" fillId="0" borderId="9" xfId="0" applyNumberFormat="1" applyFont="1" applyBorder="1"/>
    <xf numFmtId="0" fontId="33" fillId="4" borderId="0" xfId="0" applyFont="1" applyFill="1"/>
    <xf numFmtId="0" fontId="34" fillId="0" borderId="0" xfId="0" applyFont="1"/>
    <xf numFmtId="0" fontId="35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19" fillId="3" borderId="8" xfId="0" applyFont="1" applyFill="1" applyBorder="1" applyAlignment="1">
      <alignment horizontal="right"/>
    </xf>
    <xf numFmtId="0" fontId="19" fillId="3" borderId="6" xfId="0" applyFont="1" applyFill="1" applyBorder="1"/>
    <xf numFmtId="0" fontId="13" fillId="0" borderId="0" xfId="0" applyFont="1" applyAlignment="1">
      <alignment horizontal="left"/>
    </xf>
    <xf numFmtId="0" fontId="0" fillId="0" borderId="0" xfId="0" applyAlignment="1">
      <alignment horizontal="right" wrapText="1"/>
    </xf>
    <xf numFmtId="9" fontId="22" fillId="0" borderId="0" xfId="3" applyFont="1" applyFill="1" applyBorder="1" applyAlignment="1">
      <alignment horizontal="right"/>
    </xf>
    <xf numFmtId="0" fontId="37" fillId="0" borderId="0" xfId="0" applyFont="1" applyAlignment="1">
      <alignment horizontal="center"/>
    </xf>
    <xf numFmtId="9" fontId="13" fillId="0" borderId="0" xfId="3" applyFont="1" applyAlignment="1">
      <alignment horizontal="right"/>
    </xf>
    <xf numFmtId="0" fontId="37" fillId="0" borderId="0" xfId="0" applyFont="1"/>
    <xf numFmtId="0" fontId="37" fillId="0" borderId="0" xfId="0" applyFont="1" applyAlignment="1">
      <alignment horizontal="right"/>
    </xf>
    <xf numFmtId="0" fontId="13" fillId="0" borderId="0" xfId="0" applyFont="1"/>
    <xf numFmtId="9" fontId="13" fillId="0" borderId="0" xfId="0" applyNumberFormat="1" applyFont="1"/>
    <xf numFmtId="0" fontId="28" fillId="0" borderId="9" xfId="0" applyFont="1" applyBorder="1" applyAlignment="1">
      <alignment wrapText="1"/>
    </xf>
    <xf numFmtId="14" fontId="4" fillId="0" borderId="9" xfId="0" applyNumberFormat="1" applyFont="1" applyBorder="1"/>
    <xf numFmtId="0" fontId="15" fillId="5" borderId="3" xfId="0" applyFont="1" applyFill="1" applyBorder="1" applyAlignment="1">
      <alignment horizontal="center" wrapText="1"/>
    </xf>
    <xf numFmtId="0" fontId="9" fillId="5" borderId="3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8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4" fontId="22" fillId="3" borderId="9" xfId="0" applyNumberFormat="1" applyFont="1" applyFill="1" applyBorder="1" applyAlignment="1">
      <alignment horizontal="right"/>
    </xf>
    <xf numFmtId="4" fontId="23" fillId="3" borderId="9" xfId="0" applyNumberFormat="1" applyFont="1" applyFill="1" applyBorder="1" applyAlignment="1">
      <alignment horizontal="right"/>
    </xf>
    <xf numFmtId="4" fontId="14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4" fontId="10" fillId="0" borderId="9" xfId="0" applyNumberFormat="1" applyFont="1" applyBorder="1" applyAlignment="1">
      <alignment horizontal="right"/>
    </xf>
    <xf numFmtId="4" fontId="35" fillId="3" borderId="9" xfId="0" applyNumberFormat="1" applyFont="1" applyFill="1" applyBorder="1" applyAlignment="1">
      <alignment horizontal="right"/>
    </xf>
    <xf numFmtId="4" fontId="13" fillId="0" borderId="0" xfId="0" applyNumberFormat="1" applyFont="1" applyAlignment="1">
      <alignment horizontal="right"/>
    </xf>
    <xf numFmtId="4" fontId="22" fillId="0" borderId="9" xfId="0" applyNumberFormat="1" applyFont="1" applyBorder="1" applyAlignment="1">
      <alignment horizontal="right"/>
    </xf>
    <xf numFmtId="0" fontId="39" fillId="6" borderId="1" xfId="0" applyFont="1" applyFill="1" applyBorder="1" applyAlignment="1" applyProtection="1">
      <alignment horizontal="center"/>
      <protection hidden="1"/>
    </xf>
    <xf numFmtId="0" fontId="40" fillId="6" borderId="2" xfId="0" applyFont="1" applyFill="1" applyBorder="1" applyAlignment="1" applyProtection="1">
      <alignment horizontal="center"/>
      <protection hidden="1"/>
    </xf>
    <xf numFmtId="0" fontId="7" fillId="7" borderId="3" xfId="0" applyFont="1" applyFill="1" applyBorder="1" applyAlignment="1">
      <alignment horizontal="center"/>
    </xf>
    <xf numFmtId="0" fontId="41" fillId="0" borderId="3" xfId="0" applyFont="1" applyBorder="1" applyAlignment="1">
      <alignment horizontal="center"/>
    </xf>
    <xf numFmtId="0" fontId="42" fillId="0" borderId="0" xfId="0" applyFont="1"/>
    <xf numFmtId="0" fontId="20" fillId="0" borderId="0" xfId="0" applyFont="1" applyAlignment="1">
      <alignment horizontal="center"/>
    </xf>
  </cellXfs>
  <cellStyles count="4">
    <cellStyle name="Euro" xfId="1" xr:uid="{00000000-0005-0000-0000-000000000000}"/>
    <cellStyle name="Link" xfId="2" builtinId="8"/>
    <cellStyle name="Prozent" xfId="3" builtinId="5"/>
    <cellStyle name="Standard" xfId="0" builtinId="0"/>
  </cellStyles>
  <dxfs count="6"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1"/>
      </font>
      <border>
        <left style="thin">
          <color indexed="57"/>
        </left>
        <right style="thin">
          <color indexed="57"/>
        </right>
        <top style="thin">
          <color indexed="57"/>
        </top>
        <bottom style="thin">
          <color indexed="57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1"/>
      </font>
      <border>
        <left style="thin">
          <color indexed="57"/>
        </left>
        <right style="thin">
          <color indexed="57"/>
        </right>
        <top style="thin">
          <color indexed="57"/>
        </top>
        <bottom style="thin">
          <color indexed="57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1"/>
      </font>
      <border>
        <left style="thin">
          <color indexed="57"/>
        </left>
        <right style="thin">
          <color indexed="57"/>
        </right>
        <top style="thin">
          <color indexed="57"/>
        </top>
        <bottom style="thin">
          <color indexed="57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45</xdr:row>
      <xdr:rowOff>28575</xdr:rowOff>
    </xdr:from>
    <xdr:to>
      <xdr:col>0</xdr:col>
      <xdr:colOff>5162550</xdr:colOff>
      <xdr:row>45</xdr:row>
      <xdr:rowOff>485775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28575" y="9696450"/>
          <a:ext cx="5133975" cy="17145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100000">
              <a:srgbClr xmlns:mc="http://schemas.openxmlformats.org/markup-compatibility/2006" xmlns:a14="http://schemas.microsoft.com/office/drawing/2010/main" val="FFFF99" mc:Ignorable="a14" a14:legacySpreadsheetColorIndex="4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de-DE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MAGICWORKBOOK HILFE:</a:t>
          </a:r>
        </a:p>
        <a:p>
          <a:pPr algn="ctr" rtl="0">
            <a:defRPr sz="1000"/>
          </a:pPr>
          <a:r>
            <a:rPr lang="de-DE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einfach auf die Adresse klicken und Email senden!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bs@magicworkbooks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"/>
  <sheetViews>
    <sheetView showGridLines="0" tabSelected="1" workbookViewId="0">
      <selection activeCell="A4" sqref="A4"/>
    </sheetView>
  </sheetViews>
  <sheetFormatPr baseColWidth="10" defaultRowHeight="12.75" x14ac:dyDescent="0.35"/>
  <cols>
    <col min="1" max="1" width="77.46484375" customWidth="1"/>
  </cols>
  <sheetData>
    <row r="1" spans="1:3" ht="22.9" thickTop="1" x14ac:dyDescent="0.6">
      <c r="A1" s="80" t="s">
        <v>0</v>
      </c>
    </row>
    <row r="2" spans="1:3" ht="25.15" x14ac:dyDescent="0.7">
      <c r="A2" s="81" t="s">
        <v>1</v>
      </c>
      <c r="B2" s="1"/>
      <c r="C2" s="1"/>
    </row>
    <row r="3" spans="1:3" ht="33.75" customHeight="1" x14ac:dyDescent="0.6">
      <c r="A3" s="2"/>
    </row>
    <row r="4" spans="1:3" ht="24.75" x14ac:dyDescent="0.65">
      <c r="A4" s="3" t="s">
        <v>14</v>
      </c>
    </row>
    <row r="5" spans="1:3" ht="20.45" customHeight="1" x14ac:dyDescent="0.4">
      <c r="A5" s="83" t="s">
        <v>15</v>
      </c>
    </row>
    <row r="6" spans="1:3" ht="20.65" x14ac:dyDescent="0.6">
      <c r="A6" s="2"/>
    </row>
    <row r="7" spans="1:3" ht="15" x14ac:dyDescent="0.4">
      <c r="A7" s="82" t="s">
        <v>16</v>
      </c>
    </row>
    <row r="8" spans="1:3" ht="15" x14ac:dyDescent="0.4">
      <c r="A8" s="82" t="s">
        <v>79</v>
      </c>
    </row>
    <row r="9" spans="1:3" ht="15" x14ac:dyDescent="0.4">
      <c r="A9" s="82" t="s">
        <v>80</v>
      </c>
    </row>
    <row r="10" spans="1:3" ht="14" customHeight="1" x14ac:dyDescent="0.4">
      <c r="A10" s="4"/>
    </row>
    <row r="11" spans="1:3" ht="13.15" x14ac:dyDescent="0.4">
      <c r="A11" s="5"/>
    </row>
    <row r="12" spans="1:3" ht="13.15" x14ac:dyDescent="0.4">
      <c r="A12" s="5"/>
    </row>
    <row r="13" spans="1:3" ht="13.9" x14ac:dyDescent="0.4">
      <c r="A13" s="4" t="s">
        <v>17</v>
      </c>
    </row>
    <row r="14" spans="1:3" ht="14.45" customHeight="1" x14ac:dyDescent="0.4">
      <c r="A14" s="5" t="s">
        <v>2</v>
      </c>
    </row>
    <row r="15" spans="1:3" ht="13.15" x14ac:dyDescent="0.4">
      <c r="A15" s="5" t="s">
        <v>3</v>
      </c>
    </row>
    <row r="16" spans="1:3" ht="13.15" x14ac:dyDescent="0.4">
      <c r="A16" s="5" t="s">
        <v>4</v>
      </c>
    </row>
    <row r="17" spans="1:1" ht="13.15" x14ac:dyDescent="0.4">
      <c r="A17" s="5"/>
    </row>
    <row r="18" spans="1:1" ht="17.649999999999999" x14ac:dyDescent="0.5">
      <c r="A18" s="6" t="s">
        <v>18</v>
      </c>
    </row>
    <row r="19" spans="1:1" ht="13.15" x14ac:dyDescent="0.4">
      <c r="A19" s="7"/>
    </row>
    <row r="20" spans="1:1" ht="13.9" x14ac:dyDescent="0.4">
      <c r="A20" s="8" t="s">
        <v>5</v>
      </c>
    </row>
    <row r="21" spans="1:1" ht="13.9" x14ac:dyDescent="0.4">
      <c r="A21" s="8" t="s">
        <v>12</v>
      </c>
    </row>
    <row r="22" spans="1:1" ht="13.9" x14ac:dyDescent="0.4">
      <c r="A22" s="8" t="s">
        <v>6</v>
      </c>
    </row>
    <row r="23" spans="1:1" ht="13.9" x14ac:dyDescent="0.4">
      <c r="A23" s="8" t="s">
        <v>7</v>
      </c>
    </row>
    <row r="24" spans="1:1" ht="13.9" x14ac:dyDescent="0.4">
      <c r="A24" s="8"/>
    </row>
    <row r="25" spans="1:1" ht="13.9" x14ac:dyDescent="0.4">
      <c r="A25" s="8" t="s">
        <v>8</v>
      </c>
    </row>
    <row r="26" spans="1:1" ht="13.9" x14ac:dyDescent="0.4">
      <c r="A26" s="8" t="s">
        <v>71</v>
      </c>
    </row>
    <row r="27" spans="1:1" ht="13.9" x14ac:dyDescent="0.4">
      <c r="A27" s="8" t="s">
        <v>72</v>
      </c>
    </row>
    <row r="28" spans="1:1" ht="13.9" x14ac:dyDescent="0.4">
      <c r="A28" s="8" t="s">
        <v>73</v>
      </c>
    </row>
    <row r="29" spans="1:1" ht="13.9" x14ac:dyDescent="0.4">
      <c r="A29" s="8"/>
    </row>
    <row r="30" spans="1:1" ht="13.9" x14ac:dyDescent="0.4">
      <c r="A30" s="8" t="s">
        <v>74</v>
      </c>
    </row>
    <row r="31" spans="1:1" ht="13.9" x14ac:dyDescent="0.4">
      <c r="A31" s="8" t="s">
        <v>75</v>
      </c>
    </row>
    <row r="32" spans="1:1" ht="13.9" x14ac:dyDescent="0.4">
      <c r="A32" s="8"/>
    </row>
    <row r="33" spans="1:1" ht="34.25" customHeight="1" x14ac:dyDescent="0.4">
      <c r="A33" s="5"/>
    </row>
    <row r="34" spans="1:1" ht="15" x14ac:dyDescent="0.4">
      <c r="A34" s="9" t="s">
        <v>9</v>
      </c>
    </row>
    <row r="35" spans="1:1" ht="15" x14ac:dyDescent="0.4">
      <c r="A35" s="9" t="s">
        <v>76</v>
      </c>
    </row>
    <row r="36" spans="1:1" ht="15" x14ac:dyDescent="0.4">
      <c r="A36" s="9" t="s">
        <v>77</v>
      </c>
    </row>
    <row r="37" spans="1:1" ht="15" x14ac:dyDescent="0.4">
      <c r="A37" s="9" t="s">
        <v>78</v>
      </c>
    </row>
    <row r="38" spans="1:1" ht="13.15" x14ac:dyDescent="0.4">
      <c r="A38" s="5"/>
    </row>
    <row r="39" spans="1:1" ht="15" x14ac:dyDescent="0.4">
      <c r="A39" s="67" t="s">
        <v>82</v>
      </c>
    </row>
    <row r="40" spans="1:1" ht="15" x14ac:dyDescent="0.4">
      <c r="A40" s="67" t="s">
        <v>83</v>
      </c>
    </row>
    <row r="41" spans="1:1" ht="17.25" x14ac:dyDescent="0.45">
      <c r="A41" s="68" t="s">
        <v>81</v>
      </c>
    </row>
    <row r="42" spans="1:1" ht="30" customHeight="1" x14ac:dyDescent="0.4">
      <c r="A42" s="5"/>
    </row>
    <row r="43" spans="1:1" ht="15" x14ac:dyDescent="0.4">
      <c r="A43" s="10" t="s">
        <v>10</v>
      </c>
    </row>
    <row r="44" spans="1:1" ht="15" x14ac:dyDescent="0.4">
      <c r="A44" s="10" t="s">
        <v>13</v>
      </c>
    </row>
    <row r="45" spans="1:1" ht="13.15" x14ac:dyDescent="0.4">
      <c r="A45" s="5"/>
    </row>
    <row r="46" spans="1:1" ht="15" x14ac:dyDescent="0.4">
      <c r="A46" s="11"/>
    </row>
    <row r="47" spans="1:1" ht="13.15" x14ac:dyDescent="0.4">
      <c r="A47" s="12" t="s">
        <v>11</v>
      </c>
    </row>
    <row r="48" spans="1:1" ht="13.15" x14ac:dyDescent="0.4">
      <c r="A48" s="5"/>
    </row>
    <row r="49" spans="1:1" ht="13.15" thickBot="1" x14ac:dyDescent="0.4">
      <c r="A49" s="13" t="s">
        <v>86</v>
      </c>
    </row>
    <row r="50" spans="1:1" ht="13.15" thickTop="1" x14ac:dyDescent="0.35"/>
  </sheetData>
  <phoneticPr fontId="3" type="noConversion"/>
  <hyperlinks>
    <hyperlink ref="A47" r:id="rId1" xr:uid="{00000000-0004-0000-0000-000000000000}"/>
  </hyperlinks>
  <pageMargins left="0.78740157480314965" right="0.39370078740157483" top="0.59055118110236227" bottom="0.59055118110236227" header="0" footer="0"/>
  <pageSetup paperSize="9" scale="120" fitToHeight="3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E12"/>
  <sheetViews>
    <sheetView showGridLines="0" workbookViewId="0">
      <selection activeCell="A9" sqref="A9"/>
    </sheetView>
  </sheetViews>
  <sheetFormatPr baseColWidth="10" defaultColWidth="11.53125" defaultRowHeight="15" x14ac:dyDescent="0.4"/>
  <cols>
    <col min="1" max="1" width="53" style="46" customWidth="1"/>
    <col min="2" max="3" width="11.53125" style="46"/>
    <col min="4" max="4" width="20.53125" style="46" customWidth="1"/>
    <col min="5" max="16384" width="11.53125" style="46"/>
  </cols>
  <sheetData>
    <row r="1" spans="1:5" ht="17.25" x14ac:dyDescent="0.45">
      <c r="A1" s="50" t="s">
        <v>55</v>
      </c>
      <c r="B1" s="50"/>
      <c r="C1" s="50"/>
      <c r="D1" s="50"/>
      <c r="E1" s="50"/>
    </row>
    <row r="2" spans="1:5" ht="17.25" x14ac:dyDescent="0.45">
      <c r="A2" s="50"/>
      <c r="B2" s="50"/>
      <c r="C2" s="50"/>
      <c r="D2" s="50"/>
      <c r="E2" s="50"/>
    </row>
    <row r="3" spans="1:5" ht="17.25" x14ac:dyDescent="0.45">
      <c r="A3" s="50" t="s">
        <v>56</v>
      </c>
      <c r="B3" s="50"/>
      <c r="C3" s="50"/>
      <c r="D3" s="50"/>
      <c r="E3" s="50"/>
    </row>
    <row r="4" spans="1:5" ht="17.25" x14ac:dyDescent="0.45">
      <c r="A4" s="50"/>
      <c r="B4" s="50"/>
      <c r="C4" s="50"/>
      <c r="D4" s="50"/>
      <c r="E4" s="50"/>
    </row>
    <row r="6" spans="1:5" ht="15.4" x14ac:dyDescent="0.45">
      <c r="A6" s="51" t="s">
        <v>57</v>
      </c>
      <c r="B6" s="47">
        <v>0.19</v>
      </c>
    </row>
    <row r="7" spans="1:5" ht="15.4" x14ac:dyDescent="0.45">
      <c r="A7" s="51"/>
    </row>
    <row r="8" spans="1:5" ht="15.4" x14ac:dyDescent="0.45">
      <c r="A8" s="51"/>
    </row>
    <row r="9" spans="1:5" ht="15.4" x14ac:dyDescent="0.45">
      <c r="A9" s="51" t="s">
        <v>58</v>
      </c>
      <c r="B9" s="48">
        <v>90</v>
      </c>
    </row>
    <row r="12" spans="1:5" ht="15.4" x14ac:dyDescent="0.45">
      <c r="A12" s="51" t="s">
        <v>59</v>
      </c>
      <c r="B12" s="47">
        <v>0.32</v>
      </c>
    </row>
  </sheetData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Q44"/>
  <sheetViews>
    <sheetView showGridLines="0" topLeftCell="A7" workbookViewId="0">
      <selection activeCell="G42" sqref="G42"/>
    </sheetView>
  </sheetViews>
  <sheetFormatPr baseColWidth="10" defaultRowHeight="12.75" x14ac:dyDescent="0.35"/>
  <cols>
    <col min="1" max="1" width="23.33203125" customWidth="1"/>
    <col min="2" max="2" width="8" customWidth="1"/>
    <col min="3" max="3" width="12.6640625" customWidth="1"/>
    <col min="4" max="4" width="5.33203125" customWidth="1"/>
    <col min="5" max="5" width="7.6640625" customWidth="1"/>
    <col min="6" max="6" width="9.1328125" customWidth="1"/>
    <col min="7" max="7" width="13.86328125" customWidth="1"/>
    <col min="8" max="8" width="2.6640625" customWidth="1"/>
    <col min="9" max="9" width="27.86328125" customWidth="1"/>
  </cols>
  <sheetData>
    <row r="1" spans="1:17" s="14" customFormat="1" ht="17.25" x14ac:dyDescent="0.45">
      <c r="A1" s="14" t="s">
        <v>19</v>
      </c>
      <c r="F1" s="55"/>
      <c r="G1" s="54"/>
    </row>
    <row r="2" spans="1:17" ht="17.25" x14ac:dyDescent="0.45">
      <c r="Q2" s="14"/>
    </row>
    <row r="3" spans="1:17" ht="17.25" x14ac:dyDescent="0.45">
      <c r="A3" s="16"/>
      <c r="B3" s="16"/>
      <c r="C3" s="16"/>
      <c r="D3" s="16"/>
      <c r="E3" s="16"/>
      <c r="F3" s="16"/>
      <c r="G3" s="15"/>
    </row>
    <row r="4" spans="1:17" ht="15.4" x14ac:dyDescent="0.45">
      <c r="A4" s="17"/>
      <c r="B4" s="18"/>
      <c r="C4" s="18"/>
      <c r="D4" s="18"/>
      <c r="E4" s="18"/>
      <c r="F4" s="18"/>
      <c r="G4" s="19"/>
    </row>
    <row r="5" spans="1:17" ht="17.25" x14ac:dyDescent="0.45">
      <c r="A5" s="85"/>
      <c r="B5" s="85"/>
      <c r="C5" s="85"/>
      <c r="D5" s="85"/>
      <c r="E5" s="85"/>
      <c r="F5" s="85"/>
      <c r="G5" s="20"/>
    </row>
    <row r="6" spans="1:17" x14ac:dyDescent="0.35">
      <c r="A6" s="15"/>
      <c r="B6" s="15"/>
      <c r="C6" s="15"/>
      <c r="D6" s="15"/>
      <c r="E6" s="15"/>
      <c r="F6" s="15"/>
      <c r="G6" s="15"/>
    </row>
    <row r="7" spans="1:17" ht="26.25" x14ac:dyDescent="0.4">
      <c r="A7" s="21" t="s">
        <v>20</v>
      </c>
      <c r="B7" s="70" t="s">
        <v>84</v>
      </c>
      <c r="C7" s="36" t="s">
        <v>69</v>
      </c>
      <c r="D7" s="21"/>
      <c r="E7" s="36" t="s">
        <v>53</v>
      </c>
      <c r="F7" s="36" t="s">
        <v>29</v>
      </c>
      <c r="G7" s="21" t="s">
        <v>21</v>
      </c>
    </row>
    <row r="8" spans="1:17" x14ac:dyDescent="0.35">
      <c r="A8" s="22"/>
      <c r="B8" s="37"/>
      <c r="C8" s="72"/>
      <c r="D8" s="40" t="s">
        <v>52</v>
      </c>
      <c r="E8" s="37"/>
      <c r="F8" s="23"/>
      <c r="G8" s="79">
        <f t="shared" ref="G8:G24" si="0">C8*F8</f>
        <v>0</v>
      </c>
    </row>
    <row r="9" spans="1:17" x14ac:dyDescent="0.35">
      <c r="A9" s="22"/>
      <c r="B9" s="71">
        <f>B$8</f>
        <v>0</v>
      </c>
      <c r="C9" s="72"/>
      <c r="D9" s="40" t="s">
        <v>52</v>
      </c>
      <c r="E9" s="37"/>
      <c r="F9" s="23"/>
      <c r="G9" s="79">
        <f t="shared" si="0"/>
        <v>0</v>
      </c>
    </row>
    <row r="10" spans="1:17" x14ac:dyDescent="0.35">
      <c r="A10" s="22"/>
      <c r="B10" s="71">
        <f t="shared" ref="B10:B24" si="1">B$8</f>
        <v>0</v>
      </c>
      <c r="C10" s="72"/>
      <c r="D10" s="40" t="s">
        <v>52</v>
      </c>
      <c r="E10" s="37"/>
      <c r="F10" s="23"/>
      <c r="G10" s="79">
        <f t="shared" si="0"/>
        <v>0</v>
      </c>
    </row>
    <row r="11" spans="1:17" x14ac:dyDescent="0.35">
      <c r="A11" s="22"/>
      <c r="B11" s="71">
        <f t="shared" si="1"/>
        <v>0</v>
      </c>
      <c r="C11" s="72"/>
      <c r="D11" s="40" t="s">
        <v>52</v>
      </c>
      <c r="E11" s="37"/>
      <c r="F11" s="23"/>
      <c r="G11" s="79">
        <f t="shared" si="0"/>
        <v>0</v>
      </c>
    </row>
    <row r="12" spans="1:17" x14ac:dyDescent="0.35">
      <c r="A12" s="22"/>
      <c r="B12" s="71">
        <f t="shared" si="1"/>
        <v>0</v>
      </c>
      <c r="C12" s="72"/>
      <c r="D12" s="40" t="s">
        <v>52</v>
      </c>
      <c r="E12" s="37"/>
      <c r="F12" s="23"/>
      <c r="G12" s="79">
        <f t="shared" si="0"/>
        <v>0</v>
      </c>
    </row>
    <row r="13" spans="1:17" x14ac:dyDescent="0.35">
      <c r="A13" s="22"/>
      <c r="B13" s="71">
        <f t="shared" si="1"/>
        <v>0</v>
      </c>
      <c r="C13" s="72"/>
      <c r="D13" s="40" t="s">
        <v>52</v>
      </c>
      <c r="E13" s="37"/>
      <c r="F13" s="23"/>
      <c r="G13" s="79">
        <f t="shared" si="0"/>
        <v>0</v>
      </c>
    </row>
    <row r="14" spans="1:17" x14ac:dyDescent="0.35">
      <c r="A14" s="22"/>
      <c r="B14" s="71">
        <f t="shared" si="1"/>
        <v>0</v>
      </c>
      <c r="C14" s="72"/>
      <c r="D14" s="40" t="s">
        <v>52</v>
      </c>
      <c r="E14" s="37"/>
      <c r="F14" s="23"/>
      <c r="G14" s="79">
        <f t="shared" si="0"/>
        <v>0</v>
      </c>
    </row>
    <row r="15" spans="1:17" x14ac:dyDescent="0.35">
      <c r="A15" s="22"/>
      <c r="B15" s="71">
        <f t="shared" si="1"/>
        <v>0</v>
      </c>
      <c r="C15" s="72"/>
      <c r="D15" s="40" t="s">
        <v>52</v>
      </c>
      <c r="E15" s="37"/>
      <c r="F15" s="23"/>
      <c r="G15" s="79">
        <f t="shared" si="0"/>
        <v>0</v>
      </c>
    </row>
    <row r="16" spans="1:17" x14ac:dyDescent="0.35">
      <c r="A16" s="22"/>
      <c r="B16" s="71">
        <f t="shared" si="1"/>
        <v>0</v>
      </c>
      <c r="C16" s="72"/>
      <c r="D16" s="40" t="s">
        <v>52</v>
      </c>
      <c r="E16" s="37"/>
      <c r="F16" s="23"/>
      <c r="G16" s="79">
        <f t="shared" si="0"/>
        <v>0</v>
      </c>
    </row>
    <row r="17" spans="1:10" x14ac:dyDescent="0.35">
      <c r="A17" s="22"/>
      <c r="B17" s="71">
        <f t="shared" si="1"/>
        <v>0</v>
      </c>
      <c r="C17" s="72"/>
      <c r="D17" s="40" t="s">
        <v>52</v>
      </c>
      <c r="E17" s="37"/>
      <c r="F17" s="23"/>
      <c r="G17" s="79">
        <f t="shared" si="0"/>
        <v>0</v>
      </c>
    </row>
    <row r="18" spans="1:10" x14ac:dyDescent="0.35">
      <c r="A18" s="22"/>
      <c r="B18" s="71">
        <f t="shared" si="1"/>
        <v>0</v>
      </c>
      <c r="C18" s="72"/>
      <c r="D18" s="40" t="s">
        <v>52</v>
      </c>
      <c r="E18" s="37"/>
      <c r="F18" s="23"/>
      <c r="G18" s="79">
        <f t="shared" si="0"/>
        <v>0</v>
      </c>
    </row>
    <row r="19" spans="1:10" x14ac:dyDescent="0.35">
      <c r="A19" s="22"/>
      <c r="B19" s="71">
        <f t="shared" si="1"/>
        <v>0</v>
      </c>
      <c r="C19" s="72"/>
      <c r="D19" s="40" t="s">
        <v>52</v>
      </c>
      <c r="E19" s="37"/>
      <c r="F19" s="23"/>
      <c r="G19" s="79">
        <f t="shared" si="0"/>
        <v>0</v>
      </c>
    </row>
    <row r="20" spans="1:10" x14ac:dyDescent="0.35">
      <c r="A20" s="22"/>
      <c r="B20" s="71">
        <f t="shared" si="1"/>
        <v>0</v>
      </c>
      <c r="C20" s="72"/>
      <c r="D20" s="40" t="s">
        <v>52</v>
      </c>
      <c r="E20" s="37"/>
      <c r="F20" s="23"/>
      <c r="G20" s="79">
        <f t="shared" si="0"/>
        <v>0</v>
      </c>
    </row>
    <row r="21" spans="1:10" x14ac:dyDescent="0.35">
      <c r="A21" s="22"/>
      <c r="B21" s="71">
        <f t="shared" si="1"/>
        <v>0</v>
      </c>
      <c r="C21" s="72"/>
      <c r="D21" s="40" t="s">
        <v>52</v>
      </c>
      <c r="E21" s="37"/>
      <c r="F21" s="23"/>
      <c r="G21" s="79">
        <f t="shared" si="0"/>
        <v>0</v>
      </c>
    </row>
    <row r="22" spans="1:10" x14ac:dyDescent="0.35">
      <c r="A22" s="24" t="s">
        <v>23</v>
      </c>
      <c r="B22" s="71">
        <f t="shared" si="1"/>
        <v>0</v>
      </c>
      <c r="C22" s="73"/>
      <c r="D22" s="40" t="s">
        <v>52</v>
      </c>
      <c r="E22" s="38"/>
      <c r="F22" s="23"/>
      <c r="G22" s="79">
        <f t="shared" si="0"/>
        <v>0</v>
      </c>
    </row>
    <row r="23" spans="1:10" x14ac:dyDescent="0.35">
      <c r="A23" s="24"/>
      <c r="B23" s="71">
        <f t="shared" si="1"/>
        <v>0</v>
      </c>
      <c r="C23" s="73"/>
      <c r="D23" s="40" t="s">
        <v>52</v>
      </c>
      <c r="E23" s="38"/>
      <c r="F23" s="23"/>
      <c r="G23" s="79">
        <f t="shared" si="0"/>
        <v>0</v>
      </c>
    </row>
    <row r="24" spans="1:10" x14ac:dyDescent="0.35">
      <c r="A24" s="24"/>
      <c r="B24" s="71">
        <f t="shared" si="1"/>
        <v>0</v>
      </c>
      <c r="C24" s="73"/>
      <c r="D24" s="40" t="s">
        <v>52</v>
      </c>
      <c r="E24" s="38"/>
      <c r="F24" s="23"/>
      <c r="G24" s="79">
        <f t="shared" si="0"/>
        <v>0</v>
      </c>
    </row>
    <row r="25" spans="1:10" x14ac:dyDescent="0.35">
      <c r="A25" s="15"/>
      <c r="B25" s="15"/>
      <c r="C25" s="25"/>
      <c r="D25" s="25"/>
      <c r="E25" s="25"/>
      <c r="F25" s="26"/>
      <c r="G25" s="27"/>
    </row>
    <row r="26" spans="1:10" ht="15" x14ac:dyDescent="0.4">
      <c r="A26" s="15"/>
      <c r="B26" s="15"/>
      <c r="C26" s="42" t="s">
        <v>68</v>
      </c>
      <c r="D26" s="42"/>
      <c r="E26" s="42"/>
      <c r="F26" s="43"/>
      <c r="G26" s="74">
        <f>SUM(G8:G24)</f>
        <v>0</v>
      </c>
    </row>
    <row r="27" spans="1:10" ht="17" customHeight="1" x14ac:dyDescent="0.4">
      <c r="A27" s="15"/>
      <c r="B27" s="15"/>
      <c r="C27" s="41" t="s">
        <v>61</v>
      </c>
      <c r="D27" s="28"/>
      <c r="E27" s="28"/>
      <c r="F27" s="29"/>
      <c r="G27" s="75">
        <f>G26/DATA!B12</f>
        <v>0</v>
      </c>
      <c r="J27" s="30"/>
    </row>
    <row r="28" spans="1:10" ht="15.6" customHeight="1" x14ac:dyDescent="0.4">
      <c r="A28" s="15"/>
      <c r="B28" s="15"/>
      <c r="C28" s="41" t="s">
        <v>54</v>
      </c>
      <c r="D28" s="28"/>
      <c r="E28" s="28"/>
      <c r="F28" s="58">
        <f>DATA!B6</f>
        <v>0.19</v>
      </c>
      <c r="G28" s="75">
        <f>G27*F28</f>
        <v>0</v>
      </c>
    </row>
    <row r="29" spans="1:10" ht="9" customHeight="1" x14ac:dyDescent="0.4">
      <c r="A29" s="15"/>
      <c r="B29" s="15"/>
      <c r="C29" s="28"/>
      <c r="D29" s="28"/>
      <c r="E29" s="28"/>
      <c r="F29" s="31"/>
      <c r="G29" s="75"/>
    </row>
    <row r="30" spans="1:10" ht="17.649999999999999" x14ac:dyDescent="0.5">
      <c r="A30" s="15"/>
      <c r="B30" s="15"/>
      <c r="C30" s="42" t="s">
        <v>60</v>
      </c>
      <c r="D30" s="44"/>
      <c r="E30" s="44"/>
      <c r="F30" s="45"/>
      <c r="G30" s="76">
        <f>SUM(G27:G28)</f>
        <v>0</v>
      </c>
    </row>
    <row r="31" spans="1:10" ht="17.649999999999999" x14ac:dyDescent="0.5">
      <c r="A31" s="15"/>
      <c r="B31" s="15"/>
      <c r="C31" s="56" t="s">
        <v>67</v>
      </c>
      <c r="D31" s="52"/>
      <c r="E31" s="52"/>
      <c r="F31" s="53"/>
      <c r="G31" s="77"/>
    </row>
    <row r="32" spans="1:10" x14ac:dyDescent="0.35">
      <c r="A32" s="15"/>
      <c r="B32" s="15"/>
      <c r="C32" s="15"/>
      <c r="D32" s="15"/>
      <c r="E32" s="15"/>
      <c r="F32" s="15"/>
      <c r="G32" s="32"/>
    </row>
    <row r="33" spans="1:7" ht="15" x14ac:dyDescent="0.4">
      <c r="A33" s="15"/>
      <c r="B33" s="15"/>
      <c r="C33" s="56" t="s">
        <v>64</v>
      </c>
      <c r="D33" s="56"/>
      <c r="E33" s="56"/>
      <c r="F33" s="59"/>
      <c r="G33" s="60">
        <f>IF(G31=0,0,G26/(G31/(1+F28)))</f>
        <v>0</v>
      </c>
    </row>
    <row r="34" spans="1:7" ht="15" x14ac:dyDescent="0.4">
      <c r="C34" s="61"/>
      <c r="D34" s="61"/>
      <c r="E34" s="61"/>
      <c r="F34" s="61"/>
      <c r="G34" s="62"/>
    </row>
    <row r="35" spans="1:7" ht="15" x14ac:dyDescent="0.4">
      <c r="C35" s="61"/>
      <c r="D35" s="61"/>
      <c r="E35" s="61"/>
      <c r="F35" s="61"/>
      <c r="G35" s="62"/>
    </row>
    <row r="36" spans="1:7" ht="15" x14ac:dyDescent="0.4">
      <c r="C36" s="63" t="s">
        <v>65</v>
      </c>
      <c r="D36" s="63"/>
      <c r="E36" s="63"/>
      <c r="F36" s="63"/>
      <c r="G36" s="78">
        <f>G31/(1+F28)-G26</f>
        <v>0</v>
      </c>
    </row>
    <row r="37" spans="1:7" ht="15" x14ac:dyDescent="0.4">
      <c r="C37" s="63" t="s">
        <v>66</v>
      </c>
      <c r="D37" s="63"/>
      <c r="E37" s="63"/>
      <c r="F37" s="61"/>
      <c r="G37" s="64">
        <f>1-G33</f>
        <v>1</v>
      </c>
    </row>
    <row r="39" spans="1:7" ht="13.15" x14ac:dyDescent="0.4">
      <c r="A39" s="33" t="s">
        <v>24</v>
      </c>
      <c r="B39" s="33"/>
      <c r="G39" s="34"/>
    </row>
    <row r="40" spans="1:7" ht="13.15" x14ac:dyDescent="0.4">
      <c r="A40" s="33" t="s">
        <v>70</v>
      </c>
      <c r="B40" s="33"/>
      <c r="G40" s="66" t="str">
        <f>IF(G39=0,"",G39+C44)</f>
        <v/>
      </c>
    </row>
    <row r="41" spans="1:7" ht="13.15" x14ac:dyDescent="0.4">
      <c r="A41" s="33" t="s">
        <v>25</v>
      </c>
      <c r="B41" s="33"/>
      <c r="G41" s="35"/>
    </row>
    <row r="42" spans="1:7" ht="28.25" customHeight="1" x14ac:dyDescent="0.4">
      <c r="A42" s="84" t="s">
        <v>27</v>
      </c>
      <c r="B42" s="39"/>
      <c r="G42" s="57" t="str">
        <f ca="1">IF(TODAY()&gt;G39+C44,"Preise überprüfen!","ok")</f>
        <v>Preise überprüfen!</v>
      </c>
    </row>
    <row r="44" spans="1:7" ht="21" x14ac:dyDescent="0.4">
      <c r="A44" s="65" t="s">
        <v>28</v>
      </c>
      <c r="B44" s="65"/>
      <c r="C44" s="49">
        <f>DATA!B9</f>
        <v>90</v>
      </c>
    </row>
  </sheetData>
  <mergeCells count="1">
    <mergeCell ref="A5:F5"/>
  </mergeCells>
  <conditionalFormatting sqref="G42">
    <cfRule type="cellIs" dxfId="5" priority="1" stopIfTrue="1" operator="equal">
      <formula>"ok"</formula>
    </cfRule>
    <cfRule type="cellIs" dxfId="4" priority="2" stopIfTrue="1" operator="equal">
      <formula>"Preise überprüfen!"</formula>
    </cfRule>
  </conditionalFormatting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9"/>
  </sheetPr>
  <dimension ref="A1:Q44"/>
  <sheetViews>
    <sheetView showGridLines="0" zoomScale="90" zoomScaleNormal="90" workbookViewId="0">
      <selection activeCell="G40" sqref="G40"/>
    </sheetView>
  </sheetViews>
  <sheetFormatPr baseColWidth="10" defaultRowHeight="12.75" x14ac:dyDescent="0.35"/>
  <cols>
    <col min="1" max="1" width="23.33203125" customWidth="1"/>
    <col min="2" max="2" width="8" customWidth="1"/>
    <col min="3" max="3" width="12.6640625" customWidth="1"/>
    <col min="4" max="4" width="5.33203125" customWidth="1"/>
    <col min="5" max="5" width="7.6640625" customWidth="1"/>
    <col min="6" max="6" width="9.1328125" customWidth="1"/>
    <col min="7" max="7" width="13.86328125" customWidth="1"/>
    <col min="8" max="8" width="2.6640625" customWidth="1"/>
    <col min="9" max="9" width="27.86328125" customWidth="1"/>
  </cols>
  <sheetData>
    <row r="1" spans="1:17" s="14" customFormat="1" ht="17.25" x14ac:dyDescent="0.45">
      <c r="A1" s="14" t="s">
        <v>19</v>
      </c>
      <c r="F1" s="55"/>
      <c r="G1" s="54" t="s">
        <v>63</v>
      </c>
    </row>
    <row r="2" spans="1:17" ht="17.25" x14ac:dyDescent="0.45">
      <c r="Q2" s="14"/>
    </row>
    <row r="3" spans="1:17" ht="17.25" x14ac:dyDescent="0.45">
      <c r="A3" s="16"/>
      <c r="B3" s="16"/>
      <c r="C3" s="16"/>
      <c r="D3" s="16"/>
      <c r="E3" s="16"/>
      <c r="F3" s="16"/>
      <c r="G3" s="15"/>
    </row>
    <row r="4" spans="1:17" ht="15.4" x14ac:dyDescent="0.45">
      <c r="A4" s="17" t="s">
        <v>41</v>
      </c>
      <c r="B4" s="18"/>
      <c r="C4" s="18"/>
      <c r="D4" s="18"/>
      <c r="E4" s="18"/>
      <c r="F4" s="18"/>
      <c r="G4" s="19"/>
    </row>
    <row r="5" spans="1:17" ht="17.25" x14ac:dyDescent="0.45">
      <c r="A5" s="69"/>
      <c r="B5" s="69"/>
      <c r="C5" s="69"/>
      <c r="D5" s="69"/>
      <c r="E5" s="69"/>
      <c r="F5" s="69"/>
      <c r="G5" s="20"/>
    </row>
    <row r="6" spans="1:17" x14ac:dyDescent="0.35">
      <c r="A6" s="15"/>
      <c r="B6" s="15"/>
      <c r="C6" s="15"/>
      <c r="D6" s="15"/>
      <c r="E6" s="15"/>
      <c r="F6" s="15"/>
      <c r="G6" s="15"/>
    </row>
    <row r="7" spans="1:17" ht="26.25" x14ac:dyDescent="0.4">
      <c r="A7" s="21" t="s">
        <v>20</v>
      </c>
      <c r="B7" s="70" t="s">
        <v>84</v>
      </c>
      <c r="C7" s="36" t="s">
        <v>69</v>
      </c>
      <c r="D7" s="21"/>
      <c r="E7" s="36" t="s">
        <v>53</v>
      </c>
      <c r="F7" s="36" t="s">
        <v>29</v>
      </c>
      <c r="G7" s="21" t="s">
        <v>21</v>
      </c>
    </row>
    <row r="8" spans="1:17" x14ac:dyDescent="0.35">
      <c r="A8" s="22" t="s">
        <v>31</v>
      </c>
      <c r="B8" s="37" t="s">
        <v>85</v>
      </c>
      <c r="C8" s="72">
        <v>10.8</v>
      </c>
      <c r="D8" s="40" t="s">
        <v>52</v>
      </c>
      <c r="E8" s="37" t="s">
        <v>30</v>
      </c>
      <c r="F8" s="23">
        <v>0.2</v>
      </c>
      <c r="G8" s="79">
        <f t="shared" ref="G8:G24" si="0">C8*F8</f>
        <v>2.16</v>
      </c>
    </row>
    <row r="9" spans="1:17" x14ac:dyDescent="0.35">
      <c r="A9" s="22" t="s">
        <v>32</v>
      </c>
      <c r="B9" s="71" t="str">
        <f>B$8</f>
        <v>EUR</v>
      </c>
      <c r="C9" s="72">
        <v>1.99</v>
      </c>
      <c r="D9" s="40" t="s">
        <v>52</v>
      </c>
      <c r="E9" s="37" t="s">
        <v>33</v>
      </c>
      <c r="F9" s="23">
        <v>0.1</v>
      </c>
      <c r="G9" s="79">
        <f t="shared" si="0"/>
        <v>0.19900000000000001</v>
      </c>
    </row>
    <row r="10" spans="1:17" x14ac:dyDescent="0.35">
      <c r="A10" s="22" t="s">
        <v>40</v>
      </c>
      <c r="B10" s="71" t="str">
        <f t="shared" ref="B10:B24" si="1">B$8</f>
        <v>EUR</v>
      </c>
      <c r="C10" s="72">
        <v>1.29</v>
      </c>
      <c r="D10" s="40" t="s">
        <v>52</v>
      </c>
      <c r="E10" s="37" t="s">
        <v>33</v>
      </c>
      <c r="F10" s="23">
        <v>0.3</v>
      </c>
      <c r="G10" s="79">
        <f t="shared" si="0"/>
        <v>0.38700000000000001</v>
      </c>
    </row>
    <row r="11" spans="1:17" x14ac:dyDescent="0.35">
      <c r="A11" s="22" t="s">
        <v>34</v>
      </c>
      <c r="B11" s="71" t="str">
        <f t="shared" si="1"/>
        <v>EUR</v>
      </c>
      <c r="C11" s="72">
        <v>2.4900000000000002</v>
      </c>
      <c r="D11" s="40" t="s">
        <v>52</v>
      </c>
      <c r="E11" s="37" t="s">
        <v>35</v>
      </c>
      <c r="F11" s="23">
        <v>0.05</v>
      </c>
      <c r="G11" s="79">
        <f t="shared" si="0"/>
        <v>0.12450000000000001</v>
      </c>
    </row>
    <row r="12" spans="1:17" x14ac:dyDescent="0.35">
      <c r="A12" s="22" t="s">
        <v>22</v>
      </c>
      <c r="B12" s="71" t="str">
        <f t="shared" si="1"/>
        <v>EUR</v>
      </c>
      <c r="C12" s="72">
        <v>2.1</v>
      </c>
      <c r="D12" s="40" t="s">
        <v>52</v>
      </c>
      <c r="E12" s="37" t="s">
        <v>37</v>
      </c>
      <c r="F12" s="23">
        <v>0.2</v>
      </c>
      <c r="G12" s="79">
        <f t="shared" si="0"/>
        <v>0.42000000000000004</v>
      </c>
    </row>
    <row r="13" spans="1:17" x14ac:dyDescent="0.35">
      <c r="A13" s="22" t="s">
        <v>36</v>
      </c>
      <c r="B13" s="71" t="str">
        <f t="shared" si="1"/>
        <v>EUR</v>
      </c>
      <c r="C13" s="72">
        <v>2.69</v>
      </c>
      <c r="D13" s="40" t="s">
        <v>52</v>
      </c>
      <c r="E13" s="37" t="s">
        <v>30</v>
      </c>
      <c r="F13" s="23">
        <v>0.1</v>
      </c>
      <c r="G13" s="79">
        <f t="shared" si="0"/>
        <v>0.26900000000000002</v>
      </c>
    </row>
    <row r="14" spans="1:17" x14ac:dyDescent="0.35">
      <c r="A14" s="22" t="s">
        <v>38</v>
      </c>
      <c r="B14" s="71" t="str">
        <f t="shared" si="1"/>
        <v>EUR</v>
      </c>
      <c r="C14" s="72">
        <v>6.99</v>
      </c>
      <c r="D14" s="40" t="s">
        <v>52</v>
      </c>
      <c r="E14" s="37" t="s">
        <v>39</v>
      </c>
      <c r="F14" s="23">
        <v>0.01</v>
      </c>
      <c r="G14" s="79">
        <f t="shared" si="0"/>
        <v>6.9900000000000004E-2</v>
      </c>
    </row>
    <row r="15" spans="1:17" x14ac:dyDescent="0.35">
      <c r="A15" s="22" t="s">
        <v>42</v>
      </c>
      <c r="B15" s="71" t="str">
        <f t="shared" si="1"/>
        <v>EUR</v>
      </c>
      <c r="C15" s="72">
        <v>1.29</v>
      </c>
      <c r="D15" s="40" t="s">
        <v>52</v>
      </c>
      <c r="E15" s="37" t="s">
        <v>30</v>
      </c>
      <c r="F15" s="23">
        <v>0.2</v>
      </c>
      <c r="G15" s="79">
        <f t="shared" si="0"/>
        <v>0.25800000000000001</v>
      </c>
    </row>
    <row r="16" spans="1:17" x14ac:dyDescent="0.35">
      <c r="A16" s="22" t="s">
        <v>43</v>
      </c>
      <c r="B16" s="71" t="str">
        <f t="shared" si="1"/>
        <v>EUR</v>
      </c>
      <c r="C16" s="72">
        <v>29.99</v>
      </c>
      <c r="D16" s="40" t="s">
        <v>52</v>
      </c>
      <c r="E16" s="37" t="s">
        <v>44</v>
      </c>
      <c r="F16" s="23">
        <v>5.0000000000000001E-3</v>
      </c>
      <c r="G16" s="79">
        <f t="shared" si="0"/>
        <v>0.14995</v>
      </c>
    </row>
    <row r="17" spans="1:10" x14ac:dyDescent="0.35">
      <c r="A17" s="22"/>
      <c r="B17" s="71" t="str">
        <f t="shared" si="1"/>
        <v>EUR</v>
      </c>
      <c r="C17" s="72"/>
      <c r="D17" s="40" t="s">
        <v>52</v>
      </c>
      <c r="E17" s="37"/>
      <c r="F17" s="23"/>
      <c r="G17" s="79">
        <f t="shared" si="0"/>
        <v>0</v>
      </c>
    </row>
    <row r="18" spans="1:10" x14ac:dyDescent="0.35">
      <c r="A18" s="22"/>
      <c r="B18" s="71" t="str">
        <f t="shared" si="1"/>
        <v>EUR</v>
      </c>
      <c r="C18" s="72"/>
      <c r="D18" s="40" t="s">
        <v>52</v>
      </c>
      <c r="E18" s="37"/>
      <c r="F18" s="23"/>
      <c r="G18" s="79">
        <f t="shared" si="0"/>
        <v>0</v>
      </c>
    </row>
    <row r="19" spans="1:10" x14ac:dyDescent="0.35">
      <c r="A19" s="22"/>
      <c r="B19" s="71" t="str">
        <f t="shared" si="1"/>
        <v>EUR</v>
      </c>
      <c r="C19" s="72"/>
      <c r="D19" s="40" t="s">
        <v>52</v>
      </c>
      <c r="E19" s="37"/>
      <c r="F19" s="23"/>
      <c r="G19" s="79">
        <f t="shared" si="0"/>
        <v>0</v>
      </c>
    </row>
    <row r="20" spans="1:10" x14ac:dyDescent="0.35">
      <c r="A20" s="22"/>
      <c r="B20" s="71" t="str">
        <f t="shared" si="1"/>
        <v>EUR</v>
      </c>
      <c r="C20" s="72"/>
      <c r="D20" s="40" t="s">
        <v>52</v>
      </c>
      <c r="E20" s="37"/>
      <c r="F20" s="23"/>
      <c r="G20" s="79">
        <f t="shared" si="0"/>
        <v>0</v>
      </c>
    </row>
    <row r="21" spans="1:10" x14ac:dyDescent="0.35">
      <c r="A21" s="22"/>
      <c r="B21" s="71" t="str">
        <f t="shared" si="1"/>
        <v>EUR</v>
      </c>
      <c r="C21" s="72"/>
      <c r="D21" s="40" t="s">
        <v>52</v>
      </c>
      <c r="E21" s="37"/>
      <c r="F21" s="23"/>
      <c r="G21" s="79">
        <f t="shared" si="0"/>
        <v>0</v>
      </c>
    </row>
    <row r="22" spans="1:10" x14ac:dyDescent="0.35">
      <c r="A22" s="24" t="s">
        <v>23</v>
      </c>
      <c r="B22" s="71" t="str">
        <f t="shared" si="1"/>
        <v>EUR</v>
      </c>
      <c r="C22" s="73"/>
      <c r="D22" s="40" t="s">
        <v>52</v>
      </c>
      <c r="E22" s="38"/>
      <c r="F22" s="23"/>
      <c r="G22" s="79">
        <f t="shared" si="0"/>
        <v>0</v>
      </c>
    </row>
    <row r="23" spans="1:10" x14ac:dyDescent="0.35">
      <c r="A23" s="24"/>
      <c r="B23" s="71" t="str">
        <f t="shared" si="1"/>
        <v>EUR</v>
      </c>
      <c r="C23" s="73"/>
      <c r="D23" s="40" t="s">
        <v>52</v>
      </c>
      <c r="E23" s="38"/>
      <c r="F23" s="23"/>
      <c r="G23" s="79">
        <f t="shared" si="0"/>
        <v>0</v>
      </c>
    </row>
    <row r="24" spans="1:10" x14ac:dyDescent="0.35">
      <c r="A24" s="24"/>
      <c r="B24" s="71" t="str">
        <f t="shared" si="1"/>
        <v>EUR</v>
      </c>
      <c r="C24" s="73"/>
      <c r="D24" s="40" t="s">
        <v>52</v>
      </c>
      <c r="E24" s="38"/>
      <c r="F24" s="23"/>
      <c r="G24" s="79">
        <f t="shared" si="0"/>
        <v>0</v>
      </c>
    </row>
    <row r="25" spans="1:10" x14ac:dyDescent="0.35">
      <c r="A25" s="15"/>
      <c r="B25" s="15"/>
      <c r="C25" s="25"/>
      <c r="D25" s="25"/>
      <c r="E25" s="25"/>
      <c r="F25" s="26"/>
      <c r="G25" s="27"/>
    </row>
    <row r="26" spans="1:10" ht="15" x14ac:dyDescent="0.4">
      <c r="A26" s="15"/>
      <c r="B26" s="15"/>
      <c r="C26" s="42" t="s">
        <v>68</v>
      </c>
      <c r="D26" s="42"/>
      <c r="E26" s="42"/>
      <c r="F26" s="43"/>
      <c r="G26" s="74">
        <f>SUM(G8:G24)</f>
        <v>4.03735</v>
      </c>
    </row>
    <row r="27" spans="1:10" ht="17" customHeight="1" x14ac:dyDescent="0.4">
      <c r="A27" s="15"/>
      <c r="B27" s="15"/>
      <c r="C27" s="41" t="s">
        <v>61</v>
      </c>
      <c r="D27" s="28"/>
      <c r="E27" s="28"/>
      <c r="F27" s="29"/>
      <c r="G27" s="75">
        <f>G26/DATA!B12</f>
        <v>12.61671875</v>
      </c>
      <c r="J27" s="30"/>
    </row>
    <row r="28" spans="1:10" ht="15.6" customHeight="1" x14ac:dyDescent="0.4">
      <c r="A28" s="15"/>
      <c r="B28" s="15"/>
      <c r="C28" s="41" t="s">
        <v>54</v>
      </c>
      <c r="D28" s="28"/>
      <c r="E28" s="28"/>
      <c r="F28" s="58">
        <f>DATA!B6</f>
        <v>0.19</v>
      </c>
      <c r="G28" s="75">
        <f>G27*F28</f>
        <v>2.3971765625000003</v>
      </c>
    </row>
    <row r="29" spans="1:10" ht="9" customHeight="1" x14ac:dyDescent="0.4">
      <c r="A29" s="15"/>
      <c r="B29" s="15"/>
      <c r="C29" s="28"/>
      <c r="D29" s="28"/>
      <c r="E29" s="28"/>
      <c r="F29" s="31"/>
      <c r="G29" s="75"/>
    </row>
    <row r="30" spans="1:10" ht="17.649999999999999" x14ac:dyDescent="0.5">
      <c r="A30" s="15"/>
      <c r="B30" s="15"/>
      <c r="C30" s="42" t="s">
        <v>60</v>
      </c>
      <c r="D30" s="44"/>
      <c r="E30" s="44"/>
      <c r="F30" s="45"/>
      <c r="G30" s="76">
        <f>SUM(G27:G28)</f>
        <v>15.013895312500001</v>
      </c>
    </row>
    <row r="31" spans="1:10" ht="17.649999999999999" x14ac:dyDescent="0.5">
      <c r="A31" s="15"/>
      <c r="B31" s="15"/>
      <c r="C31" s="56" t="s">
        <v>67</v>
      </c>
      <c r="D31" s="52"/>
      <c r="E31" s="52"/>
      <c r="F31" s="53"/>
      <c r="G31" s="77">
        <v>15.9</v>
      </c>
    </row>
    <row r="32" spans="1:10" x14ac:dyDescent="0.35">
      <c r="A32" s="15"/>
      <c r="B32" s="15"/>
      <c r="C32" s="15"/>
      <c r="D32" s="15"/>
      <c r="E32" s="15"/>
      <c r="F32" s="15"/>
      <c r="G32" s="32"/>
    </row>
    <row r="33" spans="1:7" ht="15" x14ac:dyDescent="0.4">
      <c r="A33" s="15"/>
      <c r="B33" s="15"/>
      <c r="C33" s="56" t="s">
        <v>64</v>
      </c>
      <c r="D33" s="56"/>
      <c r="E33" s="56"/>
      <c r="F33" s="59"/>
      <c r="G33" s="60">
        <f>IF(G31=0,0,G26/(G31/(1+F28)))</f>
        <v>0.30216644654088048</v>
      </c>
    </row>
    <row r="34" spans="1:7" ht="15" x14ac:dyDescent="0.4">
      <c r="C34" s="61"/>
      <c r="D34" s="61"/>
      <c r="E34" s="61"/>
      <c r="F34" s="61"/>
      <c r="G34" s="62"/>
    </row>
    <row r="35" spans="1:7" ht="15" x14ac:dyDescent="0.4">
      <c r="C35" s="61"/>
      <c r="D35" s="61"/>
      <c r="E35" s="61"/>
      <c r="F35" s="61"/>
      <c r="G35" s="62"/>
    </row>
    <row r="36" spans="1:7" ht="15" x14ac:dyDescent="0.4">
      <c r="C36" s="63" t="s">
        <v>65</v>
      </c>
      <c r="D36" s="63"/>
      <c r="E36" s="63"/>
      <c r="F36" s="63"/>
      <c r="G36" s="78">
        <f>G31/(1+F28)-G26</f>
        <v>9.3239945378151265</v>
      </c>
    </row>
    <row r="37" spans="1:7" ht="15" x14ac:dyDescent="0.4">
      <c r="C37" s="63" t="s">
        <v>66</v>
      </c>
      <c r="D37" s="63"/>
      <c r="E37" s="63"/>
      <c r="F37" s="61"/>
      <c r="G37" s="64">
        <f>1-G33</f>
        <v>0.69783355345911957</v>
      </c>
    </row>
    <row r="39" spans="1:7" ht="13.15" x14ac:dyDescent="0.4">
      <c r="A39" s="33" t="s">
        <v>24</v>
      </c>
      <c r="B39" s="33"/>
      <c r="G39" s="34">
        <v>45689</v>
      </c>
    </row>
    <row r="40" spans="1:7" ht="13.15" x14ac:dyDescent="0.4">
      <c r="A40" s="33" t="s">
        <v>70</v>
      </c>
      <c r="B40" s="33"/>
      <c r="G40" s="66">
        <f>IF(G39=0,"",G39+C44)</f>
        <v>45779</v>
      </c>
    </row>
    <row r="41" spans="1:7" ht="13.15" x14ac:dyDescent="0.4">
      <c r="A41" s="33" t="s">
        <v>25</v>
      </c>
      <c r="B41" s="33"/>
      <c r="G41" s="35" t="s">
        <v>26</v>
      </c>
    </row>
    <row r="42" spans="1:7" ht="28.25" customHeight="1" x14ac:dyDescent="0.4">
      <c r="A42" s="84" t="s">
        <v>27</v>
      </c>
      <c r="B42" s="39"/>
      <c r="G42" s="57" t="str">
        <f ca="1">IF(TODAY()&gt;G39+C44,"Preise überprüfen!","ok")</f>
        <v>ok</v>
      </c>
    </row>
    <row r="44" spans="1:7" ht="21" x14ac:dyDescent="0.4">
      <c r="A44" s="65" t="s">
        <v>28</v>
      </c>
      <c r="B44" s="65"/>
      <c r="C44" s="49">
        <f>DATA!B9</f>
        <v>90</v>
      </c>
    </row>
  </sheetData>
  <phoneticPr fontId="3" type="noConversion"/>
  <conditionalFormatting sqref="G42">
    <cfRule type="cellIs" dxfId="3" priority="1" stopIfTrue="1" operator="equal">
      <formula>"ok"</formula>
    </cfRule>
    <cfRule type="cellIs" dxfId="2" priority="2" stopIfTrue="1" operator="equal">
      <formula>"Preise überprüfen!"</formula>
    </cfRule>
  </conditionalFormatting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9"/>
  </sheetPr>
  <dimension ref="A1:Q44"/>
  <sheetViews>
    <sheetView showGridLines="0" workbookViewId="0">
      <selection activeCell="A4" sqref="A4"/>
    </sheetView>
  </sheetViews>
  <sheetFormatPr baseColWidth="10" defaultRowHeight="12.75" x14ac:dyDescent="0.35"/>
  <cols>
    <col min="1" max="1" width="23.33203125" customWidth="1"/>
    <col min="2" max="2" width="8" customWidth="1"/>
    <col min="3" max="3" width="12.6640625" customWidth="1"/>
    <col min="4" max="4" width="5.33203125" customWidth="1"/>
    <col min="5" max="5" width="7.6640625" customWidth="1"/>
    <col min="6" max="6" width="9.1328125" customWidth="1"/>
    <col min="7" max="7" width="13.86328125" customWidth="1"/>
    <col min="8" max="8" width="2.6640625" customWidth="1"/>
    <col min="9" max="9" width="27.86328125" customWidth="1"/>
  </cols>
  <sheetData>
    <row r="1" spans="1:17" s="14" customFormat="1" ht="17.25" x14ac:dyDescent="0.45">
      <c r="A1" s="14" t="s">
        <v>19</v>
      </c>
      <c r="F1" s="55"/>
      <c r="G1" s="54" t="s">
        <v>62</v>
      </c>
    </row>
    <row r="2" spans="1:17" ht="17.25" x14ac:dyDescent="0.45">
      <c r="Q2" s="14"/>
    </row>
    <row r="3" spans="1:17" ht="17.25" x14ac:dyDescent="0.45">
      <c r="A3" s="16"/>
      <c r="B3" s="16"/>
      <c r="C3" s="16"/>
      <c r="D3" s="16"/>
      <c r="E3" s="16"/>
      <c r="F3" s="16"/>
      <c r="G3" s="15"/>
    </row>
    <row r="4" spans="1:17" ht="15.4" x14ac:dyDescent="0.45">
      <c r="A4" s="17" t="s">
        <v>45</v>
      </c>
      <c r="B4" s="18"/>
      <c r="C4" s="18"/>
      <c r="D4" s="18"/>
      <c r="E4" s="18"/>
      <c r="F4" s="18"/>
      <c r="G4" s="19"/>
    </row>
    <row r="5" spans="1:17" ht="17.25" x14ac:dyDescent="0.45">
      <c r="A5" s="69"/>
      <c r="B5" s="69"/>
      <c r="C5" s="69"/>
      <c r="D5" s="69"/>
      <c r="E5" s="69"/>
      <c r="F5" s="69"/>
      <c r="G5" s="20"/>
    </row>
    <row r="6" spans="1:17" x14ac:dyDescent="0.35">
      <c r="A6" s="15"/>
      <c r="B6" s="15"/>
      <c r="C6" s="15"/>
      <c r="D6" s="15"/>
      <c r="E6" s="15"/>
      <c r="F6" s="15"/>
      <c r="G6" s="15"/>
    </row>
    <row r="7" spans="1:17" ht="26.25" x14ac:dyDescent="0.4">
      <c r="A7" s="21" t="s">
        <v>20</v>
      </c>
      <c r="B7" s="70" t="s">
        <v>84</v>
      </c>
      <c r="C7" s="36" t="s">
        <v>69</v>
      </c>
      <c r="D7" s="21"/>
      <c r="E7" s="36" t="s">
        <v>53</v>
      </c>
      <c r="F7" s="36" t="s">
        <v>29</v>
      </c>
      <c r="G7" s="21" t="s">
        <v>21</v>
      </c>
    </row>
    <row r="8" spans="1:17" x14ac:dyDescent="0.35">
      <c r="A8" s="22" t="s">
        <v>46</v>
      </c>
      <c r="B8" s="37" t="s">
        <v>85</v>
      </c>
      <c r="C8" s="72">
        <v>5.99</v>
      </c>
      <c r="D8" s="40" t="s">
        <v>52</v>
      </c>
      <c r="E8" s="37" t="s">
        <v>30</v>
      </c>
      <c r="F8" s="23">
        <v>0.1</v>
      </c>
      <c r="G8" s="79">
        <f t="shared" ref="G8:G24" si="0">C8*F8</f>
        <v>0.59900000000000009</v>
      </c>
    </row>
    <row r="9" spans="1:17" x14ac:dyDescent="0.35">
      <c r="A9" s="22" t="s">
        <v>47</v>
      </c>
      <c r="B9" s="71" t="str">
        <f>B$8</f>
        <v>EUR</v>
      </c>
      <c r="C9" s="72">
        <v>5.99</v>
      </c>
      <c r="D9" s="40" t="s">
        <v>52</v>
      </c>
      <c r="E9" s="37" t="s">
        <v>30</v>
      </c>
      <c r="F9" s="23">
        <v>0.1</v>
      </c>
      <c r="G9" s="79">
        <f t="shared" si="0"/>
        <v>0.59900000000000009</v>
      </c>
    </row>
    <row r="10" spans="1:17" x14ac:dyDescent="0.35">
      <c r="A10" s="22" t="s">
        <v>48</v>
      </c>
      <c r="B10" s="71" t="str">
        <f t="shared" ref="B10:B24" si="1">B$8</f>
        <v>EUR</v>
      </c>
      <c r="C10" s="72">
        <v>3.2</v>
      </c>
      <c r="D10" s="40" t="s">
        <v>52</v>
      </c>
      <c r="E10" s="37" t="s">
        <v>30</v>
      </c>
      <c r="F10" s="23">
        <v>0.05</v>
      </c>
      <c r="G10" s="79">
        <f t="shared" si="0"/>
        <v>0.16000000000000003</v>
      </c>
    </row>
    <row r="11" spans="1:17" x14ac:dyDescent="0.35">
      <c r="A11" s="22" t="s">
        <v>49</v>
      </c>
      <c r="B11" s="71" t="str">
        <f t="shared" si="1"/>
        <v>EUR</v>
      </c>
      <c r="C11" s="72">
        <v>1.99</v>
      </c>
      <c r="D11" s="40" t="s">
        <v>52</v>
      </c>
      <c r="E11" s="37" t="s">
        <v>44</v>
      </c>
      <c r="F11" s="23">
        <v>0.1</v>
      </c>
      <c r="G11" s="79">
        <f t="shared" si="0"/>
        <v>0.19900000000000001</v>
      </c>
    </row>
    <row r="12" spans="1:17" x14ac:dyDescent="0.35">
      <c r="A12" s="22" t="s">
        <v>50</v>
      </c>
      <c r="B12" s="71" t="str">
        <f t="shared" si="1"/>
        <v>EUR</v>
      </c>
      <c r="C12" s="72">
        <v>15.99</v>
      </c>
      <c r="D12" s="40" t="s">
        <v>52</v>
      </c>
      <c r="E12" s="37" t="s">
        <v>51</v>
      </c>
      <c r="F12" s="23">
        <v>0.05</v>
      </c>
      <c r="G12" s="79">
        <f t="shared" si="0"/>
        <v>0.7995000000000001</v>
      </c>
    </row>
    <row r="13" spans="1:17" x14ac:dyDescent="0.35">
      <c r="A13" s="22"/>
      <c r="B13" s="71" t="str">
        <f t="shared" si="1"/>
        <v>EUR</v>
      </c>
      <c r="C13" s="72"/>
      <c r="D13" s="40" t="s">
        <v>52</v>
      </c>
      <c r="E13" s="37"/>
      <c r="F13" s="23"/>
      <c r="G13" s="79">
        <f t="shared" si="0"/>
        <v>0</v>
      </c>
    </row>
    <row r="14" spans="1:17" x14ac:dyDescent="0.35">
      <c r="A14" s="22"/>
      <c r="B14" s="71" t="str">
        <f t="shared" si="1"/>
        <v>EUR</v>
      </c>
      <c r="C14" s="72"/>
      <c r="D14" s="40" t="s">
        <v>52</v>
      </c>
      <c r="E14" s="37"/>
      <c r="F14" s="23"/>
      <c r="G14" s="79">
        <f t="shared" si="0"/>
        <v>0</v>
      </c>
    </row>
    <row r="15" spans="1:17" x14ac:dyDescent="0.35">
      <c r="A15" s="22"/>
      <c r="B15" s="71" t="str">
        <f t="shared" si="1"/>
        <v>EUR</v>
      </c>
      <c r="C15" s="72"/>
      <c r="D15" s="40" t="s">
        <v>52</v>
      </c>
      <c r="E15" s="37"/>
      <c r="F15" s="23"/>
      <c r="G15" s="79">
        <f t="shared" si="0"/>
        <v>0</v>
      </c>
    </row>
    <row r="16" spans="1:17" x14ac:dyDescent="0.35">
      <c r="A16" s="22"/>
      <c r="B16" s="71" t="str">
        <f t="shared" si="1"/>
        <v>EUR</v>
      </c>
      <c r="C16" s="72"/>
      <c r="D16" s="40" t="s">
        <v>52</v>
      </c>
      <c r="E16" s="37"/>
      <c r="F16" s="23"/>
      <c r="G16" s="79">
        <f t="shared" si="0"/>
        <v>0</v>
      </c>
    </row>
    <row r="17" spans="1:10" x14ac:dyDescent="0.35">
      <c r="A17" s="22"/>
      <c r="B17" s="71" t="str">
        <f t="shared" si="1"/>
        <v>EUR</v>
      </c>
      <c r="C17" s="72"/>
      <c r="D17" s="40" t="s">
        <v>52</v>
      </c>
      <c r="E17" s="37"/>
      <c r="F17" s="23"/>
      <c r="G17" s="79">
        <f t="shared" si="0"/>
        <v>0</v>
      </c>
    </row>
    <row r="18" spans="1:10" x14ac:dyDescent="0.35">
      <c r="A18" s="22"/>
      <c r="B18" s="71" t="str">
        <f t="shared" si="1"/>
        <v>EUR</v>
      </c>
      <c r="C18" s="72"/>
      <c r="D18" s="40" t="s">
        <v>52</v>
      </c>
      <c r="E18" s="37"/>
      <c r="F18" s="23"/>
      <c r="G18" s="79">
        <f t="shared" si="0"/>
        <v>0</v>
      </c>
    </row>
    <row r="19" spans="1:10" x14ac:dyDescent="0.35">
      <c r="A19" s="22"/>
      <c r="B19" s="71" t="str">
        <f t="shared" si="1"/>
        <v>EUR</v>
      </c>
      <c r="C19" s="72"/>
      <c r="D19" s="40" t="s">
        <v>52</v>
      </c>
      <c r="E19" s="37"/>
      <c r="F19" s="23"/>
      <c r="G19" s="79">
        <f t="shared" si="0"/>
        <v>0</v>
      </c>
    </row>
    <row r="20" spans="1:10" x14ac:dyDescent="0.35">
      <c r="A20" s="22"/>
      <c r="B20" s="71" t="str">
        <f t="shared" si="1"/>
        <v>EUR</v>
      </c>
      <c r="C20" s="72"/>
      <c r="D20" s="40" t="s">
        <v>52</v>
      </c>
      <c r="E20" s="37"/>
      <c r="F20" s="23"/>
      <c r="G20" s="79">
        <f t="shared" si="0"/>
        <v>0</v>
      </c>
    </row>
    <row r="21" spans="1:10" x14ac:dyDescent="0.35">
      <c r="A21" s="22"/>
      <c r="B21" s="71" t="str">
        <f t="shared" si="1"/>
        <v>EUR</v>
      </c>
      <c r="C21" s="72"/>
      <c r="D21" s="40" t="s">
        <v>52</v>
      </c>
      <c r="E21" s="37"/>
      <c r="F21" s="23"/>
      <c r="G21" s="79">
        <f t="shared" si="0"/>
        <v>0</v>
      </c>
    </row>
    <row r="22" spans="1:10" x14ac:dyDescent="0.35">
      <c r="A22" s="24" t="s">
        <v>23</v>
      </c>
      <c r="B22" s="71" t="str">
        <f t="shared" si="1"/>
        <v>EUR</v>
      </c>
      <c r="C22" s="73"/>
      <c r="D22" s="40" t="s">
        <v>52</v>
      </c>
      <c r="E22" s="38"/>
      <c r="F22" s="23"/>
      <c r="G22" s="79">
        <f t="shared" si="0"/>
        <v>0</v>
      </c>
    </row>
    <row r="23" spans="1:10" x14ac:dyDescent="0.35">
      <c r="A23" s="24"/>
      <c r="B23" s="71" t="str">
        <f t="shared" si="1"/>
        <v>EUR</v>
      </c>
      <c r="C23" s="73"/>
      <c r="D23" s="40" t="s">
        <v>52</v>
      </c>
      <c r="E23" s="38"/>
      <c r="F23" s="23"/>
      <c r="G23" s="79">
        <f t="shared" si="0"/>
        <v>0</v>
      </c>
    </row>
    <row r="24" spans="1:10" x14ac:dyDescent="0.35">
      <c r="A24" s="24"/>
      <c r="B24" s="71" t="str">
        <f t="shared" si="1"/>
        <v>EUR</v>
      </c>
      <c r="C24" s="73"/>
      <c r="D24" s="40" t="s">
        <v>52</v>
      </c>
      <c r="E24" s="38"/>
      <c r="F24" s="23"/>
      <c r="G24" s="79">
        <f t="shared" si="0"/>
        <v>0</v>
      </c>
    </row>
    <row r="25" spans="1:10" x14ac:dyDescent="0.35">
      <c r="A25" s="15"/>
      <c r="B25" s="15"/>
      <c r="C25" s="25"/>
      <c r="D25" s="25"/>
      <c r="E25" s="25"/>
      <c r="F25" s="26"/>
      <c r="G25" s="27"/>
    </row>
    <row r="26" spans="1:10" ht="15" x14ac:dyDescent="0.4">
      <c r="A26" s="15"/>
      <c r="B26" s="15"/>
      <c r="C26" s="42" t="s">
        <v>68</v>
      </c>
      <c r="D26" s="42"/>
      <c r="E26" s="42"/>
      <c r="F26" s="43"/>
      <c r="G26" s="74">
        <f>SUM(G8:G24)</f>
        <v>2.3565000000000005</v>
      </c>
    </row>
    <row r="27" spans="1:10" ht="17" customHeight="1" x14ac:dyDescent="0.4">
      <c r="A27" s="15"/>
      <c r="B27" s="15"/>
      <c r="C27" s="41" t="s">
        <v>61</v>
      </c>
      <c r="D27" s="28"/>
      <c r="E27" s="28"/>
      <c r="F27" s="29"/>
      <c r="G27" s="75">
        <f>G26/DATA!B12</f>
        <v>7.3640625000000011</v>
      </c>
      <c r="J27" s="30"/>
    </row>
    <row r="28" spans="1:10" ht="15.6" customHeight="1" x14ac:dyDescent="0.4">
      <c r="A28" s="15"/>
      <c r="B28" s="15"/>
      <c r="C28" s="41" t="s">
        <v>54</v>
      </c>
      <c r="D28" s="28"/>
      <c r="E28" s="28"/>
      <c r="F28" s="58">
        <f>DATA!B6</f>
        <v>0.19</v>
      </c>
      <c r="G28" s="75">
        <f>G27*F28</f>
        <v>1.3991718750000002</v>
      </c>
    </row>
    <row r="29" spans="1:10" ht="9" customHeight="1" x14ac:dyDescent="0.4">
      <c r="A29" s="15"/>
      <c r="B29" s="15"/>
      <c r="C29" s="28"/>
      <c r="D29" s="28"/>
      <c r="E29" s="28"/>
      <c r="F29" s="31"/>
      <c r="G29" s="75"/>
    </row>
    <row r="30" spans="1:10" ht="17.649999999999999" x14ac:dyDescent="0.5">
      <c r="A30" s="15"/>
      <c r="B30" s="15"/>
      <c r="C30" s="42" t="s">
        <v>60</v>
      </c>
      <c r="D30" s="44"/>
      <c r="E30" s="44"/>
      <c r="F30" s="45"/>
      <c r="G30" s="76">
        <f>SUM(G27:G28)</f>
        <v>8.7632343750000015</v>
      </c>
    </row>
    <row r="31" spans="1:10" ht="17.649999999999999" x14ac:dyDescent="0.5">
      <c r="A31" s="15"/>
      <c r="B31" s="15"/>
      <c r="C31" s="56" t="s">
        <v>67</v>
      </c>
      <c r="D31" s="52"/>
      <c r="E31" s="52"/>
      <c r="F31" s="53"/>
      <c r="G31" s="77">
        <v>9.9</v>
      </c>
    </row>
    <row r="32" spans="1:10" x14ac:dyDescent="0.35">
      <c r="A32" s="15"/>
      <c r="B32" s="15"/>
      <c r="C32" s="15"/>
      <c r="D32" s="15"/>
      <c r="E32" s="15"/>
      <c r="F32" s="15"/>
      <c r="G32" s="32"/>
    </row>
    <row r="33" spans="1:7" ht="15" x14ac:dyDescent="0.4">
      <c r="A33" s="15"/>
      <c r="B33" s="15"/>
      <c r="C33" s="56" t="s">
        <v>64</v>
      </c>
      <c r="D33" s="56"/>
      <c r="E33" s="56"/>
      <c r="F33" s="59"/>
      <c r="G33" s="60">
        <f>IF(G31=0,0,G26/(G31/(1+F28)))</f>
        <v>0.28325606060606062</v>
      </c>
    </row>
    <row r="34" spans="1:7" ht="15" x14ac:dyDescent="0.4">
      <c r="C34" s="61"/>
      <c r="D34" s="61"/>
      <c r="E34" s="61"/>
      <c r="F34" s="61"/>
      <c r="G34" s="62"/>
    </row>
    <row r="35" spans="1:7" ht="15" x14ac:dyDescent="0.4">
      <c r="C35" s="61"/>
      <c r="D35" s="61"/>
      <c r="E35" s="61"/>
      <c r="F35" s="61"/>
      <c r="G35" s="62"/>
    </row>
    <row r="36" spans="1:7" ht="15" x14ac:dyDescent="0.4">
      <c r="C36" s="63" t="s">
        <v>65</v>
      </c>
      <c r="D36" s="63"/>
      <c r="E36" s="63"/>
      <c r="F36" s="63"/>
      <c r="G36" s="78">
        <f>G31/(1+F28)-G26</f>
        <v>5.9628277310924371</v>
      </c>
    </row>
    <row r="37" spans="1:7" ht="15" x14ac:dyDescent="0.4">
      <c r="C37" s="63" t="s">
        <v>66</v>
      </c>
      <c r="D37" s="63"/>
      <c r="E37" s="63"/>
      <c r="F37" s="61"/>
      <c r="G37" s="64">
        <f>1-G33</f>
        <v>0.71674393939393943</v>
      </c>
    </row>
    <row r="39" spans="1:7" ht="13.15" x14ac:dyDescent="0.4">
      <c r="A39" s="33" t="s">
        <v>24</v>
      </c>
      <c r="B39" s="33"/>
      <c r="G39" s="34">
        <v>42376</v>
      </c>
    </row>
    <row r="40" spans="1:7" ht="13.15" x14ac:dyDescent="0.4">
      <c r="A40" s="33" t="s">
        <v>70</v>
      </c>
      <c r="B40" s="33"/>
      <c r="G40" s="66">
        <f>IF(G39=0,"",G39+C44)</f>
        <v>42466</v>
      </c>
    </row>
    <row r="41" spans="1:7" ht="13.15" x14ac:dyDescent="0.4">
      <c r="A41" s="33" t="s">
        <v>25</v>
      </c>
      <c r="B41" s="33"/>
      <c r="G41" s="35" t="s">
        <v>26</v>
      </c>
    </row>
    <row r="42" spans="1:7" ht="28.25" customHeight="1" x14ac:dyDescent="0.4">
      <c r="A42" s="84" t="s">
        <v>27</v>
      </c>
      <c r="B42" s="39"/>
      <c r="G42" s="57" t="str">
        <f ca="1">IF(TODAY()&gt;G39+C44,"Preise überprüfen!","ok")</f>
        <v>Preise überprüfen!</v>
      </c>
    </row>
    <row r="44" spans="1:7" ht="21" x14ac:dyDescent="0.4">
      <c r="A44" s="65" t="s">
        <v>28</v>
      </c>
      <c r="B44" s="65"/>
      <c r="C44" s="49">
        <f>DATA!B9</f>
        <v>90</v>
      </c>
    </row>
  </sheetData>
  <conditionalFormatting sqref="G42">
    <cfRule type="cellIs" dxfId="1" priority="1" stopIfTrue="1" operator="equal">
      <formula>"ok"</formula>
    </cfRule>
    <cfRule type="cellIs" dxfId="0" priority="2" stopIfTrue="1" operator="equal">
      <formula>"Preise überprüfen!"</formula>
    </cfRule>
  </conditionalFormatting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WELCOME</vt:lpstr>
      <vt:lpstr>DATA</vt:lpstr>
      <vt:lpstr>CALC</vt:lpstr>
      <vt:lpstr>calc1</vt:lpstr>
      <vt:lpstr>calc2</vt:lpstr>
      <vt:lpstr>CALC!Druckbereich</vt:lpstr>
      <vt:lpstr>calc1!Druckbereich</vt:lpstr>
      <vt:lpstr>calc2!Druckbereich</vt:lpstr>
      <vt:lpstr>WELCOME!Druckbereich</vt:lpstr>
      <vt:lpstr>WELCOME!Drucktitel</vt:lpstr>
    </vt:vector>
  </TitlesOfParts>
  <Company>KBS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Alpha 02</cp:lastModifiedBy>
  <cp:lastPrinted>2007-05-19T21:08:09Z</cp:lastPrinted>
  <dcterms:created xsi:type="dcterms:W3CDTF">2007-05-19T19:48:06Z</dcterms:created>
  <dcterms:modified xsi:type="dcterms:W3CDTF">2025-03-13T17:42:19Z</dcterms:modified>
</cp:coreProperties>
</file>